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E25C3DC2-801D-47AC-9D1D-CB2E1586801A}" xr6:coauthVersionLast="46" xr6:coauthVersionMax="46" xr10:uidLastSave="{00000000-0000-0000-0000-000000000000}"/>
  <bookViews>
    <workbookView xWindow="-108" yWindow="-108" windowWidth="23256" windowHeight="12720" tabRatio="745" activeTab="3" xr2:uid="{BCF3DB07-066E-4418-80E5-01898369503E}"/>
  </bookViews>
  <sheets>
    <sheet name="korrelációk" sheetId="11" r:id="rId1"/>
    <sheet name="riportok" sheetId="10" r:id="rId2"/>
    <sheet name="hatasmertek" sheetId="16" r:id="rId3"/>
    <sheet name="parcialis_korrel (2)" sheetId="18" r:id="rId4"/>
    <sheet name="parcialis_korrel" sheetId="17" r:id="rId5"/>
    <sheet name="step1" sheetId="1" r:id="rId6"/>
    <sheet name="step2" sheetId="2" r:id="rId7"/>
    <sheet name="step3" sheetId="3" r:id="rId8"/>
    <sheet name="step4" sheetId="4" r:id="rId9"/>
    <sheet name="step5" sheetId="5" r:id="rId10"/>
    <sheet name="step6" sheetId="6" r:id="rId11"/>
    <sheet name="step7" sheetId="7" r:id="rId12"/>
    <sheet name="step8" sheetId="8" r:id="rId13"/>
    <sheet name="steps" sheetId="9" r:id="rId14"/>
    <sheet name="polinomizalodas_demo_OAM3" sheetId="12" r:id="rId15"/>
    <sheet name="regresszio_additiv" sheetId="13" r:id="rId16"/>
    <sheet name="riportok2" sheetId="15" r:id="rId17"/>
    <sheet name="regresszio_multiplikativ" sheetId="14" r:id="rId18"/>
  </sheets>
  <definedNames>
    <definedName name="solver_adj" localSheetId="15" hidden="1">regresszio_additiv!$B$6:$CQ$6</definedName>
    <definedName name="solver_adj" localSheetId="17" hidden="1">regresszio_multiplikativ!$B$2:$CQ$2</definedName>
    <definedName name="solver_cvg" localSheetId="15" hidden="1">"""""""""""""""""""""""""""""""0,0001"""""""""""""""""""""""""""""""</definedName>
    <definedName name="solver_cvg" localSheetId="1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5" hidden="1">1</definedName>
    <definedName name="solver_drv" localSheetId="17" hidden="1">1</definedName>
    <definedName name="solver_eng" localSheetId="15" hidden="1">1</definedName>
    <definedName name="solver_eng" localSheetId="17" hidden="1">3</definedName>
    <definedName name="solver_est" localSheetId="15" hidden="1">1</definedName>
    <definedName name="solver_est" localSheetId="17" hidden="1">1</definedName>
    <definedName name="solver_itr" localSheetId="15" hidden="1">2147483647</definedName>
    <definedName name="solver_itr" localSheetId="17" hidden="1">2147483647</definedName>
    <definedName name="solver_lhs1" localSheetId="17" hidden="1">regresszio_multiplikativ!$B$2:$CQ$2</definedName>
    <definedName name="solver_lhs2" localSheetId="17" hidden="1">regresszio_multiplikativ!$B$2:$CQ$2</definedName>
    <definedName name="solver_mip" localSheetId="15" hidden="1">2147483647</definedName>
    <definedName name="solver_mip" localSheetId="17" hidden="1">2147483647</definedName>
    <definedName name="solver_mni" localSheetId="15" hidden="1">30</definedName>
    <definedName name="solver_mni" localSheetId="17" hidden="1">30</definedName>
    <definedName name="solver_mrt" localSheetId="15" hidden="1">"""""""""""""""""""""""""""""""0,075"""""""""""""""""""""""""""""""</definedName>
    <definedName name="solver_mrt" localSheetId="1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5" hidden="1">2</definedName>
    <definedName name="solver_msl" localSheetId="17" hidden="1">2</definedName>
    <definedName name="solver_neg" localSheetId="15" hidden="1">1</definedName>
    <definedName name="solver_neg" localSheetId="17" hidden="1">1</definedName>
    <definedName name="solver_nod" localSheetId="15" hidden="1">2147483647</definedName>
    <definedName name="solver_nod" localSheetId="17" hidden="1">2147483647</definedName>
    <definedName name="solver_num" localSheetId="15" hidden="1">0</definedName>
    <definedName name="solver_num" localSheetId="17" hidden="1">2</definedName>
    <definedName name="solver_nwt" localSheetId="15" hidden="1">1</definedName>
    <definedName name="solver_nwt" localSheetId="17" hidden="1">1</definedName>
    <definedName name="solver_opt" localSheetId="15" hidden="1">regresszio_additiv!$GL$5</definedName>
    <definedName name="solver_opt" localSheetId="17" hidden="1">regresszio_multiplikativ!$GL$1</definedName>
    <definedName name="solver_pre" localSheetId="15" hidden="1">"""""""""""""""""""""""""""""""0,000001"""""""""""""""""""""""""""""""</definedName>
    <definedName name="solver_pre" localSheetId="1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5" hidden="1">1</definedName>
    <definedName name="solver_rbv" localSheetId="17" hidden="1">1</definedName>
    <definedName name="solver_rel1" localSheetId="17" hidden="1">1</definedName>
    <definedName name="solver_rel2" localSheetId="17" hidden="1">3</definedName>
    <definedName name="solver_rhs1" localSheetId="17" hidden="1">1</definedName>
    <definedName name="solver_rhs2" localSheetId="17" hidden="1">0.001</definedName>
    <definedName name="solver_rlx" localSheetId="15" hidden="1">2</definedName>
    <definedName name="solver_rlx" localSheetId="17" hidden="1">2</definedName>
    <definedName name="solver_rsd" localSheetId="15" hidden="1">0</definedName>
    <definedName name="solver_rsd" localSheetId="17" hidden="1">0</definedName>
    <definedName name="solver_scl" localSheetId="15" hidden="1">1</definedName>
    <definedName name="solver_scl" localSheetId="17" hidden="1">1</definedName>
    <definedName name="solver_sho" localSheetId="15" hidden="1">2</definedName>
    <definedName name="solver_sho" localSheetId="17" hidden="1">2</definedName>
    <definedName name="solver_ssz" localSheetId="15" hidden="1">100</definedName>
    <definedName name="solver_ssz" localSheetId="17" hidden="1">100</definedName>
    <definedName name="solver_tim" localSheetId="15" hidden="1">2147483647</definedName>
    <definedName name="solver_tim" localSheetId="17" hidden="1">2147483647</definedName>
    <definedName name="solver_tol" localSheetId="15" hidden="1">0.01</definedName>
    <definedName name="solver_tol" localSheetId="17" hidden="1">0.01</definedName>
    <definedName name="solver_typ" localSheetId="15" hidden="1">2</definedName>
    <definedName name="solver_typ" localSheetId="17" hidden="1">2</definedName>
    <definedName name="solver_val" localSheetId="15" hidden="1">0</definedName>
    <definedName name="solver_val" localSheetId="17" hidden="1">0</definedName>
    <definedName name="solver_ver" localSheetId="15" hidden="1">3</definedName>
    <definedName name="solver_ver" localSheetId="17" hidden="1">3</definedName>
  </definedNames>
  <calcPr calcId="191029"/>
  <pivotCaches>
    <pivotCache cacheId="0" r:id="rId19"/>
    <pivotCache cacheId="1" r:id="rId20"/>
    <pivotCache cacheId="4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0" l="1"/>
  <c r="R11" i="18"/>
  <c r="R10" i="18"/>
  <c r="R8" i="18"/>
  <c r="R7" i="18"/>
  <c r="R6" i="18"/>
  <c r="R5" i="18"/>
  <c r="R4" i="18"/>
  <c r="R3" i="18"/>
  <c r="R2" i="18"/>
  <c r="R9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CQ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CQ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CQ45" i="17"/>
  <c r="CP45" i="17"/>
  <c r="CO45" i="17"/>
  <c r="CN45" i="17"/>
  <c r="CM45" i="17"/>
  <c r="CL45" i="17"/>
  <c r="CK45" i="17"/>
  <c r="CJ45" i="17"/>
  <c r="CI45" i="17"/>
  <c r="CH45" i="17"/>
  <c r="CG45" i="17"/>
  <c r="CF45" i="17"/>
  <c r="CE45" i="17"/>
  <c r="CD45" i="17"/>
  <c r="CC45" i="17"/>
  <c r="CB45" i="17"/>
  <c r="CA45" i="17"/>
  <c r="BZ45" i="17"/>
  <c r="BY45" i="17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Q44" i="17"/>
  <c r="CP44" i="17"/>
  <c r="CO44" i="17"/>
  <c r="CN44" i="17"/>
  <c r="CM44" i="17"/>
  <c r="CL44" i="17"/>
  <c r="CK44" i="17"/>
  <c r="CJ44" i="17"/>
  <c r="CI44" i="17"/>
  <c r="CH44" i="17"/>
  <c r="CG44" i="17"/>
  <c r="CF44" i="17"/>
  <c r="CE44" i="17"/>
  <c r="CD44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CQ43" i="17"/>
  <c r="CP43" i="17"/>
  <c r="CO43" i="17"/>
  <c r="CN43" i="17"/>
  <c r="CM43" i="17"/>
  <c r="CL43" i="17"/>
  <c r="CK43" i="17"/>
  <c r="CJ43" i="17"/>
  <c r="CI43" i="17"/>
  <c r="CH43" i="17"/>
  <c r="CG43" i="17"/>
  <c r="CF43" i="17"/>
  <c r="CE43" i="17"/>
  <c r="CD43" i="17"/>
  <c r="CC43" i="17"/>
  <c r="CB43" i="17"/>
  <c r="CA43" i="17"/>
  <c r="BZ43" i="17"/>
  <c r="BY43" i="17"/>
  <c r="BX43" i="17"/>
  <c r="BW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CQ42" i="17"/>
  <c r="CP42" i="17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CQ41" i="17"/>
  <c r="CP41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CQ40" i="17"/>
  <c r="CP40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CQ39" i="17"/>
  <c r="CP39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CQ38" i="17"/>
  <c r="CP38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CQ36" i="17"/>
  <c r="CP36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CQ35" i="17"/>
  <c r="CP35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CQ32" i="17"/>
  <c r="CP32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CQ28" i="17"/>
  <c r="CP28" i="17"/>
  <c r="CO28" i="17"/>
  <c r="CN28" i="17"/>
  <c r="CM28" i="17"/>
  <c r="CL28" i="17"/>
  <c r="CK28" i="17"/>
  <c r="CJ28" i="17"/>
  <c r="CI28" i="17"/>
  <c r="CH28" i="17"/>
  <c r="CG28" i="17"/>
  <c r="CF28" i="17"/>
  <c r="CE28" i="17"/>
  <c r="CD28" i="17"/>
  <c r="CC28" i="17"/>
  <c r="CB28" i="17"/>
  <c r="CA28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CQ27" i="17"/>
  <c r="CP27" i="17"/>
  <c r="CO27" i="17"/>
  <c r="CN27" i="17"/>
  <c r="CM27" i="17"/>
  <c r="CL27" i="17"/>
  <c r="CK27" i="17"/>
  <c r="CJ27" i="17"/>
  <c r="CI27" i="17"/>
  <c r="CH27" i="17"/>
  <c r="CG27" i="17"/>
  <c r="CF27" i="17"/>
  <c r="CE27" i="17"/>
  <c r="CD27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CQ26" i="17"/>
  <c r="CP26" i="17"/>
  <c r="CO26" i="17"/>
  <c r="CN26" i="17"/>
  <c r="CM26" i="17"/>
  <c r="CL26" i="17"/>
  <c r="CK26" i="17"/>
  <c r="CJ26" i="17"/>
  <c r="CI26" i="17"/>
  <c r="CH26" i="17"/>
  <c r="CG26" i="17"/>
  <c r="CF26" i="17"/>
  <c r="CE26" i="17"/>
  <c r="CD26" i="17"/>
  <c r="CC26" i="17"/>
  <c r="CB26" i="17"/>
  <c r="CA26" i="17"/>
  <c r="BZ26" i="17"/>
  <c r="BY26" i="17"/>
  <c r="BX26" i="17"/>
  <c r="BW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CQ25" i="17"/>
  <c r="CP25" i="17"/>
  <c r="CO25" i="17"/>
  <c r="CN25" i="17"/>
  <c r="CM25" i="17"/>
  <c r="CL25" i="17"/>
  <c r="CK25" i="17"/>
  <c r="CJ25" i="17"/>
  <c r="CI25" i="17"/>
  <c r="CH25" i="17"/>
  <c r="CG25" i="17"/>
  <c r="CF25" i="17"/>
  <c r="CE25" i="17"/>
  <c r="CD25" i="17"/>
  <c r="CC25" i="17"/>
  <c r="CB25" i="17"/>
  <c r="CA25" i="17"/>
  <c r="BZ25" i="17"/>
  <c r="BY25" i="17"/>
  <c r="BX25" i="17"/>
  <c r="BW25" i="17"/>
  <c r="BV25" i="17"/>
  <c r="BU25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CQ24" i="17"/>
  <c r="CP24" i="17"/>
  <c r="CO24" i="17"/>
  <c r="CN24" i="17"/>
  <c r="CM24" i="17"/>
  <c r="CL24" i="17"/>
  <c r="CK24" i="17"/>
  <c r="CJ24" i="17"/>
  <c r="CI24" i="17"/>
  <c r="CH24" i="17"/>
  <c r="CG24" i="17"/>
  <c r="CF24" i="17"/>
  <c r="CE24" i="17"/>
  <c r="CD24" i="17"/>
  <c r="CC24" i="17"/>
  <c r="CB24" i="17"/>
  <c r="CA24" i="17"/>
  <c r="BZ24" i="17"/>
  <c r="BY24" i="17"/>
  <c r="BX24" i="17"/>
  <c r="BW24" i="17"/>
  <c r="BV24" i="17"/>
  <c r="BU24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CQ23" i="17"/>
  <c r="CP23" i="17"/>
  <c r="CO23" i="17"/>
  <c r="CN23" i="17"/>
  <c r="CM23" i="17"/>
  <c r="CL23" i="17"/>
  <c r="CK23" i="17"/>
  <c r="CJ23" i="17"/>
  <c r="CI23" i="17"/>
  <c r="CH23" i="17"/>
  <c r="CG23" i="17"/>
  <c r="CF23" i="17"/>
  <c r="CE23" i="17"/>
  <c r="CD23" i="17"/>
  <c r="CC23" i="17"/>
  <c r="CB23" i="17"/>
  <c r="CA23" i="17"/>
  <c r="BZ23" i="17"/>
  <c r="BY23" i="17"/>
  <c r="BX23" i="17"/>
  <c r="BW23" i="17"/>
  <c r="BV23" i="17"/>
  <c r="BU23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CQ22" i="17"/>
  <c r="CP22" i="17"/>
  <c r="CO22" i="17"/>
  <c r="CN22" i="17"/>
  <c r="CM22" i="17"/>
  <c r="CL22" i="17"/>
  <c r="CK22" i="17"/>
  <c r="CJ22" i="17"/>
  <c r="CI22" i="17"/>
  <c r="CH22" i="17"/>
  <c r="CG22" i="17"/>
  <c r="CF22" i="17"/>
  <c r="CE22" i="17"/>
  <c r="CD22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CQ21" i="17"/>
  <c r="CP21" i="17"/>
  <c r="CO21" i="17"/>
  <c r="CN21" i="17"/>
  <c r="CM21" i="17"/>
  <c r="CL21" i="17"/>
  <c r="CK21" i="17"/>
  <c r="CJ21" i="17"/>
  <c r="CI21" i="17"/>
  <c r="CH21" i="17"/>
  <c r="CG21" i="17"/>
  <c r="CF21" i="17"/>
  <c r="CE21" i="17"/>
  <c r="CD21" i="17"/>
  <c r="CC21" i="17"/>
  <c r="CB21" i="17"/>
  <c r="CA21" i="17"/>
  <c r="BZ21" i="17"/>
  <c r="BY21" i="17"/>
  <c r="BX21" i="17"/>
  <c r="BW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Q20" i="17"/>
  <c r="CP20" i="17"/>
  <c r="CO20" i="17"/>
  <c r="CN20" i="17"/>
  <c r="CM20" i="17"/>
  <c r="CL20" i="17"/>
  <c r="CK20" i="17"/>
  <c r="CJ20" i="17"/>
  <c r="CI20" i="17"/>
  <c r="CH20" i="17"/>
  <c r="CG20" i="17"/>
  <c r="CF20" i="17"/>
  <c r="CE20" i="17"/>
  <c r="CD20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CQ18" i="17"/>
  <c r="CP18" i="17"/>
  <c r="CO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CA18" i="17"/>
  <c r="BZ18" i="17"/>
  <c r="BY18" i="17"/>
  <c r="BX18" i="17"/>
  <c r="BW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CQ17" i="17"/>
  <c r="CP17" i="17"/>
  <c r="CO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CQ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CQ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CA13" i="17"/>
  <c r="BZ13" i="17"/>
  <c r="BY13" i="17"/>
  <c r="BX13" i="17"/>
  <c r="BW13" i="17"/>
  <c r="BV13" i="17"/>
  <c r="BU13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CR11" i="17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49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44" i="1"/>
  <c r="B43" i="1"/>
  <c r="B42" i="1"/>
  <c r="B41" i="1"/>
  <c r="B40" i="1"/>
  <c r="B39" i="1"/>
  <c r="H8" i="16"/>
  <c r="G8" i="16"/>
  <c r="F8" i="16"/>
  <c r="E8" i="16"/>
  <c r="D8" i="16"/>
  <c r="C8" i="16"/>
  <c r="J7" i="16"/>
  <c r="H7" i="16"/>
  <c r="G7" i="16"/>
  <c r="F7" i="16"/>
  <c r="E7" i="16"/>
  <c r="D7" i="16"/>
  <c r="C7" i="16"/>
  <c r="CR208" i="1"/>
  <c r="CS208" i="1" s="1"/>
  <c r="D150" i="8"/>
  <c r="C150" i="8"/>
  <c r="B150" i="8"/>
  <c r="F189" i="7"/>
  <c r="E189" i="7"/>
  <c r="D189" i="7"/>
  <c r="C189" i="7"/>
  <c r="B189" i="7"/>
  <c r="K189" i="6"/>
  <c r="J189" i="6"/>
  <c r="I189" i="6"/>
  <c r="H189" i="6"/>
  <c r="G189" i="6"/>
  <c r="F189" i="6"/>
  <c r="E189" i="6"/>
  <c r="D189" i="6"/>
  <c r="C189" i="6"/>
  <c r="B189" i="6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BR177" i="2"/>
  <c r="BQ177" i="2"/>
  <c r="BP177" i="2"/>
  <c r="BO177" i="2"/>
  <c r="BN177" i="2"/>
  <c r="BM177" i="2"/>
  <c r="BL177" i="2"/>
  <c r="BK177" i="2"/>
  <c r="BJ177" i="2"/>
  <c r="BI177" i="2"/>
  <c r="BH177" i="2"/>
  <c r="BG177" i="2"/>
  <c r="BF177" i="2"/>
  <c r="BE177" i="2"/>
  <c r="BD177" i="2"/>
  <c r="BC177" i="2"/>
  <c r="BB177" i="2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CR184" i="1"/>
  <c r="CR201" i="1" s="1"/>
  <c r="CQ184" i="1"/>
  <c r="CQ201" i="1" s="1"/>
  <c r="CP184" i="1"/>
  <c r="CP201" i="1" s="1"/>
  <c r="CO184" i="1"/>
  <c r="CO201" i="1" s="1"/>
  <c r="CN184" i="1"/>
  <c r="CN201" i="1" s="1"/>
  <c r="CM184" i="1"/>
  <c r="CM201" i="1" s="1"/>
  <c r="CL184" i="1"/>
  <c r="CL201" i="1" s="1"/>
  <c r="CK184" i="1"/>
  <c r="CK201" i="1" s="1"/>
  <c r="CJ184" i="1"/>
  <c r="CJ201" i="1" s="1"/>
  <c r="CI184" i="1"/>
  <c r="CI201" i="1" s="1"/>
  <c r="CH184" i="1"/>
  <c r="CH201" i="1" s="1"/>
  <c r="CG184" i="1"/>
  <c r="CG201" i="1" s="1"/>
  <c r="CF184" i="1"/>
  <c r="CF201" i="1" s="1"/>
  <c r="CE184" i="1"/>
  <c r="CE201" i="1" s="1"/>
  <c r="CD184" i="1"/>
  <c r="CD201" i="1" s="1"/>
  <c r="CC184" i="1"/>
  <c r="CC201" i="1" s="1"/>
  <c r="CB184" i="1"/>
  <c r="CB201" i="1" s="1"/>
  <c r="CA184" i="1"/>
  <c r="CA201" i="1" s="1"/>
  <c r="BZ184" i="1"/>
  <c r="BZ201" i="1" s="1"/>
  <c r="BY184" i="1"/>
  <c r="BY201" i="1" s="1"/>
  <c r="BX184" i="1"/>
  <c r="BX201" i="1" s="1"/>
  <c r="BW184" i="1"/>
  <c r="BW201" i="1" s="1"/>
  <c r="BV184" i="1"/>
  <c r="BV201" i="1" s="1"/>
  <c r="BU184" i="1"/>
  <c r="BU201" i="1" s="1"/>
  <c r="BT184" i="1"/>
  <c r="BT201" i="1" s="1"/>
  <c r="BS184" i="1"/>
  <c r="BS201" i="1" s="1"/>
  <c r="BR184" i="1"/>
  <c r="BR201" i="1" s="1"/>
  <c r="BQ184" i="1"/>
  <c r="BQ201" i="1" s="1"/>
  <c r="BP184" i="1"/>
  <c r="BP201" i="1" s="1"/>
  <c r="BO184" i="1"/>
  <c r="BO201" i="1" s="1"/>
  <c r="BN184" i="1"/>
  <c r="BN201" i="1" s="1"/>
  <c r="BM184" i="1"/>
  <c r="BM201" i="1" s="1"/>
  <c r="BL184" i="1"/>
  <c r="BL201" i="1" s="1"/>
  <c r="BK184" i="1"/>
  <c r="BK201" i="1" s="1"/>
  <c r="BJ184" i="1"/>
  <c r="BJ201" i="1" s="1"/>
  <c r="BI184" i="1"/>
  <c r="BI201" i="1" s="1"/>
  <c r="BH184" i="1"/>
  <c r="BH201" i="1" s="1"/>
  <c r="BG184" i="1"/>
  <c r="BG201" i="1" s="1"/>
  <c r="BF184" i="1"/>
  <c r="BF201" i="1" s="1"/>
  <c r="BE184" i="1"/>
  <c r="BE201" i="1" s="1"/>
  <c r="BD184" i="1"/>
  <c r="BD201" i="1" s="1"/>
  <c r="BC184" i="1"/>
  <c r="BC201" i="1" s="1"/>
  <c r="BB184" i="1"/>
  <c r="BB201" i="1" s="1"/>
  <c r="BA184" i="1"/>
  <c r="BA201" i="1" s="1"/>
  <c r="AZ184" i="1"/>
  <c r="AZ201" i="1" s="1"/>
  <c r="AY184" i="1"/>
  <c r="AY201" i="1" s="1"/>
  <c r="AX184" i="1"/>
  <c r="AX201" i="1" s="1"/>
  <c r="AW184" i="1"/>
  <c r="AW201" i="1" s="1"/>
  <c r="AV184" i="1"/>
  <c r="AV201" i="1" s="1"/>
  <c r="AU184" i="1"/>
  <c r="AU201" i="1" s="1"/>
  <c r="AT184" i="1"/>
  <c r="AT201" i="1" s="1"/>
  <c r="AS184" i="1"/>
  <c r="AS201" i="1" s="1"/>
  <c r="AR184" i="1"/>
  <c r="AR201" i="1" s="1"/>
  <c r="AQ184" i="1"/>
  <c r="AQ201" i="1" s="1"/>
  <c r="AP184" i="1"/>
  <c r="AP201" i="1" s="1"/>
  <c r="AO184" i="1"/>
  <c r="AO201" i="1" s="1"/>
  <c r="AN184" i="1"/>
  <c r="AN201" i="1" s="1"/>
  <c r="AM184" i="1"/>
  <c r="AM201" i="1" s="1"/>
  <c r="AL184" i="1"/>
  <c r="AL201" i="1" s="1"/>
  <c r="AK184" i="1"/>
  <c r="AK201" i="1" s="1"/>
  <c r="AJ184" i="1"/>
  <c r="AJ201" i="1" s="1"/>
  <c r="AI184" i="1"/>
  <c r="AI201" i="1" s="1"/>
  <c r="AH184" i="1"/>
  <c r="AH201" i="1" s="1"/>
  <c r="AG184" i="1"/>
  <c r="AG201" i="1" s="1"/>
  <c r="AF184" i="1"/>
  <c r="AF201" i="1" s="1"/>
  <c r="AE184" i="1"/>
  <c r="AE201" i="1" s="1"/>
  <c r="AD184" i="1"/>
  <c r="AD201" i="1" s="1"/>
  <c r="AC184" i="1"/>
  <c r="AC201" i="1" s="1"/>
  <c r="AB184" i="1"/>
  <c r="AB201" i="1" s="1"/>
  <c r="AA184" i="1"/>
  <c r="AA201" i="1" s="1"/>
  <c r="Z184" i="1"/>
  <c r="Z201" i="1" s="1"/>
  <c r="Y184" i="1"/>
  <c r="Y201" i="1" s="1"/>
  <c r="X184" i="1"/>
  <c r="X201" i="1" s="1"/>
  <c r="W184" i="1"/>
  <c r="W201" i="1" s="1"/>
  <c r="V184" i="1"/>
  <c r="V201" i="1" s="1"/>
  <c r="U184" i="1"/>
  <c r="U201" i="1" s="1"/>
  <c r="T184" i="1"/>
  <c r="T201" i="1" s="1"/>
  <c r="S184" i="1"/>
  <c r="S201" i="1" s="1"/>
  <c r="R184" i="1"/>
  <c r="R201" i="1" s="1"/>
  <c r="Q184" i="1"/>
  <c r="Q201" i="1" s="1"/>
  <c r="P184" i="1"/>
  <c r="P201" i="1" s="1"/>
  <c r="O184" i="1"/>
  <c r="O201" i="1" s="1"/>
  <c r="N184" i="1"/>
  <c r="N201" i="1" s="1"/>
  <c r="M184" i="1"/>
  <c r="M201" i="1" s="1"/>
  <c r="L184" i="1"/>
  <c r="L201" i="1" s="1"/>
  <c r="K184" i="1"/>
  <c r="K201" i="1" s="1"/>
  <c r="J184" i="1"/>
  <c r="J201" i="1" s="1"/>
  <c r="I184" i="1"/>
  <c r="I201" i="1" s="1"/>
  <c r="H184" i="1"/>
  <c r="H201" i="1" s="1"/>
  <c r="G184" i="1"/>
  <c r="G201" i="1" s="1"/>
  <c r="F184" i="1"/>
  <c r="F201" i="1" s="1"/>
  <c r="E184" i="1"/>
  <c r="E201" i="1" s="1"/>
  <c r="D184" i="1"/>
  <c r="D201" i="1" s="1"/>
  <c r="C184" i="1"/>
  <c r="C201" i="1" s="1"/>
  <c r="B184" i="1"/>
  <c r="CQ200" i="1"/>
  <c r="CQ207" i="1" s="1"/>
  <c r="CP200" i="1"/>
  <c r="CP206" i="1" s="1"/>
  <c r="CO200" i="1"/>
  <c r="CN200" i="1"/>
  <c r="CN205" i="1" s="1"/>
  <c r="CM200" i="1"/>
  <c r="CL200" i="1"/>
  <c r="CL203" i="1" s="1"/>
  <c r="CK200" i="1"/>
  <c r="CJ200" i="1"/>
  <c r="CJ206" i="1" s="1"/>
  <c r="CI200" i="1"/>
  <c r="CI203" i="1" s="1"/>
  <c r="CH200" i="1"/>
  <c r="CH206" i="1" s="1"/>
  <c r="CG200" i="1"/>
  <c r="CG205" i="1" s="1"/>
  <c r="CF200" i="1"/>
  <c r="CF203" i="1" s="1"/>
  <c r="CE200" i="1"/>
  <c r="CD200" i="1"/>
  <c r="CD202" i="1" s="1"/>
  <c r="CC200" i="1"/>
  <c r="CB200" i="1"/>
  <c r="CB207" i="1" s="1"/>
  <c r="CA200" i="1"/>
  <c r="CA206" i="1" s="1"/>
  <c r="BZ200" i="1"/>
  <c r="BZ206" i="1" s="1"/>
  <c r="BY200" i="1"/>
  <c r="BX200" i="1"/>
  <c r="BX205" i="1" s="1"/>
  <c r="BW200" i="1"/>
  <c r="BW204" i="1" s="1"/>
  <c r="BV200" i="1"/>
  <c r="BV204" i="1" s="1"/>
  <c r="BU200" i="1"/>
  <c r="BT200" i="1"/>
  <c r="BT202" i="1" s="1"/>
  <c r="BS200" i="1"/>
  <c r="BR200" i="1"/>
  <c r="BR202" i="1" s="1"/>
  <c r="BQ200" i="1"/>
  <c r="BQ203" i="1" s="1"/>
  <c r="BP200" i="1"/>
  <c r="BP203" i="1" s="1"/>
  <c r="BO200" i="1"/>
  <c r="BO203" i="1" s="1"/>
  <c r="BN200" i="1"/>
  <c r="BN203" i="1" s="1"/>
  <c r="BM200" i="1"/>
  <c r="BL200" i="1"/>
  <c r="BL202" i="1" s="1"/>
  <c r="BK200" i="1"/>
  <c r="BK207" i="1" s="1"/>
  <c r="BJ200" i="1"/>
  <c r="BJ206" i="1" s="1"/>
  <c r="BI200" i="1"/>
  <c r="BH200" i="1"/>
  <c r="BH205" i="1" s="1"/>
  <c r="BG200" i="1"/>
  <c r="BF200" i="1"/>
  <c r="BF203" i="1" s="1"/>
  <c r="BE200" i="1"/>
  <c r="BD200" i="1"/>
  <c r="BD206" i="1" s="1"/>
  <c r="BC200" i="1"/>
  <c r="BC203" i="1" s="1"/>
  <c r="BB200" i="1"/>
  <c r="BB203" i="1" s="1"/>
  <c r="BA200" i="1"/>
  <c r="BA205" i="1" s="1"/>
  <c r="AZ200" i="1"/>
  <c r="AZ204" i="1" s="1"/>
  <c r="AY200" i="1"/>
  <c r="AX200" i="1"/>
  <c r="AW200" i="1"/>
  <c r="AV200" i="1"/>
  <c r="AV207" i="1" s="1"/>
  <c r="AU200" i="1"/>
  <c r="AU206" i="1" s="1"/>
  <c r="AT200" i="1"/>
  <c r="AT202" i="1" s="1"/>
  <c r="AS200" i="1"/>
  <c r="AR200" i="1"/>
  <c r="AR205" i="1" s="1"/>
  <c r="AQ200" i="1"/>
  <c r="AQ205" i="1" s="1"/>
  <c r="AP200" i="1"/>
  <c r="AP203" i="1" s="1"/>
  <c r="AO200" i="1"/>
  <c r="AN200" i="1"/>
  <c r="AM200" i="1"/>
  <c r="AL200" i="1"/>
  <c r="AK200" i="1"/>
  <c r="AJ200" i="1"/>
  <c r="AI200" i="1"/>
  <c r="AH200" i="1"/>
  <c r="AH204" i="1" s="1"/>
  <c r="AG200" i="1"/>
  <c r="AF200" i="1"/>
  <c r="AF207" i="1" s="1"/>
  <c r="AE200" i="1"/>
  <c r="AE206" i="1" s="1"/>
  <c r="AD200" i="1"/>
  <c r="AD206" i="1" s="1"/>
  <c r="AC200" i="1"/>
  <c r="AB200" i="1"/>
  <c r="AB205" i="1" s="1"/>
  <c r="AA200" i="1"/>
  <c r="AA202" i="1" s="1"/>
  <c r="Z200" i="1"/>
  <c r="Z202" i="1" s="1"/>
  <c r="Y200" i="1"/>
  <c r="X200" i="1"/>
  <c r="X206" i="1" s="1"/>
  <c r="W200" i="1"/>
  <c r="W207" i="1" s="1"/>
  <c r="V200" i="1"/>
  <c r="V203" i="1" s="1"/>
  <c r="U200" i="1"/>
  <c r="U205" i="1" s="1"/>
  <c r="T200" i="1"/>
  <c r="T204" i="1" s="1"/>
  <c r="S200" i="1"/>
  <c r="R200" i="1"/>
  <c r="R202" i="1" s="1"/>
  <c r="Q200" i="1"/>
  <c r="P200" i="1"/>
  <c r="P207" i="1" s="1"/>
  <c r="O200" i="1"/>
  <c r="O206" i="1" s="1"/>
  <c r="N200" i="1"/>
  <c r="N203" i="1" s="1"/>
  <c r="M200" i="1"/>
  <c r="L200" i="1"/>
  <c r="L205" i="1" s="1"/>
  <c r="K200" i="1"/>
  <c r="K205" i="1" s="1"/>
  <c r="J200" i="1"/>
  <c r="J202" i="1" s="1"/>
  <c r="I200" i="1"/>
  <c r="H200" i="1"/>
  <c r="H202" i="1" s="1"/>
  <c r="G200" i="1"/>
  <c r="G203" i="1" s="1"/>
  <c r="F200" i="1"/>
  <c r="F203" i="1" s="1"/>
  <c r="E200" i="1"/>
  <c r="E203" i="1" s="1"/>
  <c r="D200" i="1"/>
  <c r="D203" i="1" s="1"/>
  <c r="C200" i="1"/>
  <c r="C204" i="1" s="1"/>
  <c r="B200" i="1"/>
  <c r="B203" i="1" s="1"/>
  <c r="E1" i="15"/>
  <c r="D1" i="15"/>
  <c r="C1" i="15"/>
  <c r="B1" i="15"/>
  <c r="A1" i="13"/>
  <c r="CQ4" i="13"/>
  <c r="CP4" i="13"/>
  <c r="CP3" i="13" s="1"/>
  <c r="CO4" i="13"/>
  <c r="CO2" i="13" s="1"/>
  <c r="CN4" i="13"/>
  <c r="CN2" i="13" s="1"/>
  <c r="CM4" i="13"/>
  <c r="CM2" i="13" s="1"/>
  <c r="CL4" i="13"/>
  <c r="CL2" i="13" s="1"/>
  <c r="CK4" i="13"/>
  <c r="CK2" i="13" s="1"/>
  <c r="CJ4" i="13"/>
  <c r="CI4" i="13"/>
  <c r="CH4" i="13"/>
  <c r="CH3" i="13" s="1"/>
  <c r="CG4" i="13"/>
  <c r="CG2" i="13" s="1"/>
  <c r="CF4" i="13"/>
  <c r="CF2" i="13" s="1"/>
  <c r="CE4" i="13"/>
  <c r="CE2" i="13" s="1"/>
  <c r="CD4" i="13"/>
  <c r="CD3" i="13" s="1"/>
  <c r="CC4" i="13"/>
  <c r="CC2" i="13" s="1"/>
  <c r="CB4" i="13"/>
  <c r="CA4" i="13"/>
  <c r="BZ4" i="13"/>
  <c r="BZ3" i="13" s="1"/>
  <c r="BY4" i="13"/>
  <c r="BY2" i="13" s="1"/>
  <c r="BX4" i="13"/>
  <c r="BX2" i="13" s="1"/>
  <c r="BW4" i="13"/>
  <c r="BW2" i="13" s="1"/>
  <c r="BV4" i="13"/>
  <c r="BV3" i="13" s="1"/>
  <c r="BU4" i="13"/>
  <c r="BU3" i="13" s="1"/>
  <c r="BT4" i="13"/>
  <c r="BS4" i="13"/>
  <c r="BR4" i="13"/>
  <c r="BR3" i="13" s="1"/>
  <c r="BQ4" i="13"/>
  <c r="BQ2" i="13" s="1"/>
  <c r="BP4" i="13"/>
  <c r="BP2" i="13" s="1"/>
  <c r="BO4" i="13"/>
  <c r="BO2" i="13" s="1"/>
  <c r="BN4" i="13"/>
  <c r="BN3" i="13" s="1"/>
  <c r="BM4" i="13"/>
  <c r="BM3" i="13" s="1"/>
  <c r="BL4" i="13"/>
  <c r="BK4" i="13"/>
  <c r="BJ4" i="13"/>
  <c r="BJ3" i="13" s="1"/>
  <c r="BI4" i="13"/>
  <c r="BI2" i="13" s="1"/>
  <c r="BH4" i="13"/>
  <c r="BH2" i="13" s="1"/>
  <c r="BG4" i="13"/>
  <c r="BG2" i="13" s="1"/>
  <c r="BF4" i="13"/>
  <c r="BF2" i="13" s="1"/>
  <c r="BE4" i="13"/>
  <c r="BE2" i="13" s="1"/>
  <c r="BD4" i="13"/>
  <c r="BC4" i="13"/>
  <c r="BB4" i="13"/>
  <c r="BB3" i="13" s="1"/>
  <c r="BA4" i="13"/>
  <c r="BA2" i="13" s="1"/>
  <c r="AZ4" i="13"/>
  <c r="AZ2" i="13" s="1"/>
  <c r="AY4" i="13"/>
  <c r="AY2" i="13" s="1"/>
  <c r="AX4" i="13"/>
  <c r="AX3" i="13" s="1"/>
  <c r="AW4" i="13"/>
  <c r="AW2" i="13" s="1"/>
  <c r="AV4" i="13"/>
  <c r="AU4" i="13"/>
  <c r="AT4" i="13"/>
  <c r="AT3" i="13" s="1"/>
  <c r="AS4" i="13"/>
  <c r="AS2" i="13" s="1"/>
  <c r="AR4" i="13"/>
  <c r="AR2" i="13" s="1"/>
  <c r="AQ4" i="13"/>
  <c r="AQ2" i="13" s="1"/>
  <c r="AP4" i="13"/>
  <c r="AP3" i="13" s="1"/>
  <c r="AO4" i="13"/>
  <c r="AO3" i="13" s="1"/>
  <c r="AN4" i="13"/>
  <c r="AM4" i="13"/>
  <c r="AL4" i="13"/>
  <c r="AL3" i="13" s="1"/>
  <c r="AK4" i="13"/>
  <c r="AK2" i="13" s="1"/>
  <c r="AJ4" i="13"/>
  <c r="AJ2" i="13" s="1"/>
  <c r="AI4" i="13"/>
  <c r="AI2" i="13" s="1"/>
  <c r="AH4" i="13"/>
  <c r="AH3" i="13" s="1"/>
  <c r="AG4" i="13"/>
  <c r="AG3" i="13" s="1"/>
  <c r="AF4" i="13"/>
  <c r="AE4" i="13"/>
  <c r="AD4" i="13"/>
  <c r="AD3" i="13" s="1"/>
  <c r="AC4" i="13"/>
  <c r="AC2" i="13" s="1"/>
  <c r="AB4" i="13"/>
  <c r="AB2" i="13" s="1"/>
  <c r="AA4" i="13"/>
  <c r="AA2" i="13" s="1"/>
  <c r="Z4" i="13"/>
  <c r="Z2" i="13" s="1"/>
  <c r="Y4" i="13"/>
  <c r="Y2" i="13" s="1"/>
  <c r="X4" i="13"/>
  <c r="W4" i="13"/>
  <c r="V4" i="13"/>
  <c r="V3" i="13" s="1"/>
  <c r="U4" i="13"/>
  <c r="U2" i="13" s="1"/>
  <c r="T4" i="13"/>
  <c r="T2" i="13" s="1"/>
  <c r="S4" i="13"/>
  <c r="S2" i="13" s="1"/>
  <c r="R4" i="13"/>
  <c r="R3" i="13" s="1"/>
  <c r="Q4" i="13"/>
  <c r="Q3" i="13" s="1"/>
  <c r="P4" i="13"/>
  <c r="O4" i="13"/>
  <c r="N4" i="13"/>
  <c r="N3" i="13" s="1"/>
  <c r="M4" i="13"/>
  <c r="M3" i="13" s="1"/>
  <c r="L4" i="13"/>
  <c r="L2" i="13" s="1"/>
  <c r="K4" i="13"/>
  <c r="K2" i="13" s="1"/>
  <c r="J4" i="13"/>
  <c r="J3" i="13" s="1"/>
  <c r="I4" i="13"/>
  <c r="I3" i="13" s="1"/>
  <c r="H4" i="13"/>
  <c r="G4" i="13"/>
  <c r="F4" i="13"/>
  <c r="F3" i="13" s="1"/>
  <c r="E4" i="13"/>
  <c r="E3" i="13" s="1"/>
  <c r="D4" i="13"/>
  <c r="D2" i="13" s="1"/>
  <c r="C4" i="13"/>
  <c r="C2" i="13" s="1"/>
  <c r="B4" i="13"/>
  <c r="B3" i="13" s="1"/>
  <c r="CQ5" i="13"/>
  <c r="CP5" i="13"/>
  <c r="CO5" i="13"/>
  <c r="CN5" i="13"/>
  <c r="CM5" i="13"/>
  <c r="CL5" i="13"/>
  <c r="CK5" i="13"/>
  <c r="CJ5" i="13"/>
  <c r="CI5" i="13"/>
  <c r="CH5" i="13"/>
  <c r="CG5" i="13"/>
  <c r="CF5" i="13"/>
  <c r="CE5" i="13"/>
  <c r="CD5" i="13"/>
  <c r="CC5" i="13"/>
  <c r="CB5" i="13"/>
  <c r="CA5" i="13"/>
  <c r="BZ5" i="13"/>
  <c r="BY5" i="13"/>
  <c r="BX5" i="13"/>
  <c r="BW5" i="13"/>
  <c r="BV5" i="13"/>
  <c r="BU5" i="13"/>
  <c r="BT5" i="13"/>
  <c r="BS5" i="13"/>
  <c r="BR5" i="13"/>
  <c r="BQ5" i="13"/>
  <c r="BP5" i="13"/>
  <c r="BO5" i="13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CT148" i="1"/>
  <c r="GJ37" i="14"/>
  <c r="GI37" i="14"/>
  <c r="GH37" i="14"/>
  <c r="GG37" i="14"/>
  <c r="GF37" i="14"/>
  <c r="GE37" i="14"/>
  <c r="GD37" i="14"/>
  <c r="GC37" i="14"/>
  <c r="GB37" i="14"/>
  <c r="GA37" i="14"/>
  <c r="FZ37" i="14"/>
  <c r="FY37" i="14"/>
  <c r="FX37" i="14"/>
  <c r="FW37" i="14"/>
  <c r="FV37" i="14"/>
  <c r="FU37" i="14"/>
  <c r="FT37" i="14"/>
  <c r="FS37" i="14"/>
  <c r="FR37" i="14"/>
  <c r="FQ37" i="14"/>
  <c r="FP37" i="14"/>
  <c r="FO37" i="14"/>
  <c r="FN37" i="14"/>
  <c r="FM37" i="14"/>
  <c r="FL37" i="14"/>
  <c r="FK37" i="14"/>
  <c r="FJ37" i="14"/>
  <c r="FI37" i="14"/>
  <c r="FH37" i="14"/>
  <c r="FG37" i="14"/>
  <c r="FF37" i="14"/>
  <c r="FE37" i="14"/>
  <c r="FD37" i="14"/>
  <c r="FC37" i="14"/>
  <c r="FB37" i="14"/>
  <c r="FA37" i="14"/>
  <c r="EZ37" i="14"/>
  <c r="EY37" i="14"/>
  <c r="EX37" i="14"/>
  <c r="EW37" i="14"/>
  <c r="EV37" i="14"/>
  <c r="EU37" i="14"/>
  <c r="ET37" i="14"/>
  <c r="ES37" i="14"/>
  <c r="ER37" i="14"/>
  <c r="EQ37" i="14"/>
  <c r="EP37" i="14"/>
  <c r="EO37" i="14"/>
  <c r="EN37" i="14"/>
  <c r="EM37" i="14"/>
  <c r="EL37" i="14"/>
  <c r="EK37" i="14"/>
  <c r="EJ37" i="14"/>
  <c r="EI37" i="14"/>
  <c r="EH37" i="14"/>
  <c r="EG37" i="14"/>
  <c r="EF37" i="14"/>
  <c r="EE37" i="14"/>
  <c r="ED37" i="14"/>
  <c r="EC37" i="14"/>
  <c r="EB37" i="14"/>
  <c r="EA37" i="14"/>
  <c r="DZ37" i="14"/>
  <c r="DY37" i="14"/>
  <c r="DX37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J37" i="14"/>
  <c r="DI37" i="14"/>
  <c r="DH37" i="14"/>
  <c r="DG37" i="14"/>
  <c r="DF37" i="14"/>
  <c r="DE37" i="14"/>
  <c r="DD37" i="14"/>
  <c r="DC37" i="14"/>
  <c r="DB37" i="14"/>
  <c r="DA37" i="14"/>
  <c r="CZ37" i="14"/>
  <c r="CY37" i="14"/>
  <c r="CX37" i="14"/>
  <c r="CW37" i="14"/>
  <c r="CV37" i="14"/>
  <c r="CU37" i="14"/>
  <c r="CT37" i="14"/>
  <c r="GJ36" i="14"/>
  <c r="GI36" i="14"/>
  <c r="GH36" i="14"/>
  <c r="GG36" i="14"/>
  <c r="GF36" i="14"/>
  <c r="GE36" i="14"/>
  <c r="GD36" i="14"/>
  <c r="GC36" i="14"/>
  <c r="GB36" i="14"/>
  <c r="GA36" i="14"/>
  <c r="FZ36" i="14"/>
  <c r="FY36" i="14"/>
  <c r="FX36" i="14"/>
  <c r="FW36" i="14"/>
  <c r="FV36" i="14"/>
  <c r="FU36" i="14"/>
  <c r="FT36" i="14"/>
  <c r="FS36" i="14"/>
  <c r="FR36" i="14"/>
  <c r="FQ36" i="14"/>
  <c r="FP36" i="14"/>
  <c r="FO36" i="14"/>
  <c r="FN36" i="14"/>
  <c r="FM36" i="14"/>
  <c r="FL36" i="14"/>
  <c r="FK36" i="14"/>
  <c r="FJ36" i="14"/>
  <c r="FI36" i="14"/>
  <c r="FH36" i="14"/>
  <c r="FG36" i="14"/>
  <c r="FF36" i="14"/>
  <c r="FE36" i="14"/>
  <c r="FD36" i="14"/>
  <c r="FC36" i="14"/>
  <c r="FB36" i="14"/>
  <c r="FA36" i="14"/>
  <c r="EZ36" i="14"/>
  <c r="EY36" i="14"/>
  <c r="EX36" i="14"/>
  <c r="EW36" i="14"/>
  <c r="EV36" i="14"/>
  <c r="EU36" i="14"/>
  <c r="ET36" i="14"/>
  <c r="ES36" i="14"/>
  <c r="ER36" i="14"/>
  <c r="EQ36" i="14"/>
  <c r="EP36" i="14"/>
  <c r="EO36" i="14"/>
  <c r="EN36" i="14"/>
  <c r="EM36" i="14"/>
  <c r="EL36" i="14"/>
  <c r="EK36" i="14"/>
  <c r="EJ36" i="14"/>
  <c r="EI36" i="14"/>
  <c r="EH36" i="14"/>
  <c r="EG36" i="14"/>
  <c r="EF36" i="14"/>
  <c r="EE36" i="14"/>
  <c r="ED36" i="14"/>
  <c r="EC36" i="14"/>
  <c r="EB36" i="14"/>
  <c r="EA36" i="14"/>
  <c r="DZ36" i="14"/>
  <c r="DY36" i="14"/>
  <c r="DX36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GJ35" i="14"/>
  <c r="GI35" i="14"/>
  <c r="GH35" i="14"/>
  <c r="GG35" i="14"/>
  <c r="GF35" i="14"/>
  <c r="GE35" i="14"/>
  <c r="GD35" i="14"/>
  <c r="GC35" i="14"/>
  <c r="GB35" i="14"/>
  <c r="GA35" i="14"/>
  <c r="FZ35" i="14"/>
  <c r="FY35" i="14"/>
  <c r="FX35" i="14"/>
  <c r="FW35" i="14"/>
  <c r="FV35" i="14"/>
  <c r="FU35" i="14"/>
  <c r="FT35" i="14"/>
  <c r="FS35" i="14"/>
  <c r="FR35" i="14"/>
  <c r="FQ35" i="14"/>
  <c r="FP35" i="14"/>
  <c r="FO35" i="14"/>
  <c r="FN35" i="14"/>
  <c r="FM35" i="14"/>
  <c r="FL35" i="14"/>
  <c r="FK35" i="14"/>
  <c r="FJ35" i="14"/>
  <c r="FI35" i="14"/>
  <c r="FH35" i="14"/>
  <c r="FG35" i="14"/>
  <c r="FF35" i="14"/>
  <c r="FE35" i="14"/>
  <c r="FD35" i="14"/>
  <c r="FC35" i="14"/>
  <c r="FB35" i="14"/>
  <c r="FA35" i="14"/>
  <c r="EZ35" i="14"/>
  <c r="EY35" i="14"/>
  <c r="EX35" i="14"/>
  <c r="EW35" i="14"/>
  <c r="EV35" i="14"/>
  <c r="EU35" i="14"/>
  <c r="ET35" i="14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I35" i="14"/>
  <c r="DH35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GJ34" i="14"/>
  <c r="GI34" i="14"/>
  <c r="GH34" i="14"/>
  <c r="GG34" i="14"/>
  <c r="GF34" i="14"/>
  <c r="GE34" i="14"/>
  <c r="GD34" i="14"/>
  <c r="GC34" i="14"/>
  <c r="GB34" i="14"/>
  <c r="GA34" i="14"/>
  <c r="FZ34" i="14"/>
  <c r="FY34" i="14"/>
  <c r="FX34" i="14"/>
  <c r="FW34" i="14"/>
  <c r="FV34" i="14"/>
  <c r="FU34" i="14"/>
  <c r="FT34" i="14"/>
  <c r="FS34" i="14"/>
  <c r="FR34" i="14"/>
  <c r="FQ34" i="14"/>
  <c r="FP34" i="14"/>
  <c r="FO34" i="14"/>
  <c r="FN34" i="14"/>
  <c r="FM34" i="14"/>
  <c r="FL34" i="14"/>
  <c r="FK34" i="14"/>
  <c r="FJ34" i="14"/>
  <c r="FI34" i="14"/>
  <c r="FH34" i="14"/>
  <c r="FG34" i="14"/>
  <c r="FF34" i="14"/>
  <c r="FE34" i="14"/>
  <c r="FD34" i="14"/>
  <c r="FC34" i="14"/>
  <c r="FB34" i="14"/>
  <c r="FA34" i="14"/>
  <c r="EZ34" i="14"/>
  <c r="EY34" i="14"/>
  <c r="EX34" i="14"/>
  <c r="EW34" i="14"/>
  <c r="EV34" i="14"/>
  <c r="EU34" i="14"/>
  <c r="ET34" i="14"/>
  <c r="ES34" i="14"/>
  <c r="ER34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GJ33" i="14"/>
  <c r="GI33" i="14"/>
  <c r="GH33" i="14"/>
  <c r="GG33" i="14"/>
  <c r="GF33" i="14"/>
  <c r="GE33" i="14"/>
  <c r="GD33" i="14"/>
  <c r="GC33" i="14"/>
  <c r="GB33" i="14"/>
  <c r="GA33" i="14"/>
  <c r="FZ33" i="14"/>
  <c r="FY33" i="14"/>
  <c r="FX33" i="14"/>
  <c r="FW33" i="14"/>
  <c r="FV33" i="14"/>
  <c r="FU33" i="14"/>
  <c r="FT33" i="14"/>
  <c r="FS33" i="14"/>
  <c r="FR33" i="14"/>
  <c r="FQ33" i="14"/>
  <c r="FP33" i="14"/>
  <c r="FO33" i="14"/>
  <c r="FN33" i="14"/>
  <c r="FM33" i="14"/>
  <c r="FL33" i="14"/>
  <c r="FK33" i="14"/>
  <c r="FJ33" i="14"/>
  <c r="FI33" i="14"/>
  <c r="FH33" i="14"/>
  <c r="FG33" i="14"/>
  <c r="FF33" i="14"/>
  <c r="FE33" i="14"/>
  <c r="FD33" i="14"/>
  <c r="FC33" i="14"/>
  <c r="FB33" i="14"/>
  <c r="FA33" i="14"/>
  <c r="EZ33" i="14"/>
  <c r="EY33" i="14"/>
  <c r="EX33" i="14"/>
  <c r="EW33" i="14"/>
  <c r="EV33" i="14"/>
  <c r="EU33" i="14"/>
  <c r="ET33" i="14"/>
  <c r="ES33" i="14"/>
  <c r="ER33" i="14"/>
  <c r="EQ33" i="14"/>
  <c r="EP33" i="14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GJ32" i="14"/>
  <c r="GI32" i="14"/>
  <c r="GH32" i="14"/>
  <c r="GG32" i="14"/>
  <c r="GF32" i="14"/>
  <c r="GE32" i="14"/>
  <c r="GD32" i="14"/>
  <c r="GC32" i="14"/>
  <c r="GB32" i="14"/>
  <c r="GA32" i="14"/>
  <c r="FZ32" i="14"/>
  <c r="FY32" i="14"/>
  <c r="FX32" i="14"/>
  <c r="FW32" i="14"/>
  <c r="FV32" i="14"/>
  <c r="FU32" i="14"/>
  <c r="FT32" i="14"/>
  <c r="FS32" i="14"/>
  <c r="FR32" i="14"/>
  <c r="FQ32" i="14"/>
  <c r="FP32" i="14"/>
  <c r="FO32" i="14"/>
  <c r="FN32" i="14"/>
  <c r="FM32" i="14"/>
  <c r="FL32" i="14"/>
  <c r="FK32" i="14"/>
  <c r="FJ32" i="14"/>
  <c r="FI32" i="14"/>
  <c r="FH32" i="14"/>
  <c r="FG32" i="14"/>
  <c r="FF32" i="14"/>
  <c r="FE32" i="14"/>
  <c r="FD32" i="14"/>
  <c r="FC32" i="14"/>
  <c r="FB32" i="14"/>
  <c r="FA32" i="14"/>
  <c r="EZ32" i="14"/>
  <c r="EY32" i="14"/>
  <c r="EX32" i="14"/>
  <c r="EW32" i="14"/>
  <c r="EV32" i="14"/>
  <c r="EU32" i="14"/>
  <c r="ET32" i="14"/>
  <c r="ES32" i="14"/>
  <c r="ER32" i="14"/>
  <c r="EQ32" i="14"/>
  <c r="EP32" i="14"/>
  <c r="EO32" i="14"/>
  <c r="EN32" i="14"/>
  <c r="EM32" i="14"/>
  <c r="EL32" i="14"/>
  <c r="EK32" i="14"/>
  <c r="EJ32" i="14"/>
  <c r="EI32" i="14"/>
  <c r="EH32" i="14"/>
  <c r="EG32" i="14"/>
  <c r="EF32" i="14"/>
  <c r="EE32" i="14"/>
  <c r="ED32" i="14"/>
  <c r="EC32" i="14"/>
  <c r="EB32" i="14"/>
  <c r="EA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GJ31" i="14"/>
  <c r="GI31" i="14"/>
  <c r="GH31" i="14"/>
  <c r="GG31" i="14"/>
  <c r="GF31" i="14"/>
  <c r="GE31" i="14"/>
  <c r="GD31" i="14"/>
  <c r="GC31" i="14"/>
  <c r="GB31" i="14"/>
  <c r="GA31" i="14"/>
  <c r="FZ31" i="14"/>
  <c r="FY31" i="14"/>
  <c r="FX31" i="14"/>
  <c r="FW31" i="14"/>
  <c r="FV31" i="14"/>
  <c r="FU31" i="14"/>
  <c r="FT31" i="14"/>
  <c r="FS31" i="14"/>
  <c r="FR31" i="14"/>
  <c r="FQ31" i="14"/>
  <c r="FP31" i="14"/>
  <c r="FO31" i="14"/>
  <c r="FN31" i="14"/>
  <c r="FM31" i="14"/>
  <c r="FL31" i="14"/>
  <c r="FK31" i="14"/>
  <c r="FJ31" i="14"/>
  <c r="FI31" i="14"/>
  <c r="FH31" i="14"/>
  <c r="FG31" i="14"/>
  <c r="FF31" i="14"/>
  <c r="FE31" i="14"/>
  <c r="FD31" i="14"/>
  <c r="FC31" i="14"/>
  <c r="FB31" i="14"/>
  <c r="FA31" i="14"/>
  <c r="EZ31" i="14"/>
  <c r="EY31" i="14"/>
  <c r="EX31" i="14"/>
  <c r="EW31" i="14"/>
  <c r="EV31" i="14"/>
  <c r="EU31" i="14"/>
  <c r="ET31" i="14"/>
  <c r="ES31" i="14"/>
  <c r="ER31" i="14"/>
  <c r="EQ31" i="14"/>
  <c r="EP31" i="14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GJ30" i="14"/>
  <c r="GI30" i="14"/>
  <c r="GH30" i="14"/>
  <c r="GG30" i="14"/>
  <c r="GF30" i="14"/>
  <c r="GE30" i="14"/>
  <c r="GD30" i="14"/>
  <c r="GC30" i="14"/>
  <c r="GB30" i="14"/>
  <c r="GA30" i="14"/>
  <c r="FZ30" i="14"/>
  <c r="FY30" i="14"/>
  <c r="FX30" i="14"/>
  <c r="FW30" i="14"/>
  <c r="FV30" i="14"/>
  <c r="FU30" i="14"/>
  <c r="FT30" i="14"/>
  <c r="FS30" i="14"/>
  <c r="FR30" i="14"/>
  <c r="FQ30" i="14"/>
  <c r="FP30" i="14"/>
  <c r="FO30" i="14"/>
  <c r="FN30" i="14"/>
  <c r="FM30" i="14"/>
  <c r="FL30" i="14"/>
  <c r="FK30" i="14"/>
  <c r="FJ30" i="14"/>
  <c r="FI30" i="14"/>
  <c r="FH30" i="14"/>
  <c r="FG30" i="14"/>
  <c r="FF30" i="14"/>
  <c r="FE30" i="14"/>
  <c r="FD30" i="14"/>
  <c r="FC30" i="14"/>
  <c r="FB30" i="14"/>
  <c r="FA30" i="14"/>
  <c r="EZ30" i="14"/>
  <c r="EY30" i="14"/>
  <c r="EX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GJ29" i="14"/>
  <c r="GI29" i="14"/>
  <c r="GH29" i="14"/>
  <c r="GG29" i="14"/>
  <c r="GF29" i="14"/>
  <c r="GE29" i="14"/>
  <c r="GD29" i="14"/>
  <c r="GC29" i="14"/>
  <c r="GB29" i="14"/>
  <c r="GA29" i="14"/>
  <c r="FZ29" i="14"/>
  <c r="FY29" i="14"/>
  <c r="FX29" i="14"/>
  <c r="FW29" i="14"/>
  <c r="FV29" i="14"/>
  <c r="FU29" i="14"/>
  <c r="FT29" i="14"/>
  <c r="FS29" i="14"/>
  <c r="FR29" i="14"/>
  <c r="FQ29" i="14"/>
  <c r="FP29" i="14"/>
  <c r="FO29" i="14"/>
  <c r="FN29" i="14"/>
  <c r="FM29" i="14"/>
  <c r="FL29" i="14"/>
  <c r="FK29" i="14"/>
  <c r="FJ29" i="14"/>
  <c r="FI29" i="14"/>
  <c r="FH29" i="14"/>
  <c r="FG29" i="14"/>
  <c r="FF29" i="14"/>
  <c r="FE29" i="14"/>
  <c r="FD29" i="14"/>
  <c r="FC29" i="14"/>
  <c r="FB29" i="14"/>
  <c r="FA29" i="14"/>
  <c r="EZ29" i="14"/>
  <c r="EY29" i="14"/>
  <c r="EX29" i="14"/>
  <c r="EW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I29" i="14"/>
  <c r="DH29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GJ28" i="14"/>
  <c r="GI28" i="14"/>
  <c r="GH28" i="14"/>
  <c r="GG28" i="14"/>
  <c r="GF28" i="14"/>
  <c r="GE28" i="14"/>
  <c r="GD28" i="14"/>
  <c r="GC28" i="14"/>
  <c r="GB28" i="14"/>
  <c r="GA28" i="14"/>
  <c r="FZ28" i="14"/>
  <c r="FY28" i="14"/>
  <c r="FX28" i="14"/>
  <c r="FW28" i="14"/>
  <c r="FV28" i="14"/>
  <c r="FU28" i="14"/>
  <c r="FT28" i="14"/>
  <c r="FS28" i="14"/>
  <c r="FR28" i="14"/>
  <c r="FQ28" i="14"/>
  <c r="FP28" i="14"/>
  <c r="FO28" i="14"/>
  <c r="FN28" i="14"/>
  <c r="FM28" i="14"/>
  <c r="FL28" i="14"/>
  <c r="FK28" i="14"/>
  <c r="FJ28" i="14"/>
  <c r="FI28" i="14"/>
  <c r="FH28" i="14"/>
  <c r="FG28" i="14"/>
  <c r="FF28" i="14"/>
  <c r="FE28" i="14"/>
  <c r="FD28" i="14"/>
  <c r="FC28" i="14"/>
  <c r="FB28" i="14"/>
  <c r="FA28" i="14"/>
  <c r="EZ28" i="14"/>
  <c r="EY28" i="14"/>
  <c r="EX28" i="14"/>
  <c r="EW28" i="14"/>
  <c r="EV28" i="14"/>
  <c r="EU28" i="14"/>
  <c r="ET28" i="14"/>
  <c r="ES28" i="14"/>
  <c r="ER28" i="14"/>
  <c r="EQ28" i="14"/>
  <c r="EP28" i="14"/>
  <c r="EO28" i="14"/>
  <c r="EN28" i="14"/>
  <c r="EM28" i="14"/>
  <c r="EL28" i="14"/>
  <c r="EK28" i="14"/>
  <c r="EJ28" i="14"/>
  <c r="EI28" i="14"/>
  <c r="EH28" i="14"/>
  <c r="EG28" i="14"/>
  <c r="EF28" i="14"/>
  <c r="EE28" i="14"/>
  <c r="ED28" i="14"/>
  <c r="EC28" i="14"/>
  <c r="EB28" i="14"/>
  <c r="EA28" i="14"/>
  <c r="DZ28" i="14"/>
  <c r="DY28" i="14"/>
  <c r="DX28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I28" i="14"/>
  <c r="DH28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GJ27" i="14"/>
  <c r="GI27" i="14"/>
  <c r="GH27" i="14"/>
  <c r="GG27" i="14"/>
  <c r="GF27" i="14"/>
  <c r="GE27" i="14"/>
  <c r="GD27" i="14"/>
  <c r="GC27" i="14"/>
  <c r="GB27" i="14"/>
  <c r="GA27" i="14"/>
  <c r="FZ27" i="14"/>
  <c r="FY27" i="14"/>
  <c r="FX27" i="14"/>
  <c r="FW27" i="14"/>
  <c r="FV27" i="14"/>
  <c r="FU27" i="14"/>
  <c r="FT27" i="14"/>
  <c r="FS27" i="14"/>
  <c r="FR27" i="14"/>
  <c r="FQ27" i="14"/>
  <c r="FP27" i="14"/>
  <c r="FO27" i="14"/>
  <c r="FN27" i="14"/>
  <c r="FM27" i="14"/>
  <c r="FL27" i="14"/>
  <c r="FK27" i="14"/>
  <c r="FJ27" i="14"/>
  <c r="FI27" i="14"/>
  <c r="FH27" i="14"/>
  <c r="FG27" i="14"/>
  <c r="FF27" i="14"/>
  <c r="FE27" i="14"/>
  <c r="FD27" i="14"/>
  <c r="FC27" i="14"/>
  <c r="FB27" i="14"/>
  <c r="FA27" i="14"/>
  <c r="EZ27" i="14"/>
  <c r="EY27" i="14"/>
  <c r="EX27" i="14"/>
  <c r="EW27" i="14"/>
  <c r="EV27" i="14"/>
  <c r="EU27" i="14"/>
  <c r="ET27" i="14"/>
  <c r="ES27" i="14"/>
  <c r="ER27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I27" i="14"/>
  <c r="DH27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GJ25" i="14"/>
  <c r="GI25" i="14"/>
  <c r="GH25" i="14"/>
  <c r="GG25" i="14"/>
  <c r="GF25" i="14"/>
  <c r="GE25" i="14"/>
  <c r="GD25" i="14"/>
  <c r="GC25" i="14"/>
  <c r="GB25" i="14"/>
  <c r="GA25" i="14"/>
  <c r="FZ25" i="14"/>
  <c r="FY25" i="14"/>
  <c r="FX25" i="14"/>
  <c r="FW25" i="14"/>
  <c r="FV25" i="14"/>
  <c r="FU25" i="14"/>
  <c r="FT25" i="14"/>
  <c r="FS25" i="14"/>
  <c r="FR25" i="14"/>
  <c r="FQ25" i="14"/>
  <c r="FP25" i="14"/>
  <c r="FO25" i="14"/>
  <c r="FN25" i="14"/>
  <c r="FM25" i="14"/>
  <c r="FL25" i="14"/>
  <c r="FK25" i="14"/>
  <c r="FJ25" i="14"/>
  <c r="FI25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GJ24" i="14"/>
  <c r="GI24" i="14"/>
  <c r="GH24" i="14"/>
  <c r="GG24" i="14"/>
  <c r="GF24" i="14"/>
  <c r="GE24" i="14"/>
  <c r="GD24" i="14"/>
  <c r="GC24" i="14"/>
  <c r="GB24" i="14"/>
  <c r="GA24" i="14"/>
  <c r="FZ24" i="14"/>
  <c r="FY24" i="14"/>
  <c r="FX24" i="14"/>
  <c r="FW24" i="14"/>
  <c r="FV24" i="14"/>
  <c r="FU24" i="14"/>
  <c r="FT24" i="14"/>
  <c r="FS24" i="14"/>
  <c r="FR24" i="14"/>
  <c r="FQ24" i="14"/>
  <c r="FP24" i="14"/>
  <c r="FO24" i="14"/>
  <c r="FN24" i="14"/>
  <c r="FM24" i="14"/>
  <c r="FL24" i="14"/>
  <c r="FK24" i="14"/>
  <c r="FJ24" i="14"/>
  <c r="FI24" i="14"/>
  <c r="FH24" i="14"/>
  <c r="FG24" i="14"/>
  <c r="FF24" i="14"/>
  <c r="FE24" i="14"/>
  <c r="FD24" i="14"/>
  <c r="FC24" i="14"/>
  <c r="FB24" i="14"/>
  <c r="FA24" i="14"/>
  <c r="EZ24" i="14"/>
  <c r="EY24" i="14"/>
  <c r="EX24" i="14"/>
  <c r="EW24" i="14"/>
  <c r="EV24" i="14"/>
  <c r="EU24" i="14"/>
  <c r="ET24" i="14"/>
  <c r="ES24" i="14"/>
  <c r="ER24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I24" i="14"/>
  <c r="DH24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GJ23" i="14"/>
  <c r="GI23" i="14"/>
  <c r="GH23" i="14"/>
  <c r="GG23" i="14"/>
  <c r="GF23" i="14"/>
  <c r="GE23" i="14"/>
  <c r="GD23" i="14"/>
  <c r="GC23" i="14"/>
  <c r="GB23" i="14"/>
  <c r="GA23" i="14"/>
  <c r="FZ23" i="14"/>
  <c r="FY23" i="14"/>
  <c r="FX23" i="14"/>
  <c r="FW23" i="14"/>
  <c r="FV23" i="14"/>
  <c r="FU23" i="14"/>
  <c r="FT23" i="14"/>
  <c r="FS23" i="14"/>
  <c r="FR23" i="14"/>
  <c r="FQ23" i="14"/>
  <c r="FP23" i="14"/>
  <c r="FO23" i="14"/>
  <c r="FN23" i="14"/>
  <c r="FM23" i="14"/>
  <c r="FL23" i="14"/>
  <c r="FK23" i="14"/>
  <c r="FJ23" i="14"/>
  <c r="FI23" i="14"/>
  <c r="FH23" i="14"/>
  <c r="FG23" i="14"/>
  <c r="FF23" i="14"/>
  <c r="FE23" i="14"/>
  <c r="FD23" i="14"/>
  <c r="FC23" i="14"/>
  <c r="FB23" i="14"/>
  <c r="FA23" i="14"/>
  <c r="EZ23" i="14"/>
  <c r="EY23" i="14"/>
  <c r="EX23" i="14"/>
  <c r="EW23" i="14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I23" i="14"/>
  <c r="DH23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GJ22" i="14"/>
  <c r="GI22" i="14"/>
  <c r="GH22" i="14"/>
  <c r="GG22" i="14"/>
  <c r="GF22" i="14"/>
  <c r="GE22" i="14"/>
  <c r="GD22" i="14"/>
  <c r="GC22" i="14"/>
  <c r="GB22" i="14"/>
  <c r="GA22" i="14"/>
  <c r="FZ22" i="14"/>
  <c r="FY22" i="14"/>
  <c r="FX22" i="14"/>
  <c r="FW22" i="14"/>
  <c r="FV22" i="14"/>
  <c r="FU22" i="14"/>
  <c r="FT22" i="14"/>
  <c r="FS22" i="14"/>
  <c r="FR22" i="14"/>
  <c r="FQ22" i="14"/>
  <c r="FP22" i="14"/>
  <c r="FO22" i="14"/>
  <c r="FN22" i="14"/>
  <c r="FM22" i="14"/>
  <c r="FL22" i="14"/>
  <c r="FK22" i="14"/>
  <c r="FJ22" i="14"/>
  <c r="FI22" i="14"/>
  <c r="FH22" i="14"/>
  <c r="FG22" i="14"/>
  <c r="FF22" i="14"/>
  <c r="FE22" i="14"/>
  <c r="FD22" i="14"/>
  <c r="FC22" i="14"/>
  <c r="FB22" i="14"/>
  <c r="FA22" i="14"/>
  <c r="EZ22" i="14"/>
  <c r="EY22" i="14"/>
  <c r="EX22" i="14"/>
  <c r="EW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GJ21" i="14"/>
  <c r="GI21" i="14"/>
  <c r="GH21" i="14"/>
  <c r="GG21" i="14"/>
  <c r="GF21" i="14"/>
  <c r="GE21" i="14"/>
  <c r="GD21" i="14"/>
  <c r="GC21" i="14"/>
  <c r="GB21" i="14"/>
  <c r="GA21" i="14"/>
  <c r="FZ21" i="14"/>
  <c r="FY21" i="14"/>
  <c r="FX21" i="14"/>
  <c r="FW21" i="14"/>
  <c r="FV21" i="14"/>
  <c r="FU21" i="14"/>
  <c r="FT21" i="14"/>
  <c r="FS21" i="14"/>
  <c r="FR21" i="14"/>
  <c r="FQ21" i="14"/>
  <c r="FP21" i="14"/>
  <c r="FO21" i="14"/>
  <c r="FN21" i="14"/>
  <c r="FM21" i="14"/>
  <c r="FL21" i="14"/>
  <c r="FK21" i="14"/>
  <c r="FJ21" i="14"/>
  <c r="FI21" i="14"/>
  <c r="FH21" i="14"/>
  <c r="FG21" i="14"/>
  <c r="FF21" i="14"/>
  <c r="FE21" i="14"/>
  <c r="FD21" i="14"/>
  <c r="FC21" i="14"/>
  <c r="FB21" i="14"/>
  <c r="FA21" i="14"/>
  <c r="EZ21" i="14"/>
  <c r="EY21" i="14"/>
  <c r="EX21" i="14"/>
  <c r="EW21" i="14"/>
  <c r="EV21" i="14"/>
  <c r="EU21" i="14"/>
  <c r="ET21" i="14"/>
  <c r="ES21" i="14"/>
  <c r="ER21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I21" i="14"/>
  <c r="DH21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GJ20" i="14"/>
  <c r="GI20" i="14"/>
  <c r="GH20" i="14"/>
  <c r="GG20" i="14"/>
  <c r="GF20" i="14"/>
  <c r="GE20" i="14"/>
  <c r="GD20" i="14"/>
  <c r="GC20" i="14"/>
  <c r="GB20" i="14"/>
  <c r="GA20" i="14"/>
  <c r="FZ20" i="14"/>
  <c r="FY20" i="14"/>
  <c r="FX20" i="14"/>
  <c r="FW20" i="14"/>
  <c r="FV20" i="14"/>
  <c r="FU20" i="14"/>
  <c r="FT20" i="14"/>
  <c r="FS20" i="14"/>
  <c r="FR20" i="14"/>
  <c r="FQ20" i="14"/>
  <c r="FP20" i="14"/>
  <c r="FO20" i="14"/>
  <c r="FN20" i="14"/>
  <c r="FM20" i="14"/>
  <c r="FL20" i="14"/>
  <c r="FK20" i="14"/>
  <c r="FJ20" i="14"/>
  <c r="FI20" i="14"/>
  <c r="FH20" i="14"/>
  <c r="FG20" i="14"/>
  <c r="FF20" i="14"/>
  <c r="FE20" i="14"/>
  <c r="FD20" i="14"/>
  <c r="FC20" i="14"/>
  <c r="FB20" i="14"/>
  <c r="FA20" i="14"/>
  <c r="EZ20" i="14"/>
  <c r="EY20" i="14"/>
  <c r="EX20" i="14"/>
  <c r="EW20" i="14"/>
  <c r="EV20" i="14"/>
  <c r="EU20" i="14"/>
  <c r="ET20" i="14"/>
  <c r="ES20" i="14"/>
  <c r="ER20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I20" i="14"/>
  <c r="DH20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GJ19" i="14"/>
  <c r="GI19" i="14"/>
  <c r="GH19" i="14"/>
  <c r="GG19" i="14"/>
  <c r="GF19" i="14"/>
  <c r="GE19" i="14"/>
  <c r="GD19" i="14"/>
  <c r="GC19" i="14"/>
  <c r="GB19" i="14"/>
  <c r="GA19" i="14"/>
  <c r="FZ19" i="14"/>
  <c r="FY19" i="14"/>
  <c r="FX19" i="14"/>
  <c r="FW19" i="14"/>
  <c r="FV19" i="14"/>
  <c r="FU19" i="14"/>
  <c r="FT19" i="14"/>
  <c r="FS19" i="14"/>
  <c r="FR19" i="14"/>
  <c r="FQ19" i="14"/>
  <c r="FP19" i="14"/>
  <c r="FO19" i="14"/>
  <c r="FN19" i="14"/>
  <c r="FM19" i="14"/>
  <c r="FL19" i="14"/>
  <c r="FK19" i="14"/>
  <c r="FJ19" i="14"/>
  <c r="FI19" i="14"/>
  <c r="FH19" i="14"/>
  <c r="FG19" i="14"/>
  <c r="FF19" i="14"/>
  <c r="FE19" i="14"/>
  <c r="FD19" i="14"/>
  <c r="FC19" i="14"/>
  <c r="FB19" i="14"/>
  <c r="FA19" i="14"/>
  <c r="EZ19" i="14"/>
  <c r="EY19" i="14"/>
  <c r="EX19" i="14"/>
  <c r="EW19" i="14"/>
  <c r="EV19" i="14"/>
  <c r="EU19" i="14"/>
  <c r="ET19" i="14"/>
  <c r="ES19" i="14"/>
  <c r="ER19" i="14"/>
  <c r="EQ19" i="14"/>
  <c r="EP19" i="14"/>
  <c r="EO19" i="14"/>
  <c r="EN19" i="14"/>
  <c r="EM19" i="14"/>
  <c r="EL19" i="14"/>
  <c r="EK19" i="14"/>
  <c r="EJ19" i="14"/>
  <c r="EI19" i="14"/>
  <c r="EH19" i="14"/>
  <c r="EG19" i="14"/>
  <c r="EF19" i="14"/>
  <c r="EE19" i="14"/>
  <c r="ED19" i="14"/>
  <c r="EC19" i="14"/>
  <c r="EB19" i="14"/>
  <c r="EA19" i="14"/>
  <c r="DZ19" i="14"/>
  <c r="DY19" i="14"/>
  <c r="DX19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I19" i="14"/>
  <c r="DH19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GJ18" i="14"/>
  <c r="GI18" i="14"/>
  <c r="GH18" i="14"/>
  <c r="GG18" i="14"/>
  <c r="GF18" i="14"/>
  <c r="GE18" i="14"/>
  <c r="GD18" i="14"/>
  <c r="GC18" i="14"/>
  <c r="GB18" i="14"/>
  <c r="GA18" i="14"/>
  <c r="FZ18" i="14"/>
  <c r="FY18" i="14"/>
  <c r="FX18" i="14"/>
  <c r="FW18" i="14"/>
  <c r="FV18" i="14"/>
  <c r="FU18" i="14"/>
  <c r="FT18" i="14"/>
  <c r="FS18" i="14"/>
  <c r="FR18" i="14"/>
  <c r="FQ18" i="14"/>
  <c r="FP18" i="14"/>
  <c r="FO18" i="14"/>
  <c r="FN18" i="14"/>
  <c r="FM18" i="14"/>
  <c r="FL18" i="14"/>
  <c r="FK18" i="14"/>
  <c r="FJ18" i="14"/>
  <c r="FI18" i="14"/>
  <c r="FH18" i="14"/>
  <c r="FG18" i="14"/>
  <c r="FF18" i="14"/>
  <c r="FE18" i="14"/>
  <c r="FD18" i="14"/>
  <c r="FC18" i="14"/>
  <c r="FB18" i="14"/>
  <c r="FA18" i="14"/>
  <c r="EZ18" i="14"/>
  <c r="EY18" i="14"/>
  <c r="EX18" i="14"/>
  <c r="EW18" i="14"/>
  <c r="EV18" i="14"/>
  <c r="EU18" i="14"/>
  <c r="ET18" i="14"/>
  <c r="ES18" i="14"/>
  <c r="ER18" i="14"/>
  <c r="EQ18" i="14"/>
  <c r="EP18" i="14"/>
  <c r="EO18" i="14"/>
  <c r="EN18" i="14"/>
  <c r="EM18" i="14"/>
  <c r="EL18" i="14"/>
  <c r="EK18" i="14"/>
  <c r="EJ18" i="14"/>
  <c r="EI18" i="14"/>
  <c r="EH18" i="14"/>
  <c r="EG18" i="14"/>
  <c r="EF18" i="14"/>
  <c r="EE18" i="14"/>
  <c r="ED18" i="14"/>
  <c r="EC18" i="14"/>
  <c r="EB18" i="14"/>
  <c r="EA18" i="14"/>
  <c r="DZ18" i="14"/>
  <c r="DY18" i="14"/>
  <c r="DX18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I18" i="14"/>
  <c r="DH18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GJ17" i="14"/>
  <c r="GI17" i="14"/>
  <c r="GH17" i="14"/>
  <c r="GG17" i="14"/>
  <c r="GF17" i="14"/>
  <c r="GE17" i="14"/>
  <c r="GD17" i="14"/>
  <c r="GC17" i="14"/>
  <c r="GB17" i="14"/>
  <c r="GA17" i="14"/>
  <c r="FZ17" i="14"/>
  <c r="FY17" i="14"/>
  <c r="FX17" i="14"/>
  <c r="FW17" i="14"/>
  <c r="FV17" i="14"/>
  <c r="FU17" i="14"/>
  <c r="FT17" i="14"/>
  <c r="FS17" i="14"/>
  <c r="FR17" i="14"/>
  <c r="FQ17" i="14"/>
  <c r="FP17" i="14"/>
  <c r="FO17" i="14"/>
  <c r="FN17" i="14"/>
  <c r="FM17" i="14"/>
  <c r="FL17" i="14"/>
  <c r="FK17" i="14"/>
  <c r="FJ17" i="14"/>
  <c r="FI17" i="14"/>
  <c r="FH17" i="14"/>
  <c r="FG17" i="14"/>
  <c r="FF17" i="14"/>
  <c r="FE17" i="14"/>
  <c r="FD17" i="14"/>
  <c r="FC17" i="14"/>
  <c r="FB17" i="14"/>
  <c r="FA17" i="14"/>
  <c r="EZ17" i="14"/>
  <c r="EY17" i="14"/>
  <c r="EX17" i="14"/>
  <c r="EW17" i="14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I17" i="14"/>
  <c r="DH17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GJ16" i="14"/>
  <c r="GI16" i="14"/>
  <c r="GH16" i="14"/>
  <c r="GG16" i="14"/>
  <c r="GF16" i="14"/>
  <c r="GE16" i="14"/>
  <c r="GD16" i="14"/>
  <c r="GC16" i="14"/>
  <c r="GB16" i="14"/>
  <c r="GA16" i="14"/>
  <c r="FZ16" i="14"/>
  <c r="FY16" i="14"/>
  <c r="FX16" i="14"/>
  <c r="FW16" i="14"/>
  <c r="FV16" i="14"/>
  <c r="FU16" i="14"/>
  <c r="FT16" i="14"/>
  <c r="FS16" i="14"/>
  <c r="FR16" i="14"/>
  <c r="FQ16" i="14"/>
  <c r="FP16" i="14"/>
  <c r="FO16" i="14"/>
  <c r="FN16" i="14"/>
  <c r="FM16" i="14"/>
  <c r="FL16" i="14"/>
  <c r="FK16" i="14"/>
  <c r="FJ16" i="14"/>
  <c r="FI16" i="14"/>
  <c r="FH16" i="14"/>
  <c r="FG16" i="14"/>
  <c r="FF16" i="14"/>
  <c r="FE16" i="14"/>
  <c r="FD16" i="14"/>
  <c r="FC16" i="14"/>
  <c r="FB16" i="14"/>
  <c r="FA16" i="14"/>
  <c r="EZ16" i="14"/>
  <c r="EY16" i="14"/>
  <c r="EX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GJ15" i="14"/>
  <c r="GI15" i="14"/>
  <c r="GH15" i="14"/>
  <c r="GG15" i="14"/>
  <c r="GF15" i="14"/>
  <c r="GE15" i="14"/>
  <c r="GD15" i="14"/>
  <c r="GC15" i="14"/>
  <c r="GB15" i="14"/>
  <c r="GA15" i="14"/>
  <c r="FZ15" i="14"/>
  <c r="FY15" i="14"/>
  <c r="FX15" i="14"/>
  <c r="FW15" i="14"/>
  <c r="FV15" i="14"/>
  <c r="FU15" i="14"/>
  <c r="FT15" i="14"/>
  <c r="FS15" i="14"/>
  <c r="FR15" i="14"/>
  <c r="FQ15" i="14"/>
  <c r="FP15" i="14"/>
  <c r="FO15" i="14"/>
  <c r="FN15" i="14"/>
  <c r="FM15" i="14"/>
  <c r="FL15" i="14"/>
  <c r="FK15" i="14"/>
  <c r="FJ15" i="14"/>
  <c r="FI15" i="14"/>
  <c r="FH15" i="14"/>
  <c r="FG15" i="14"/>
  <c r="FF15" i="14"/>
  <c r="FE15" i="14"/>
  <c r="FD15" i="14"/>
  <c r="FC15" i="14"/>
  <c r="FB15" i="14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GJ14" i="14"/>
  <c r="GI14" i="14"/>
  <c r="GH14" i="14"/>
  <c r="GG14" i="14"/>
  <c r="GF14" i="14"/>
  <c r="GE14" i="14"/>
  <c r="GD14" i="14"/>
  <c r="GC14" i="14"/>
  <c r="GB14" i="14"/>
  <c r="GA14" i="14"/>
  <c r="FZ14" i="14"/>
  <c r="FY14" i="14"/>
  <c r="FX14" i="14"/>
  <c r="FW14" i="14"/>
  <c r="FV14" i="14"/>
  <c r="FU14" i="14"/>
  <c r="FT14" i="14"/>
  <c r="FS14" i="14"/>
  <c r="FR14" i="14"/>
  <c r="FQ14" i="14"/>
  <c r="FP14" i="14"/>
  <c r="FO14" i="14"/>
  <c r="FN14" i="14"/>
  <c r="FM14" i="14"/>
  <c r="FL14" i="14"/>
  <c r="FK14" i="14"/>
  <c r="FJ14" i="14"/>
  <c r="FI14" i="14"/>
  <c r="FH14" i="14"/>
  <c r="FG14" i="14"/>
  <c r="FF14" i="14"/>
  <c r="FE14" i="14"/>
  <c r="FD14" i="14"/>
  <c r="FC14" i="14"/>
  <c r="FB14" i="14"/>
  <c r="FA14" i="14"/>
  <c r="EZ14" i="14"/>
  <c r="EY14" i="14"/>
  <c r="EX14" i="14"/>
  <c r="EW14" i="14"/>
  <c r="EV14" i="14"/>
  <c r="EU14" i="14"/>
  <c r="ET14" i="14"/>
  <c r="ES14" i="14"/>
  <c r="ER14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GJ13" i="14"/>
  <c r="GI13" i="14"/>
  <c r="GH13" i="14"/>
  <c r="GG13" i="14"/>
  <c r="GF13" i="14"/>
  <c r="GE13" i="14"/>
  <c r="GD13" i="14"/>
  <c r="GC13" i="14"/>
  <c r="GB13" i="14"/>
  <c r="GA13" i="14"/>
  <c r="FZ13" i="14"/>
  <c r="FY13" i="14"/>
  <c r="FX13" i="14"/>
  <c r="FW13" i="14"/>
  <c r="FV13" i="14"/>
  <c r="FU13" i="14"/>
  <c r="FT13" i="14"/>
  <c r="FS13" i="14"/>
  <c r="FR13" i="14"/>
  <c r="FQ13" i="14"/>
  <c r="FP13" i="14"/>
  <c r="FO13" i="14"/>
  <c r="FN13" i="14"/>
  <c r="FM13" i="14"/>
  <c r="FL13" i="14"/>
  <c r="FK13" i="14"/>
  <c r="FJ13" i="14"/>
  <c r="FI13" i="14"/>
  <c r="FH13" i="14"/>
  <c r="FG13" i="14"/>
  <c r="FF13" i="14"/>
  <c r="FE13" i="14"/>
  <c r="FD13" i="14"/>
  <c r="FC13" i="14"/>
  <c r="FB13" i="14"/>
  <c r="FA13" i="14"/>
  <c r="EZ13" i="14"/>
  <c r="EY13" i="14"/>
  <c r="EX13" i="14"/>
  <c r="EW13" i="14"/>
  <c r="EV13" i="14"/>
  <c r="EU13" i="14"/>
  <c r="ET13" i="14"/>
  <c r="ES13" i="14"/>
  <c r="ER13" i="14"/>
  <c r="EQ13" i="14"/>
  <c r="EP13" i="14"/>
  <c r="EO13" i="14"/>
  <c r="EN13" i="14"/>
  <c r="EM13" i="14"/>
  <c r="EL13" i="14"/>
  <c r="EK13" i="14"/>
  <c r="EJ13" i="14"/>
  <c r="EI13" i="14"/>
  <c r="EH13" i="14"/>
  <c r="EG13" i="14"/>
  <c r="EF13" i="14"/>
  <c r="EE13" i="14"/>
  <c r="ED13" i="14"/>
  <c r="EC13" i="14"/>
  <c r="EB13" i="14"/>
  <c r="EA13" i="14"/>
  <c r="DZ13" i="14"/>
  <c r="DY13" i="14"/>
  <c r="DX13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I13" i="14"/>
  <c r="DH13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GJ12" i="14"/>
  <c r="GI12" i="14"/>
  <c r="GH12" i="14"/>
  <c r="GG12" i="14"/>
  <c r="GF12" i="14"/>
  <c r="GE12" i="14"/>
  <c r="GD12" i="14"/>
  <c r="GC12" i="14"/>
  <c r="GB12" i="14"/>
  <c r="GA12" i="14"/>
  <c r="FZ12" i="14"/>
  <c r="FY12" i="14"/>
  <c r="FX12" i="14"/>
  <c r="FW12" i="14"/>
  <c r="FV12" i="14"/>
  <c r="FU12" i="14"/>
  <c r="FT12" i="14"/>
  <c r="FS12" i="14"/>
  <c r="FR12" i="14"/>
  <c r="FQ12" i="14"/>
  <c r="FP12" i="14"/>
  <c r="FO12" i="14"/>
  <c r="FN12" i="14"/>
  <c r="FM12" i="14"/>
  <c r="FL12" i="14"/>
  <c r="FK12" i="14"/>
  <c r="FJ12" i="14"/>
  <c r="FI12" i="14"/>
  <c r="FH12" i="14"/>
  <c r="FG12" i="14"/>
  <c r="FF12" i="14"/>
  <c r="FE12" i="14"/>
  <c r="FD12" i="14"/>
  <c r="FC12" i="14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GJ11" i="14"/>
  <c r="GI11" i="14"/>
  <c r="GH11" i="14"/>
  <c r="GG11" i="14"/>
  <c r="GF11" i="14"/>
  <c r="GE11" i="14"/>
  <c r="GD11" i="14"/>
  <c r="GC11" i="14"/>
  <c r="GB11" i="14"/>
  <c r="GA11" i="14"/>
  <c r="FZ11" i="14"/>
  <c r="FY11" i="14"/>
  <c r="FX11" i="14"/>
  <c r="FW11" i="14"/>
  <c r="FV11" i="14"/>
  <c r="FU11" i="14"/>
  <c r="FT11" i="14"/>
  <c r="FS11" i="14"/>
  <c r="FR11" i="14"/>
  <c r="FQ11" i="14"/>
  <c r="FP11" i="14"/>
  <c r="FO11" i="14"/>
  <c r="FN11" i="14"/>
  <c r="FM11" i="14"/>
  <c r="FL11" i="14"/>
  <c r="FK11" i="14"/>
  <c r="FJ11" i="14"/>
  <c r="FI11" i="14"/>
  <c r="FH11" i="14"/>
  <c r="FG11" i="14"/>
  <c r="FF11" i="14"/>
  <c r="FE11" i="14"/>
  <c r="FD11" i="14"/>
  <c r="FC11" i="14"/>
  <c r="FB11" i="14"/>
  <c r="FA11" i="14"/>
  <c r="EZ11" i="14"/>
  <c r="EY11" i="14"/>
  <c r="EX11" i="14"/>
  <c r="EW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I11" i="14"/>
  <c r="DH11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GJ10" i="14"/>
  <c r="GI10" i="14"/>
  <c r="GH10" i="14"/>
  <c r="GG10" i="14"/>
  <c r="GF10" i="14"/>
  <c r="GE10" i="14"/>
  <c r="GD10" i="14"/>
  <c r="GC10" i="14"/>
  <c r="GB10" i="14"/>
  <c r="GA10" i="14"/>
  <c r="FZ10" i="14"/>
  <c r="FY10" i="14"/>
  <c r="FX10" i="14"/>
  <c r="FW10" i="14"/>
  <c r="FV10" i="14"/>
  <c r="FU10" i="14"/>
  <c r="FT10" i="14"/>
  <c r="FS10" i="14"/>
  <c r="FR10" i="14"/>
  <c r="FQ10" i="14"/>
  <c r="FP10" i="14"/>
  <c r="FO10" i="14"/>
  <c r="FN10" i="14"/>
  <c r="FM10" i="14"/>
  <c r="FL10" i="14"/>
  <c r="FK10" i="14"/>
  <c r="FJ10" i="14"/>
  <c r="FI10" i="14"/>
  <c r="FH10" i="14"/>
  <c r="FG10" i="14"/>
  <c r="FF10" i="14"/>
  <c r="FE10" i="14"/>
  <c r="FD10" i="14"/>
  <c r="FC10" i="14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GJ9" i="14"/>
  <c r="GI9" i="14"/>
  <c r="GH9" i="14"/>
  <c r="GG9" i="14"/>
  <c r="GF9" i="14"/>
  <c r="GE9" i="14"/>
  <c r="GD9" i="14"/>
  <c r="GC9" i="14"/>
  <c r="GB9" i="14"/>
  <c r="GA9" i="14"/>
  <c r="FZ9" i="14"/>
  <c r="FY9" i="14"/>
  <c r="FX9" i="14"/>
  <c r="FW9" i="14"/>
  <c r="FV9" i="14"/>
  <c r="FU9" i="14"/>
  <c r="FT9" i="14"/>
  <c r="FS9" i="14"/>
  <c r="FR9" i="14"/>
  <c r="FQ9" i="14"/>
  <c r="FP9" i="14"/>
  <c r="FO9" i="14"/>
  <c r="FN9" i="14"/>
  <c r="FM9" i="14"/>
  <c r="FL9" i="14"/>
  <c r="FK9" i="14"/>
  <c r="FJ9" i="14"/>
  <c r="FI9" i="14"/>
  <c r="FH9" i="14"/>
  <c r="FG9" i="14"/>
  <c r="FF9" i="14"/>
  <c r="FE9" i="14"/>
  <c r="FD9" i="14"/>
  <c r="FC9" i="14"/>
  <c r="FB9" i="14"/>
  <c r="FA9" i="14"/>
  <c r="EZ9" i="14"/>
  <c r="EY9" i="14"/>
  <c r="EX9" i="14"/>
  <c r="EW9" i="14"/>
  <c r="EV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I9" i="14"/>
  <c r="DH9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GJ8" i="14"/>
  <c r="GI8" i="14"/>
  <c r="GH8" i="14"/>
  <c r="GG8" i="14"/>
  <c r="GF8" i="14"/>
  <c r="GE8" i="14"/>
  <c r="GD8" i="14"/>
  <c r="GC8" i="14"/>
  <c r="GB8" i="14"/>
  <c r="GA8" i="14"/>
  <c r="FZ8" i="14"/>
  <c r="FY8" i="14"/>
  <c r="FX8" i="14"/>
  <c r="FW8" i="14"/>
  <c r="FV8" i="14"/>
  <c r="FU8" i="14"/>
  <c r="FT8" i="14"/>
  <c r="FS8" i="14"/>
  <c r="FR8" i="14"/>
  <c r="FQ8" i="14"/>
  <c r="FP8" i="14"/>
  <c r="FO8" i="14"/>
  <c r="FN8" i="14"/>
  <c r="FM8" i="14"/>
  <c r="FL8" i="14"/>
  <c r="FK8" i="14"/>
  <c r="FJ8" i="14"/>
  <c r="FI8" i="14"/>
  <c r="FH8" i="14"/>
  <c r="FG8" i="14"/>
  <c r="FF8" i="14"/>
  <c r="FE8" i="14"/>
  <c r="FD8" i="14"/>
  <c r="FC8" i="14"/>
  <c r="FB8" i="14"/>
  <c r="FA8" i="14"/>
  <c r="EZ8" i="14"/>
  <c r="EY8" i="14"/>
  <c r="EX8" i="14"/>
  <c r="EW8" i="14"/>
  <c r="EV8" i="14"/>
  <c r="EU8" i="14"/>
  <c r="ET8" i="14"/>
  <c r="ES8" i="14"/>
  <c r="ER8" i="14"/>
  <c r="EQ8" i="14"/>
  <c r="EP8" i="14"/>
  <c r="EO8" i="14"/>
  <c r="EN8" i="14"/>
  <c r="EM8" i="14"/>
  <c r="EL8" i="14"/>
  <c r="EK8" i="14"/>
  <c r="EJ8" i="14"/>
  <c r="EI8" i="14"/>
  <c r="EH8" i="14"/>
  <c r="EG8" i="14"/>
  <c r="EF8" i="14"/>
  <c r="EE8" i="14"/>
  <c r="ED8" i="14"/>
  <c r="EC8" i="14"/>
  <c r="EB8" i="14"/>
  <c r="EA8" i="14"/>
  <c r="DZ8" i="14"/>
  <c r="DY8" i="14"/>
  <c r="DX8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I8" i="14"/>
  <c r="DH8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GJ7" i="14"/>
  <c r="GI7" i="14"/>
  <c r="GH7" i="14"/>
  <c r="GG7" i="14"/>
  <c r="GF7" i="14"/>
  <c r="GE7" i="14"/>
  <c r="GD7" i="14"/>
  <c r="GC7" i="14"/>
  <c r="GB7" i="14"/>
  <c r="GA7" i="14"/>
  <c r="FZ7" i="14"/>
  <c r="FY7" i="14"/>
  <c r="FX7" i="14"/>
  <c r="FW7" i="14"/>
  <c r="FV7" i="14"/>
  <c r="FU7" i="14"/>
  <c r="FT7" i="14"/>
  <c r="FS7" i="14"/>
  <c r="FR7" i="14"/>
  <c r="FQ7" i="14"/>
  <c r="FP7" i="14"/>
  <c r="FO7" i="14"/>
  <c r="FN7" i="14"/>
  <c r="FM7" i="14"/>
  <c r="FL7" i="14"/>
  <c r="FK7" i="14"/>
  <c r="FJ7" i="14"/>
  <c r="FI7" i="14"/>
  <c r="FH7" i="14"/>
  <c r="FG7" i="14"/>
  <c r="FF7" i="14"/>
  <c r="FE7" i="14"/>
  <c r="FD7" i="14"/>
  <c r="FC7" i="14"/>
  <c r="FB7" i="14"/>
  <c r="FA7" i="14"/>
  <c r="EZ7" i="14"/>
  <c r="EY7" i="14"/>
  <c r="EX7" i="14"/>
  <c r="EW7" i="14"/>
  <c r="EV7" i="14"/>
  <c r="EU7" i="14"/>
  <c r="ET7" i="14"/>
  <c r="ES7" i="14"/>
  <c r="ER7" i="14"/>
  <c r="EQ7" i="14"/>
  <c r="EP7" i="14"/>
  <c r="EO7" i="14"/>
  <c r="EN7" i="14"/>
  <c r="EM7" i="14"/>
  <c r="EL7" i="14"/>
  <c r="EK7" i="14"/>
  <c r="EJ7" i="14"/>
  <c r="EI7" i="14"/>
  <c r="EH7" i="14"/>
  <c r="EG7" i="14"/>
  <c r="EF7" i="14"/>
  <c r="EE7" i="14"/>
  <c r="ED7" i="14"/>
  <c r="EC7" i="14"/>
  <c r="EB7" i="14"/>
  <c r="EA7" i="14"/>
  <c r="DZ7" i="14"/>
  <c r="DY7" i="14"/>
  <c r="DX7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GJ6" i="14"/>
  <c r="GJ2" i="14" s="1"/>
  <c r="GI6" i="14"/>
  <c r="GH6" i="14"/>
  <c r="GG6" i="14"/>
  <c r="GF6" i="14"/>
  <c r="GE6" i="14"/>
  <c r="GD6" i="14"/>
  <c r="GC6" i="14"/>
  <c r="GB6" i="14"/>
  <c r="GA6" i="14"/>
  <c r="FZ6" i="14"/>
  <c r="FY6" i="14"/>
  <c r="FX6" i="14"/>
  <c r="FW6" i="14"/>
  <c r="FV6" i="14"/>
  <c r="FU6" i="14"/>
  <c r="FT6" i="14"/>
  <c r="FS6" i="14"/>
  <c r="FR6" i="14"/>
  <c r="FQ6" i="14"/>
  <c r="FP6" i="14"/>
  <c r="FO6" i="14"/>
  <c r="FN6" i="14"/>
  <c r="FM6" i="14"/>
  <c r="FL6" i="14"/>
  <c r="FK6" i="14"/>
  <c r="FJ6" i="14"/>
  <c r="FI6" i="14"/>
  <c r="FH6" i="14"/>
  <c r="FG6" i="14"/>
  <c r="FF6" i="14"/>
  <c r="FE6" i="14"/>
  <c r="FD6" i="14"/>
  <c r="FC6" i="14"/>
  <c r="FB6" i="14"/>
  <c r="FA6" i="14"/>
  <c r="EZ6" i="14"/>
  <c r="EY6" i="14"/>
  <c r="EX6" i="14"/>
  <c r="EW6" i="14"/>
  <c r="EV6" i="14"/>
  <c r="EU6" i="14"/>
  <c r="ET6" i="14"/>
  <c r="ES6" i="14"/>
  <c r="ER6" i="14"/>
  <c r="EQ6" i="14"/>
  <c r="EP6" i="14"/>
  <c r="EO6" i="14"/>
  <c r="EN6" i="14"/>
  <c r="EM6" i="14"/>
  <c r="EL6" i="14"/>
  <c r="EK6" i="14"/>
  <c r="EJ6" i="14"/>
  <c r="EI6" i="14"/>
  <c r="EH6" i="14"/>
  <c r="EG6" i="14"/>
  <c r="EF6" i="14"/>
  <c r="EE6" i="14"/>
  <c r="ED6" i="14"/>
  <c r="EC6" i="14"/>
  <c r="EB6" i="14"/>
  <c r="EA6" i="14"/>
  <c r="DZ6" i="14"/>
  <c r="DY6" i="14"/>
  <c r="DX6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I6" i="14"/>
  <c r="DH6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B4" i="14"/>
  <c r="CT4" i="14" s="1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GJ41" i="13"/>
  <c r="GI41" i="13"/>
  <c r="GH41" i="13"/>
  <c r="GG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EY41" i="13"/>
  <c r="EX41" i="13"/>
  <c r="EW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DI41" i="13"/>
  <c r="DH41" i="13"/>
  <c r="DG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GJ40" i="13"/>
  <c r="GI40" i="13"/>
  <c r="GH40" i="13"/>
  <c r="GG40" i="13"/>
  <c r="GF40" i="13"/>
  <c r="GE40" i="13"/>
  <c r="GD40" i="13"/>
  <c r="GC40" i="13"/>
  <c r="GB40" i="13"/>
  <c r="GA40" i="13"/>
  <c r="FZ40" i="13"/>
  <c r="FY40" i="13"/>
  <c r="FX40" i="13"/>
  <c r="FW40" i="13"/>
  <c r="FV40" i="13"/>
  <c r="FU40" i="13"/>
  <c r="FT40" i="13"/>
  <c r="FS40" i="13"/>
  <c r="FR40" i="13"/>
  <c r="FQ40" i="13"/>
  <c r="FP40" i="13"/>
  <c r="FO40" i="13"/>
  <c r="FN40" i="13"/>
  <c r="FM40" i="13"/>
  <c r="FL40" i="13"/>
  <c r="FK40" i="13"/>
  <c r="FJ40" i="13"/>
  <c r="FI40" i="13"/>
  <c r="FH40" i="13"/>
  <c r="FG40" i="13"/>
  <c r="FF40" i="13"/>
  <c r="FE40" i="13"/>
  <c r="FD40" i="13"/>
  <c r="FC40" i="13"/>
  <c r="FB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O40" i="13"/>
  <c r="EN40" i="13"/>
  <c r="EM40" i="13"/>
  <c r="EL40" i="13"/>
  <c r="EK40" i="13"/>
  <c r="EJ40" i="13"/>
  <c r="EI40" i="13"/>
  <c r="EH40" i="13"/>
  <c r="EG40" i="13"/>
  <c r="EF40" i="13"/>
  <c r="EE40" i="13"/>
  <c r="ED40" i="13"/>
  <c r="EC40" i="13"/>
  <c r="EB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DD40" i="13"/>
  <c r="DC40" i="13"/>
  <c r="DB40" i="13"/>
  <c r="DA40" i="13"/>
  <c r="CZ40" i="13"/>
  <c r="CY40" i="13"/>
  <c r="CX40" i="13"/>
  <c r="CW40" i="13"/>
  <c r="CV40" i="13"/>
  <c r="CU40" i="13"/>
  <c r="CT40" i="13"/>
  <c r="GJ39" i="13"/>
  <c r="GI39" i="13"/>
  <c r="GH39" i="13"/>
  <c r="GG39" i="13"/>
  <c r="GF39" i="13"/>
  <c r="GE39" i="13"/>
  <c r="GD39" i="13"/>
  <c r="GC39" i="13"/>
  <c r="GB39" i="13"/>
  <c r="GA39" i="13"/>
  <c r="FZ39" i="13"/>
  <c r="FY39" i="13"/>
  <c r="FX39" i="13"/>
  <c r="FW39" i="13"/>
  <c r="FV39" i="13"/>
  <c r="FU39" i="13"/>
  <c r="FT39" i="13"/>
  <c r="FS39" i="13"/>
  <c r="FR39" i="13"/>
  <c r="FQ39" i="13"/>
  <c r="FP39" i="13"/>
  <c r="FO39" i="13"/>
  <c r="FN39" i="13"/>
  <c r="FM39" i="13"/>
  <c r="FL39" i="13"/>
  <c r="FK39" i="13"/>
  <c r="FJ39" i="13"/>
  <c r="FI39" i="13"/>
  <c r="FH39" i="13"/>
  <c r="FG39" i="13"/>
  <c r="FF39" i="13"/>
  <c r="FE39" i="13"/>
  <c r="FD39" i="13"/>
  <c r="FC39" i="13"/>
  <c r="FB39" i="13"/>
  <c r="FA39" i="13"/>
  <c r="EZ39" i="13"/>
  <c r="EY39" i="13"/>
  <c r="EX39" i="13"/>
  <c r="EW39" i="13"/>
  <c r="EV39" i="13"/>
  <c r="EU39" i="13"/>
  <c r="ET39" i="13"/>
  <c r="ES39" i="13"/>
  <c r="ER39" i="13"/>
  <c r="EQ39" i="13"/>
  <c r="EP39" i="13"/>
  <c r="EO39" i="13"/>
  <c r="EN39" i="13"/>
  <c r="EM39" i="13"/>
  <c r="EL39" i="13"/>
  <c r="EK39" i="13"/>
  <c r="EJ39" i="13"/>
  <c r="EI39" i="13"/>
  <c r="EH39" i="13"/>
  <c r="EG39" i="13"/>
  <c r="EF39" i="13"/>
  <c r="EE39" i="13"/>
  <c r="ED39" i="13"/>
  <c r="EC39" i="13"/>
  <c r="EB39" i="13"/>
  <c r="EA39" i="13"/>
  <c r="DZ39" i="13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J39" i="13"/>
  <c r="DI39" i="13"/>
  <c r="DH39" i="13"/>
  <c r="DG39" i="13"/>
  <c r="DF39" i="13"/>
  <c r="DE39" i="13"/>
  <c r="DD39" i="13"/>
  <c r="DC39" i="13"/>
  <c r="DB39" i="13"/>
  <c r="DA39" i="13"/>
  <c r="CZ39" i="13"/>
  <c r="CY39" i="13"/>
  <c r="CX39" i="13"/>
  <c r="CW39" i="13"/>
  <c r="CV39" i="13"/>
  <c r="CU39" i="13"/>
  <c r="CT39" i="13"/>
  <c r="GJ38" i="13"/>
  <c r="GI38" i="13"/>
  <c r="GH38" i="13"/>
  <c r="GG38" i="13"/>
  <c r="GF38" i="13"/>
  <c r="GE38" i="13"/>
  <c r="GD38" i="13"/>
  <c r="GC38" i="13"/>
  <c r="GB38" i="13"/>
  <c r="GA38" i="13"/>
  <c r="FZ38" i="13"/>
  <c r="FY38" i="13"/>
  <c r="FX38" i="13"/>
  <c r="FW38" i="13"/>
  <c r="FV38" i="13"/>
  <c r="FU38" i="13"/>
  <c r="FT38" i="13"/>
  <c r="FS38" i="13"/>
  <c r="FR38" i="13"/>
  <c r="FQ38" i="13"/>
  <c r="FP38" i="13"/>
  <c r="FO38" i="13"/>
  <c r="FN38" i="13"/>
  <c r="FM38" i="13"/>
  <c r="FL38" i="13"/>
  <c r="FK38" i="13"/>
  <c r="FJ38" i="13"/>
  <c r="FI38" i="13"/>
  <c r="FH38" i="13"/>
  <c r="FG38" i="13"/>
  <c r="FF38" i="13"/>
  <c r="FE38" i="13"/>
  <c r="FD38" i="13"/>
  <c r="FC38" i="13"/>
  <c r="FB38" i="13"/>
  <c r="FA38" i="13"/>
  <c r="EZ38" i="13"/>
  <c r="EY38" i="13"/>
  <c r="EX38" i="13"/>
  <c r="EW38" i="13"/>
  <c r="EV38" i="13"/>
  <c r="EU38" i="13"/>
  <c r="ET38" i="13"/>
  <c r="ES38" i="13"/>
  <c r="ER38" i="13"/>
  <c r="EQ38" i="13"/>
  <c r="EP38" i="13"/>
  <c r="EO38" i="13"/>
  <c r="EN38" i="13"/>
  <c r="EM38" i="13"/>
  <c r="EL38" i="13"/>
  <c r="EK38" i="13"/>
  <c r="EJ38" i="13"/>
  <c r="EI38" i="13"/>
  <c r="EH38" i="13"/>
  <c r="EG38" i="13"/>
  <c r="EF38" i="13"/>
  <c r="EE38" i="13"/>
  <c r="ED38" i="13"/>
  <c r="EC38" i="13"/>
  <c r="EB38" i="13"/>
  <c r="EA38" i="13"/>
  <c r="DZ38" i="13"/>
  <c r="DY38" i="13"/>
  <c r="DX38" i="13"/>
  <c r="DW38" i="13"/>
  <c r="DV38" i="13"/>
  <c r="DU38" i="13"/>
  <c r="DT38" i="13"/>
  <c r="DS38" i="13"/>
  <c r="DR38" i="13"/>
  <c r="DQ38" i="13"/>
  <c r="DP38" i="13"/>
  <c r="DO38" i="13"/>
  <c r="DN38" i="13"/>
  <c r="DM38" i="13"/>
  <c r="DL38" i="13"/>
  <c r="DK38" i="13"/>
  <c r="DJ38" i="13"/>
  <c r="DI38" i="13"/>
  <c r="DH38" i="13"/>
  <c r="DG38" i="13"/>
  <c r="DF38" i="13"/>
  <c r="DE38" i="13"/>
  <c r="DD38" i="13"/>
  <c r="DC38" i="13"/>
  <c r="DB38" i="13"/>
  <c r="DA38" i="13"/>
  <c r="CZ38" i="13"/>
  <c r="CY38" i="13"/>
  <c r="CX38" i="13"/>
  <c r="CW38" i="13"/>
  <c r="CV38" i="13"/>
  <c r="CU38" i="13"/>
  <c r="CT38" i="13"/>
  <c r="GJ37" i="13"/>
  <c r="GI37" i="13"/>
  <c r="GH37" i="13"/>
  <c r="GG37" i="13"/>
  <c r="GF37" i="13"/>
  <c r="GE37" i="13"/>
  <c r="GD37" i="13"/>
  <c r="GC37" i="13"/>
  <c r="GB37" i="13"/>
  <c r="GA37" i="13"/>
  <c r="FZ37" i="13"/>
  <c r="FY37" i="13"/>
  <c r="FX37" i="13"/>
  <c r="FW37" i="13"/>
  <c r="FV37" i="13"/>
  <c r="FU37" i="13"/>
  <c r="FT37" i="13"/>
  <c r="FS37" i="13"/>
  <c r="FR37" i="13"/>
  <c r="FQ37" i="13"/>
  <c r="FP37" i="13"/>
  <c r="FO37" i="13"/>
  <c r="FN37" i="13"/>
  <c r="FM37" i="13"/>
  <c r="FL37" i="13"/>
  <c r="FK37" i="13"/>
  <c r="FJ37" i="13"/>
  <c r="FI37" i="13"/>
  <c r="FH37" i="13"/>
  <c r="FG37" i="13"/>
  <c r="FF37" i="13"/>
  <c r="FE37" i="13"/>
  <c r="FD37" i="13"/>
  <c r="FC37" i="13"/>
  <c r="FB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O37" i="13"/>
  <c r="EN37" i="13"/>
  <c r="EM37" i="13"/>
  <c r="EL37" i="13"/>
  <c r="EK37" i="13"/>
  <c r="EJ37" i="13"/>
  <c r="EI37" i="13"/>
  <c r="EH37" i="13"/>
  <c r="EG37" i="13"/>
  <c r="EF37" i="13"/>
  <c r="EE37" i="13"/>
  <c r="ED37" i="13"/>
  <c r="EC37" i="13"/>
  <c r="EB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DE37" i="13"/>
  <c r="DD37" i="13"/>
  <c r="DC37" i="13"/>
  <c r="DB37" i="13"/>
  <c r="DA37" i="13"/>
  <c r="CZ37" i="13"/>
  <c r="CY37" i="13"/>
  <c r="CX37" i="13"/>
  <c r="CW37" i="13"/>
  <c r="CV37" i="13"/>
  <c r="CU37" i="13"/>
  <c r="CT37" i="13"/>
  <c r="GJ36" i="13"/>
  <c r="GI36" i="13"/>
  <c r="GH36" i="13"/>
  <c r="GG36" i="13"/>
  <c r="GF36" i="13"/>
  <c r="GE36" i="13"/>
  <c r="GD36" i="13"/>
  <c r="GC36" i="13"/>
  <c r="GB36" i="13"/>
  <c r="GA36" i="13"/>
  <c r="FZ36" i="13"/>
  <c r="FY36" i="13"/>
  <c r="FX36" i="13"/>
  <c r="FW36" i="13"/>
  <c r="FV36" i="13"/>
  <c r="FU36" i="13"/>
  <c r="FT36" i="13"/>
  <c r="FS36" i="13"/>
  <c r="FR36" i="13"/>
  <c r="FQ36" i="13"/>
  <c r="FP36" i="13"/>
  <c r="FO36" i="13"/>
  <c r="FN36" i="13"/>
  <c r="FM36" i="13"/>
  <c r="FL36" i="13"/>
  <c r="FK36" i="13"/>
  <c r="FJ36" i="13"/>
  <c r="FI36" i="13"/>
  <c r="FH36" i="13"/>
  <c r="FG36" i="13"/>
  <c r="FF36" i="13"/>
  <c r="FE36" i="13"/>
  <c r="FD36" i="13"/>
  <c r="FC36" i="13"/>
  <c r="FB36" i="13"/>
  <c r="FA36" i="13"/>
  <c r="EZ36" i="13"/>
  <c r="EY36" i="13"/>
  <c r="EX36" i="13"/>
  <c r="EW36" i="13"/>
  <c r="EV36" i="13"/>
  <c r="EU36" i="13"/>
  <c r="ET36" i="13"/>
  <c r="ES36" i="13"/>
  <c r="ER36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DD36" i="13"/>
  <c r="DC36" i="13"/>
  <c r="DB36" i="13"/>
  <c r="DA36" i="13"/>
  <c r="CZ36" i="13"/>
  <c r="CY36" i="13"/>
  <c r="CX36" i="13"/>
  <c r="CW36" i="13"/>
  <c r="CV36" i="13"/>
  <c r="CU36" i="13"/>
  <c r="CT36" i="13"/>
  <c r="GJ35" i="13"/>
  <c r="GI35" i="13"/>
  <c r="GH35" i="13"/>
  <c r="GG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FC35" i="13"/>
  <c r="FB35" i="13"/>
  <c r="FA35" i="13"/>
  <c r="EZ35" i="13"/>
  <c r="EY35" i="13"/>
  <c r="EX35" i="13"/>
  <c r="EW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GJ34" i="13"/>
  <c r="GI34" i="13"/>
  <c r="GH34" i="13"/>
  <c r="GG34" i="13"/>
  <c r="GF34" i="13"/>
  <c r="GE34" i="13"/>
  <c r="GD34" i="13"/>
  <c r="GC34" i="13"/>
  <c r="GB34" i="13"/>
  <c r="GA34" i="13"/>
  <c r="FZ34" i="13"/>
  <c r="FY34" i="13"/>
  <c r="FX34" i="13"/>
  <c r="FW34" i="13"/>
  <c r="FV34" i="13"/>
  <c r="FU34" i="13"/>
  <c r="FT34" i="13"/>
  <c r="FS34" i="13"/>
  <c r="FR34" i="13"/>
  <c r="FQ34" i="13"/>
  <c r="FP34" i="13"/>
  <c r="FO34" i="13"/>
  <c r="FN34" i="13"/>
  <c r="FM34" i="13"/>
  <c r="FL34" i="13"/>
  <c r="FK34" i="13"/>
  <c r="FJ34" i="13"/>
  <c r="FI34" i="13"/>
  <c r="FH34" i="13"/>
  <c r="FG34" i="13"/>
  <c r="FF34" i="13"/>
  <c r="FE34" i="13"/>
  <c r="FD34" i="13"/>
  <c r="FC34" i="13"/>
  <c r="FB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O34" i="13"/>
  <c r="EN34" i="13"/>
  <c r="EM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D34" i="13"/>
  <c r="DC34" i="13"/>
  <c r="DB34" i="13"/>
  <c r="DA34" i="13"/>
  <c r="CZ34" i="13"/>
  <c r="CY34" i="13"/>
  <c r="CX34" i="13"/>
  <c r="CW34" i="13"/>
  <c r="CV34" i="13"/>
  <c r="CU34" i="13"/>
  <c r="CT34" i="13"/>
  <c r="GJ33" i="13"/>
  <c r="GI33" i="13"/>
  <c r="GH33" i="13"/>
  <c r="GG33" i="13"/>
  <c r="GF33" i="13"/>
  <c r="GE33" i="13"/>
  <c r="GD33" i="13"/>
  <c r="GC33" i="13"/>
  <c r="GB33" i="13"/>
  <c r="GA33" i="13"/>
  <c r="FZ33" i="13"/>
  <c r="FY33" i="13"/>
  <c r="FX33" i="13"/>
  <c r="FW33" i="13"/>
  <c r="FV33" i="13"/>
  <c r="FU33" i="13"/>
  <c r="FT33" i="13"/>
  <c r="FS33" i="13"/>
  <c r="FR33" i="13"/>
  <c r="FQ33" i="13"/>
  <c r="FP33" i="13"/>
  <c r="FO33" i="13"/>
  <c r="FN33" i="13"/>
  <c r="FM33" i="13"/>
  <c r="FL33" i="13"/>
  <c r="FK33" i="13"/>
  <c r="FJ33" i="13"/>
  <c r="FI33" i="13"/>
  <c r="FH33" i="13"/>
  <c r="FG33" i="13"/>
  <c r="FF33" i="13"/>
  <c r="FE33" i="13"/>
  <c r="FD33" i="13"/>
  <c r="FC33" i="13"/>
  <c r="FB33" i="13"/>
  <c r="FA33" i="13"/>
  <c r="EZ33" i="13"/>
  <c r="EY33" i="13"/>
  <c r="EX33" i="13"/>
  <c r="EW33" i="13"/>
  <c r="EV33" i="13"/>
  <c r="EU33" i="13"/>
  <c r="ET33" i="13"/>
  <c r="ES33" i="13"/>
  <c r="ER33" i="13"/>
  <c r="EQ33" i="13"/>
  <c r="EP33" i="13"/>
  <c r="EO33" i="13"/>
  <c r="EN33" i="13"/>
  <c r="EM33" i="13"/>
  <c r="EL33" i="13"/>
  <c r="EK33" i="13"/>
  <c r="EJ33" i="13"/>
  <c r="EI33" i="13"/>
  <c r="EH33" i="13"/>
  <c r="EG33" i="13"/>
  <c r="EF33" i="13"/>
  <c r="EE33" i="13"/>
  <c r="ED33" i="13"/>
  <c r="EC33" i="13"/>
  <c r="EB33" i="13"/>
  <c r="EA33" i="13"/>
  <c r="DZ33" i="13"/>
  <c r="DY33" i="13"/>
  <c r="DX33" i="13"/>
  <c r="DW33" i="13"/>
  <c r="DV33" i="13"/>
  <c r="DU33" i="13"/>
  <c r="DT33" i="13"/>
  <c r="DS33" i="13"/>
  <c r="DR33" i="13"/>
  <c r="DQ33" i="13"/>
  <c r="DP33" i="13"/>
  <c r="DO33" i="13"/>
  <c r="DN33" i="13"/>
  <c r="DM33" i="13"/>
  <c r="DL33" i="13"/>
  <c r="DK33" i="13"/>
  <c r="DJ33" i="13"/>
  <c r="DI33" i="13"/>
  <c r="DH33" i="13"/>
  <c r="DG33" i="13"/>
  <c r="DF33" i="13"/>
  <c r="DE33" i="13"/>
  <c r="DD33" i="13"/>
  <c r="DC33" i="13"/>
  <c r="DB33" i="13"/>
  <c r="DA33" i="13"/>
  <c r="CZ33" i="13"/>
  <c r="CY33" i="13"/>
  <c r="CX33" i="13"/>
  <c r="CW33" i="13"/>
  <c r="CV33" i="13"/>
  <c r="CU33" i="13"/>
  <c r="CT33" i="13"/>
  <c r="GJ32" i="13"/>
  <c r="GI32" i="13"/>
  <c r="GH32" i="13"/>
  <c r="GG32" i="13"/>
  <c r="GF32" i="13"/>
  <c r="GE32" i="13"/>
  <c r="GD32" i="13"/>
  <c r="GC32" i="13"/>
  <c r="GB32" i="13"/>
  <c r="GA32" i="13"/>
  <c r="FZ32" i="13"/>
  <c r="FY32" i="13"/>
  <c r="FX32" i="13"/>
  <c r="FW32" i="13"/>
  <c r="FV32" i="13"/>
  <c r="FU32" i="13"/>
  <c r="FT32" i="13"/>
  <c r="FS32" i="13"/>
  <c r="FR32" i="13"/>
  <c r="FQ32" i="13"/>
  <c r="FP32" i="13"/>
  <c r="FO32" i="13"/>
  <c r="FN32" i="13"/>
  <c r="FM32" i="13"/>
  <c r="FL32" i="13"/>
  <c r="FK32" i="13"/>
  <c r="FJ32" i="13"/>
  <c r="FI32" i="13"/>
  <c r="FH32" i="13"/>
  <c r="FG32" i="13"/>
  <c r="FF32" i="13"/>
  <c r="FE32" i="13"/>
  <c r="FD32" i="13"/>
  <c r="FC32" i="13"/>
  <c r="FB32" i="13"/>
  <c r="FA32" i="13"/>
  <c r="EZ32" i="13"/>
  <c r="EY32" i="13"/>
  <c r="EX32" i="13"/>
  <c r="EW32" i="13"/>
  <c r="EV32" i="13"/>
  <c r="EU32" i="13"/>
  <c r="ET32" i="13"/>
  <c r="ES32" i="13"/>
  <c r="ER32" i="13"/>
  <c r="EQ32" i="13"/>
  <c r="EP32" i="13"/>
  <c r="EO32" i="13"/>
  <c r="EN32" i="13"/>
  <c r="EM32" i="13"/>
  <c r="EL32" i="13"/>
  <c r="EK32" i="13"/>
  <c r="EJ32" i="13"/>
  <c r="EI32" i="13"/>
  <c r="EH32" i="13"/>
  <c r="EG32" i="13"/>
  <c r="EF32" i="13"/>
  <c r="EE32" i="13"/>
  <c r="ED32" i="13"/>
  <c r="EC32" i="13"/>
  <c r="EB32" i="13"/>
  <c r="EA32" i="13"/>
  <c r="DZ32" i="13"/>
  <c r="DY32" i="13"/>
  <c r="DX32" i="13"/>
  <c r="DW32" i="13"/>
  <c r="DV32" i="13"/>
  <c r="DU32" i="13"/>
  <c r="DT32" i="13"/>
  <c r="DS32" i="13"/>
  <c r="DR32" i="13"/>
  <c r="DQ32" i="13"/>
  <c r="DP32" i="13"/>
  <c r="DO32" i="13"/>
  <c r="DN32" i="13"/>
  <c r="DM32" i="13"/>
  <c r="DL32" i="13"/>
  <c r="DK32" i="13"/>
  <c r="DJ32" i="13"/>
  <c r="DI32" i="13"/>
  <c r="DH32" i="13"/>
  <c r="DG32" i="13"/>
  <c r="DF32" i="13"/>
  <c r="DE32" i="13"/>
  <c r="DD32" i="13"/>
  <c r="DC32" i="13"/>
  <c r="DB32" i="13"/>
  <c r="DA32" i="13"/>
  <c r="CZ32" i="13"/>
  <c r="CY32" i="13"/>
  <c r="CX32" i="13"/>
  <c r="CW32" i="13"/>
  <c r="CV32" i="13"/>
  <c r="CU32" i="13"/>
  <c r="CT32" i="13"/>
  <c r="GJ31" i="13"/>
  <c r="GI31" i="13"/>
  <c r="GH31" i="13"/>
  <c r="GG31" i="13"/>
  <c r="GF31" i="13"/>
  <c r="GE31" i="13"/>
  <c r="GD31" i="13"/>
  <c r="GC31" i="13"/>
  <c r="GB31" i="13"/>
  <c r="GA31" i="13"/>
  <c r="FZ31" i="13"/>
  <c r="FY31" i="13"/>
  <c r="FX31" i="13"/>
  <c r="FW31" i="13"/>
  <c r="FV31" i="13"/>
  <c r="FU31" i="13"/>
  <c r="FT31" i="13"/>
  <c r="FS31" i="13"/>
  <c r="FR31" i="13"/>
  <c r="FQ31" i="13"/>
  <c r="FP31" i="13"/>
  <c r="FO31" i="13"/>
  <c r="FN31" i="13"/>
  <c r="FM31" i="13"/>
  <c r="FL31" i="13"/>
  <c r="FK31" i="13"/>
  <c r="FJ31" i="13"/>
  <c r="FI31" i="13"/>
  <c r="FH31" i="13"/>
  <c r="FG31" i="13"/>
  <c r="FF31" i="13"/>
  <c r="FE31" i="13"/>
  <c r="FD31" i="13"/>
  <c r="FC31" i="13"/>
  <c r="FB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O31" i="13"/>
  <c r="EN31" i="13"/>
  <c r="EM31" i="13"/>
  <c r="EL31" i="13"/>
  <c r="EK31" i="13"/>
  <c r="EJ31" i="13"/>
  <c r="EI31" i="13"/>
  <c r="EH31" i="13"/>
  <c r="EG31" i="13"/>
  <c r="EF31" i="13"/>
  <c r="EE31" i="13"/>
  <c r="ED31" i="13"/>
  <c r="EC31" i="13"/>
  <c r="EB31" i="13"/>
  <c r="EA31" i="13"/>
  <c r="DZ31" i="13"/>
  <c r="DY31" i="13"/>
  <c r="DX31" i="13"/>
  <c r="DW31" i="13"/>
  <c r="DV31" i="13"/>
  <c r="DU31" i="13"/>
  <c r="DT31" i="13"/>
  <c r="DS31" i="13"/>
  <c r="DR31" i="13"/>
  <c r="DQ31" i="13"/>
  <c r="DP31" i="13"/>
  <c r="DO31" i="13"/>
  <c r="DN31" i="13"/>
  <c r="DM31" i="13"/>
  <c r="DL31" i="13"/>
  <c r="DK31" i="13"/>
  <c r="DJ31" i="13"/>
  <c r="DI31" i="13"/>
  <c r="DH31" i="13"/>
  <c r="DG31" i="13"/>
  <c r="DF31" i="13"/>
  <c r="DE31" i="13"/>
  <c r="DD31" i="13"/>
  <c r="DC31" i="13"/>
  <c r="DB31" i="13"/>
  <c r="DA31" i="13"/>
  <c r="CZ31" i="13"/>
  <c r="CY31" i="13"/>
  <c r="CX31" i="13"/>
  <c r="CW31" i="13"/>
  <c r="CV31" i="13"/>
  <c r="CU31" i="13"/>
  <c r="CT31" i="13"/>
  <c r="GJ30" i="13"/>
  <c r="GI30" i="13"/>
  <c r="GH30" i="13"/>
  <c r="GG30" i="13"/>
  <c r="GF30" i="13"/>
  <c r="GE30" i="13"/>
  <c r="GD30" i="13"/>
  <c r="GC30" i="13"/>
  <c r="GB30" i="13"/>
  <c r="GA30" i="13"/>
  <c r="FZ30" i="13"/>
  <c r="FY30" i="13"/>
  <c r="FX30" i="13"/>
  <c r="FW30" i="13"/>
  <c r="FV30" i="13"/>
  <c r="FU30" i="13"/>
  <c r="FT30" i="13"/>
  <c r="FS30" i="13"/>
  <c r="FR30" i="13"/>
  <c r="FQ30" i="13"/>
  <c r="FP30" i="13"/>
  <c r="FO30" i="13"/>
  <c r="FN30" i="13"/>
  <c r="FM30" i="13"/>
  <c r="FL30" i="13"/>
  <c r="FK30" i="13"/>
  <c r="FJ30" i="13"/>
  <c r="FI30" i="13"/>
  <c r="FH30" i="13"/>
  <c r="FG30" i="13"/>
  <c r="FF30" i="13"/>
  <c r="FE30" i="13"/>
  <c r="FD30" i="13"/>
  <c r="FC30" i="13"/>
  <c r="FB30" i="13"/>
  <c r="FA30" i="13"/>
  <c r="EZ30" i="13"/>
  <c r="EY30" i="13"/>
  <c r="EX30" i="13"/>
  <c r="EW30" i="13"/>
  <c r="EV30" i="13"/>
  <c r="EU30" i="13"/>
  <c r="ET30" i="13"/>
  <c r="ES30" i="13"/>
  <c r="ER30" i="13"/>
  <c r="EQ30" i="13"/>
  <c r="EP30" i="13"/>
  <c r="EO30" i="13"/>
  <c r="EN30" i="13"/>
  <c r="EM30" i="13"/>
  <c r="EL30" i="13"/>
  <c r="EK30" i="13"/>
  <c r="EJ30" i="13"/>
  <c r="EI30" i="13"/>
  <c r="EH30" i="13"/>
  <c r="EG30" i="13"/>
  <c r="EF30" i="13"/>
  <c r="EE30" i="13"/>
  <c r="ED30" i="13"/>
  <c r="EC30" i="13"/>
  <c r="EB30" i="13"/>
  <c r="EA30" i="13"/>
  <c r="DZ30" i="13"/>
  <c r="DY30" i="13"/>
  <c r="DX30" i="13"/>
  <c r="DW30" i="13"/>
  <c r="DV30" i="13"/>
  <c r="DU30" i="13"/>
  <c r="DT30" i="13"/>
  <c r="DS30" i="13"/>
  <c r="DR30" i="13"/>
  <c r="DQ30" i="13"/>
  <c r="DP30" i="13"/>
  <c r="DO30" i="13"/>
  <c r="DN30" i="13"/>
  <c r="DM30" i="13"/>
  <c r="DL30" i="13"/>
  <c r="DK30" i="13"/>
  <c r="DJ30" i="13"/>
  <c r="DI30" i="13"/>
  <c r="DH30" i="13"/>
  <c r="DG30" i="13"/>
  <c r="DF30" i="13"/>
  <c r="DE30" i="13"/>
  <c r="DD30" i="13"/>
  <c r="DC30" i="13"/>
  <c r="DB30" i="13"/>
  <c r="DA30" i="13"/>
  <c r="CZ30" i="13"/>
  <c r="CY30" i="13"/>
  <c r="CX30" i="13"/>
  <c r="CW30" i="13"/>
  <c r="CV30" i="13"/>
  <c r="CU30" i="13"/>
  <c r="CT30" i="13"/>
  <c r="GJ29" i="13"/>
  <c r="GI29" i="13"/>
  <c r="GH29" i="13"/>
  <c r="GG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EZ29" i="13"/>
  <c r="EY29" i="13"/>
  <c r="EX29" i="13"/>
  <c r="EW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J29" i="13"/>
  <c r="DI29" i="13"/>
  <c r="DH29" i="13"/>
  <c r="DG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GJ28" i="13"/>
  <c r="GI28" i="13"/>
  <c r="GH28" i="13"/>
  <c r="GG28" i="13"/>
  <c r="GF28" i="13"/>
  <c r="GE28" i="13"/>
  <c r="GD28" i="13"/>
  <c r="GC28" i="13"/>
  <c r="GB28" i="13"/>
  <c r="GA28" i="13"/>
  <c r="FZ28" i="13"/>
  <c r="FY28" i="13"/>
  <c r="FX28" i="13"/>
  <c r="FW28" i="13"/>
  <c r="FV28" i="13"/>
  <c r="FU28" i="13"/>
  <c r="FT28" i="13"/>
  <c r="FS28" i="13"/>
  <c r="FR28" i="13"/>
  <c r="FQ28" i="13"/>
  <c r="FP28" i="13"/>
  <c r="FO28" i="13"/>
  <c r="FN28" i="13"/>
  <c r="FM28" i="13"/>
  <c r="FL28" i="13"/>
  <c r="FK28" i="13"/>
  <c r="FJ28" i="13"/>
  <c r="FI28" i="13"/>
  <c r="FH28" i="13"/>
  <c r="FG28" i="13"/>
  <c r="FF28" i="13"/>
  <c r="FE28" i="13"/>
  <c r="FD28" i="13"/>
  <c r="FC28" i="13"/>
  <c r="FB28" i="13"/>
  <c r="FA28" i="13"/>
  <c r="EZ28" i="13"/>
  <c r="EY28" i="13"/>
  <c r="EX28" i="13"/>
  <c r="EW28" i="13"/>
  <c r="EV28" i="13"/>
  <c r="EU28" i="13"/>
  <c r="ET28" i="13"/>
  <c r="ES28" i="13"/>
  <c r="ER28" i="13"/>
  <c r="EQ28" i="13"/>
  <c r="EP28" i="13"/>
  <c r="EO28" i="13"/>
  <c r="EN28" i="13"/>
  <c r="EM28" i="13"/>
  <c r="EL28" i="13"/>
  <c r="EK28" i="13"/>
  <c r="EJ28" i="13"/>
  <c r="EI28" i="13"/>
  <c r="EH28" i="13"/>
  <c r="EG28" i="13"/>
  <c r="EF28" i="13"/>
  <c r="EE28" i="13"/>
  <c r="ED28" i="13"/>
  <c r="EC28" i="13"/>
  <c r="EB28" i="13"/>
  <c r="EA28" i="13"/>
  <c r="DZ28" i="13"/>
  <c r="DY28" i="13"/>
  <c r="DX28" i="13"/>
  <c r="DW28" i="13"/>
  <c r="DV28" i="13"/>
  <c r="DU28" i="13"/>
  <c r="DT28" i="13"/>
  <c r="DS28" i="13"/>
  <c r="DR28" i="13"/>
  <c r="DQ28" i="13"/>
  <c r="DP28" i="13"/>
  <c r="DO28" i="13"/>
  <c r="DN28" i="13"/>
  <c r="DM28" i="13"/>
  <c r="DL28" i="13"/>
  <c r="DK28" i="13"/>
  <c r="DJ28" i="13"/>
  <c r="DI28" i="13"/>
  <c r="DH28" i="13"/>
  <c r="DG28" i="13"/>
  <c r="DF28" i="13"/>
  <c r="DE28" i="13"/>
  <c r="DD28" i="13"/>
  <c r="DC28" i="13"/>
  <c r="DB28" i="13"/>
  <c r="DA28" i="13"/>
  <c r="CZ28" i="13"/>
  <c r="CY28" i="13"/>
  <c r="CX28" i="13"/>
  <c r="CW28" i="13"/>
  <c r="CV28" i="13"/>
  <c r="CU28" i="13"/>
  <c r="CT28" i="13"/>
  <c r="GJ27" i="13"/>
  <c r="GI27" i="13"/>
  <c r="GH27" i="13"/>
  <c r="GG27" i="13"/>
  <c r="GF27" i="13"/>
  <c r="GE27" i="13"/>
  <c r="GD27" i="13"/>
  <c r="GC27" i="13"/>
  <c r="GB27" i="13"/>
  <c r="GA27" i="13"/>
  <c r="FZ27" i="13"/>
  <c r="FY27" i="13"/>
  <c r="FX27" i="13"/>
  <c r="FW27" i="13"/>
  <c r="FV27" i="13"/>
  <c r="FU27" i="13"/>
  <c r="FT27" i="13"/>
  <c r="FS27" i="13"/>
  <c r="FR27" i="13"/>
  <c r="FQ27" i="13"/>
  <c r="FP27" i="13"/>
  <c r="FO27" i="13"/>
  <c r="FN27" i="13"/>
  <c r="FM27" i="13"/>
  <c r="FL27" i="13"/>
  <c r="FK27" i="13"/>
  <c r="FJ27" i="13"/>
  <c r="FI27" i="13"/>
  <c r="FH27" i="13"/>
  <c r="FG27" i="13"/>
  <c r="FF27" i="13"/>
  <c r="FE27" i="13"/>
  <c r="FD27" i="13"/>
  <c r="FC27" i="13"/>
  <c r="FB27" i="13"/>
  <c r="FA27" i="13"/>
  <c r="EZ27" i="13"/>
  <c r="EY27" i="13"/>
  <c r="EX27" i="13"/>
  <c r="EW27" i="13"/>
  <c r="EV27" i="13"/>
  <c r="EU27" i="13"/>
  <c r="ET27" i="13"/>
  <c r="ES27" i="13"/>
  <c r="ER27" i="13"/>
  <c r="EQ27" i="13"/>
  <c r="EP27" i="13"/>
  <c r="EO27" i="13"/>
  <c r="EN27" i="13"/>
  <c r="EM27" i="13"/>
  <c r="EL27" i="13"/>
  <c r="EK27" i="13"/>
  <c r="EJ27" i="13"/>
  <c r="EI27" i="13"/>
  <c r="EH27" i="13"/>
  <c r="EG27" i="13"/>
  <c r="EF27" i="13"/>
  <c r="EE27" i="13"/>
  <c r="ED27" i="13"/>
  <c r="EC27" i="13"/>
  <c r="EB27" i="13"/>
  <c r="EA27" i="13"/>
  <c r="DZ27" i="13"/>
  <c r="DY27" i="13"/>
  <c r="DX27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DE27" i="13"/>
  <c r="DD27" i="13"/>
  <c r="DC27" i="13"/>
  <c r="DB27" i="13"/>
  <c r="DA27" i="13"/>
  <c r="CZ27" i="13"/>
  <c r="CY27" i="13"/>
  <c r="CX27" i="13"/>
  <c r="CW27" i="13"/>
  <c r="CV27" i="13"/>
  <c r="CU27" i="13"/>
  <c r="CT27" i="13"/>
  <c r="GJ26" i="13"/>
  <c r="GI26" i="13"/>
  <c r="GH26" i="13"/>
  <c r="GG26" i="13"/>
  <c r="GF26" i="13"/>
  <c r="GE26" i="13"/>
  <c r="GD26" i="13"/>
  <c r="GC26" i="13"/>
  <c r="GB26" i="13"/>
  <c r="GA26" i="13"/>
  <c r="FZ26" i="13"/>
  <c r="FY26" i="13"/>
  <c r="FX26" i="13"/>
  <c r="FW26" i="13"/>
  <c r="FV26" i="13"/>
  <c r="FU26" i="13"/>
  <c r="FT26" i="13"/>
  <c r="FS26" i="13"/>
  <c r="FR26" i="13"/>
  <c r="FQ26" i="13"/>
  <c r="FP26" i="13"/>
  <c r="FO26" i="13"/>
  <c r="FN26" i="13"/>
  <c r="FM26" i="13"/>
  <c r="FL26" i="13"/>
  <c r="FK26" i="13"/>
  <c r="FJ26" i="13"/>
  <c r="FI26" i="13"/>
  <c r="FH26" i="13"/>
  <c r="FG26" i="13"/>
  <c r="FF26" i="13"/>
  <c r="FE26" i="13"/>
  <c r="FD26" i="13"/>
  <c r="FC26" i="13"/>
  <c r="FB26" i="13"/>
  <c r="FA26" i="13"/>
  <c r="EZ26" i="13"/>
  <c r="EY26" i="13"/>
  <c r="EX26" i="13"/>
  <c r="EW26" i="13"/>
  <c r="EV26" i="13"/>
  <c r="EU26" i="13"/>
  <c r="ET26" i="13"/>
  <c r="ES26" i="13"/>
  <c r="ER26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DD26" i="13"/>
  <c r="DC26" i="13"/>
  <c r="DB26" i="13"/>
  <c r="DA26" i="13"/>
  <c r="CZ26" i="13"/>
  <c r="CY26" i="13"/>
  <c r="CX26" i="13"/>
  <c r="CW26" i="13"/>
  <c r="CV26" i="13"/>
  <c r="CU26" i="13"/>
  <c r="CT26" i="13"/>
  <c r="GJ25" i="13"/>
  <c r="GI25" i="13"/>
  <c r="GH25" i="13"/>
  <c r="GG25" i="13"/>
  <c r="GF25" i="13"/>
  <c r="GE25" i="13"/>
  <c r="GD25" i="13"/>
  <c r="GC25" i="13"/>
  <c r="GB25" i="13"/>
  <c r="GA25" i="13"/>
  <c r="FZ25" i="13"/>
  <c r="FY25" i="13"/>
  <c r="FX25" i="13"/>
  <c r="FW25" i="13"/>
  <c r="FV25" i="13"/>
  <c r="FU25" i="13"/>
  <c r="FT25" i="13"/>
  <c r="FS25" i="13"/>
  <c r="FR25" i="13"/>
  <c r="FQ25" i="13"/>
  <c r="FP25" i="13"/>
  <c r="FO25" i="13"/>
  <c r="FN25" i="13"/>
  <c r="FM25" i="13"/>
  <c r="FL25" i="13"/>
  <c r="FK25" i="13"/>
  <c r="FJ25" i="13"/>
  <c r="FI25" i="13"/>
  <c r="FH25" i="13"/>
  <c r="FG25" i="13"/>
  <c r="FF25" i="13"/>
  <c r="FE25" i="13"/>
  <c r="FD25" i="13"/>
  <c r="FC25" i="13"/>
  <c r="FB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B25" i="13"/>
  <c r="DA25" i="13"/>
  <c r="CZ25" i="13"/>
  <c r="CY25" i="13"/>
  <c r="CX25" i="13"/>
  <c r="CW25" i="13"/>
  <c r="CV25" i="13"/>
  <c r="CU25" i="13"/>
  <c r="CT25" i="13"/>
  <c r="GJ24" i="13"/>
  <c r="GI24" i="13"/>
  <c r="GH24" i="13"/>
  <c r="GG24" i="13"/>
  <c r="GF24" i="13"/>
  <c r="GE24" i="13"/>
  <c r="GD24" i="13"/>
  <c r="GC24" i="13"/>
  <c r="GB24" i="13"/>
  <c r="GA24" i="13"/>
  <c r="FZ24" i="13"/>
  <c r="FY24" i="13"/>
  <c r="FX24" i="13"/>
  <c r="FW24" i="13"/>
  <c r="FV24" i="13"/>
  <c r="FU24" i="13"/>
  <c r="FT24" i="13"/>
  <c r="FS24" i="13"/>
  <c r="FR24" i="13"/>
  <c r="FQ24" i="13"/>
  <c r="FP24" i="13"/>
  <c r="FO24" i="13"/>
  <c r="FN24" i="13"/>
  <c r="FM24" i="13"/>
  <c r="FL24" i="13"/>
  <c r="FK24" i="13"/>
  <c r="FJ24" i="13"/>
  <c r="FI24" i="13"/>
  <c r="FH24" i="13"/>
  <c r="FG24" i="13"/>
  <c r="FF24" i="13"/>
  <c r="FE24" i="13"/>
  <c r="FD24" i="13"/>
  <c r="FC24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Z24" i="13"/>
  <c r="CY24" i="13"/>
  <c r="CX24" i="13"/>
  <c r="CW24" i="13"/>
  <c r="CV24" i="13"/>
  <c r="CU24" i="13"/>
  <c r="CT24" i="13"/>
  <c r="GJ23" i="13"/>
  <c r="GI23" i="13"/>
  <c r="GH23" i="13"/>
  <c r="GG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FA23" i="13"/>
  <c r="EZ23" i="13"/>
  <c r="EY23" i="13"/>
  <c r="EX23" i="13"/>
  <c r="EW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GJ22" i="13"/>
  <c r="GI22" i="13"/>
  <c r="GH22" i="13"/>
  <c r="GG22" i="13"/>
  <c r="GF22" i="13"/>
  <c r="GE22" i="13"/>
  <c r="GD22" i="13"/>
  <c r="GC22" i="13"/>
  <c r="GB22" i="13"/>
  <c r="GA22" i="13"/>
  <c r="FZ22" i="13"/>
  <c r="FY22" i="13"/>
  <c r="FX22" i="13"/>
  <c r="FW22" i="13"/>
  <c r="FV22" i="13"/>
  <c r="FU22" i="13"/>
  <c r="FT22" i="13"/>
  <c r="FS22" i="13"/>
  <c r="FR22" i="13"/>
  <c r="FQ22" i="13"/>
  <c r="FP22" i="13"/>
  <c r="FO22" i="13"/>
  <c r="FN22" i="13"/>
  <c r="FM22" i="13"/>
  <c r="FL22" i="13"/>
  <c r="FK22" i="13"/>
  <c r="FJ22" i="13"/>
  <c r="FI22" i="13"/>
  <c r="FH22" i="13"/>
  <c r="FG22" i="13"/>
  <c r="FF22" i="13"/>
  <c r="FE22" i="13"/>
  <c r="FD22" i="13"/>
  <c r="FC22" i="13"/>
  <c r="FB22" i="13"/>
  <c r="FA22" i="13"/>
  <c r="EZ22" i="13"/>
  <c r="EY22" i="13"/>
  <c r="EX22" i="13"/>
  <c r="EW22" i="13"/>
  <c r="EV22" i="13"/>
  <c r="EU22" i="13"/>
  <c r="ET22" i="13"/>
  <c r="ES22" i="13"/>
  <c r="ER22" i="13"/>
  <c r="EQ22" i="13"/>
  <c r="EP22" i="13"/>
  <c r="EO22" i="13"/>
  <c r="EN22" i="13"/>
  <c r="EM22" i="13"/>
  <c r="EL22" i="13"/>
  <c r="EK22" i="13"/>
  <c r="EJ22" i="13"/>
  <c r="EI22" i="13"/>
  <c r="EH22" i="13"/>
  <c r="EG22" i="13"/>
  <c r="EF22" i="13"/>
  <c r="EE22" i="13"/>
  <c r="ED22" i="13"/>
  <c r="EC22" i="13"/>
  <c r="EB22" i="13"/>
  <c r="EA22" i="13"/>
  <c r="DZ22" i="13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DE22" i="13"/>
  <c r="DD22" i="13"/>
  <c r="DC22" i="13"/>
  <c r="DB22" i="13"/>
  <c r="DA22" i="13"/>
  <c r="CZ22" i="13"/>
  <c r="CY22" i="13"/>
  <c r="CX22" i="13"/>
  <c r="CW22" i="13"/>
  <c r="CV22" i="13"/>
  <c r="CU22" i="13"/>
  <c r="CT22" i="13"/>
  <c r="GJ21" i="13"/>
  <c r="GI21" i="13"/>
  <c r="GH21" i="13"/>
  <c r="GG21" i="13"/>
  <c r="GF21" i="13"/>
  <c r="GE21" i="13"/>
  <c r="GD21" i="13"/>
  <c r="GC21" i="13"/>
  <c r="GB21" i="13"/>
  <c r="GA21" i="13"/>
  <c r="FZ21" i="13"/>
  <c r="FY21" i="13"/>
  <c r="FX21" i="13"/>
  <c r="FW21" i="13"/>
  <c r="FV21" i="13"/>
  <c r="FU21" i="13"/>
  <c r="FT21" i="13"/>
  <c r="FS21" i="13"/>
  <c r="FR21" i="13"/>
  <c r="FQ21" i="13"/>
  <c r="FP21" i="13"/>
  <c r="FO21" i="13"/>
  <c r="FN21" i="13"/>
  <c r="FM21" i="13"/>
  <c r="FL21" i="13"/>
  <c r="FK21" i="13"/>
  <c r="FJ21" i="13"/>
  <c r="FI21" i="13"/>
  <c r="FH21" i="13"/>
  <c r="FG21" i="13"/>
  <c r="FF21" i="13"/>
  <c r="FE21" i="13"/>
  <c r="FD21" i="13"/>
  <c r="FC21" i="13"/>
  <c r="FB21" i="13"/>
  <c r="FA21" i="13"/>
  <c r="EZ21" i="13"/>
  <c r="EY21" i="13"/>
  <c r="EX21" i="13"/>
  <c r="EW21" i="13"/>
  <c r="EV21" i="13"/>
  <c r="EU21" i="13"/>
  <c r="ET21" i="13"/>
  <c r="ES21" i="13"/>
  <c r="ER21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D21" i="13"/>
  <c r="DC21" i="13"/>
  <c r="DB21" i="13"/>
  <c r="DA21" i="13"/>
  <c r="CZ21" i="13"/>
  <c r="CY21" i="13"/>
  <c r="CX21" i="13"/>
  <c r="CW21" i="13"/>
  <c r="CV21" i="13"/>
  <c r="CU21" i="13"/>
  <c r="CT21" i="13"/>
  <c r="GJ20" i="13"/>
  <c r="GI20" i="13"/>
  <c r="GH20" i="13"/>
  <c r="GG20" i="13"/>
  <c r="GF20" i="13"/>
  <c r="GE20" i="13"/>
  <c r="GD20" i="13"/>
  <c r="GC20" i="13"/>
  <c r="GB20" i="13"/>
  <c r="GA20" i="13"/>
  <c r="FZ20" i="13"/>
  <c r="FY20" i="13"/>
  <c r="FX20" i="13"/>
  <c r="FW20" i="13"/>
  <c r="FV20" i="13"/>
  <c r="FU20" i="13"/>
  <c r="FT20" i="13"/>
  <c r="FS20" i="13"/>
  <c r="FR20" i="13"/>
  <c r="FQ20" i="13"/>
  <c r="FP20" i="13"/>
  <c r="FO20" i="13"/>
  <c r="FN20" i="13"/>
  <c r="FM20" i="13"/>
  <c r="FL20" i="13"/>
  <c r="FK20" i="13"/>
  <c r="FJ20" i="13"/>
  <c r="FI20" i="13"/>
  <c r="FH20" i="13"/>
  <c r="FG20" i="13"/>
  <c r="FF20" i="13"/>
  <c r="FE20" i="13"/>
  <c r="FD20" i="13"/>
  <c r="FC20" i="13"/>
  <c r="FB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O20" i="13"/>
  <c r="EN20" i="13"/>
  <c r="EM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DA20" i="13"/>
  <c r="CZ20" i="13"/>
  <c r="CY20" i="13"/>
  <c r="CX20" i="13"/>
  <c r="CW20" i="13"/>
  <c r="CV20" i="13"/>
  <c r="CU20" i="13"/>
  <c r="CT20" i="13"/>
  <c r="GJ19" i="13"/>
  <c r="GI19" i="13"/>
  <c r="GH19" i="13"/>
  <c r="GG19" i="13"/>
  <c r="GF19" i="13"/>
  <c r="GE19" i="13"/>
  <c r="GD19" i="13"/>
  <c r="GC19" i="13"/>
  <c r="GB19" i="13"/>
  <c r="GA19" i="13"/>
  <c r="FZ19" i="13"/>
  <c r="FY19" i="13"/>
  <c r="FX19" i="13"/>
  <c r="FW19" i="13"/>
  <c r="FV19" i="13"/>
  <c r="FU19" i="13"/>
  <c r="FT19" i="13"/>
  <c r="FS19" i="13"/>
  <c r="FR19" i="13"/>
  <c r="FQ19" i="13"/>
  <c r="FP19" i="13"/>
  <c r="FO19" i="13"/>
  <c r="FN19" i="13"/>
  <c r="FM19" i="13"/>
  <c r="FL19" i="13"/>
  <c r="FK19" i="13"/>
  <c r="FJ19" i="13"/>
  <c r="FI19" i="13"/>
  <c r="FH19" i="13"/>
  <c r="FG19" i="13"/>
  <c r="FF19" i="13"/>
  <c r="FE19" i="13"/>
  <c r="FD19" i="13"/>
  <c r="FC19" i="13"/>
  <c r="FB19" i="13"/>
  <c r="FA19" i="13"/>
  <c r="EZ19" i="13"/>
  <c r="EY19" i="13"/>
  <c r="EX19" i="13"/>
  <c r="EW19" i="13"/>
  <c r="EV19" i="13"/>
  <c r="EU19" i="13"/>
  <c r="ET19" i="13"/>
  <c r="ES19" i="13"/>
  <c r="ER19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DA19" i="13"/>
  <c r="CZ19" i="13"/>
  <c r="CY19" i="13"/>
  <c r="CX19" i="13"/>
  <c r="CW19" i="13"/>
  <c r="CV19" i="13"/>
  <c r="CU19" i="13"/>
  <c r="CT19" i="13"/>
  <c r="GJ18" i="13"/>
  <c r="GI18" i="13"/>
  <c r="GH18" i="13"/>
  <c r="GG18" i="13"/>
  <c r="GF18" i="13"/>
  <c r="GE18" i="13"/>
  <c r="GD18" i="13"/>
  <c r="GC18" i="13"/>
  <c r="GB18" i="13"/>
  <c r="GA18" i="13"/>
  <c r="FZ18" i="13"/>
  <c r="FY18" i="13"/>
  <c r="FX18" i="13"/>
  <c r="FW18" i="13"/>
  <c r="FV18" i="13"/>
  <c r="FU18" i="13"/>
  <c r="FT18" i="13"/>
  <c r="FS18" i="13"/>
  <c r="FR18" i="13"/>
  <c r="FQ18" i="13"/>
  <c r="FP18" i="13"/>
  <c r="FO18" i="13"/>
  <c r="FN18" i="13"/>
  <c r="FM18" i="13"/>
  <c r="FL18" i="13"/>
  <c r="FK18" i="13"/>
  <c r="FJ18" i="13"/>
  <c r="FI18" i="13"/>
  <c r="FH18" i="13"/>
  <c r="FG18" i="13"/>
  <c r="FF18" i="13"/>
  <c r="FE18" i="13"/>
  <c r="FD18" i="13"/>
  <c r="FC18" i="13"/>
  <c r="FB18" i="13"/>
  <c r="FA18" i="13"/>
  <c r="EZ18" i="13"/>
  <c r="EY18" i="13"/>
  <c r="EX18" i="13"/>
  <c r="EW18" i="13"/>
  <c r="EV18" i="13"/>
  <c r="EU18" i="13"/>
  <c r="ET18" i="13"/>
  <c r="ES18" i="13"/>
  <c r="ER18" i="13"/>
  <c r="EQ18" i="13"/>
  <c r="EP18" i="13"/>
  <c r="EO18" i="13"/>
  <c r="EN18" i="13"/>
  <c r="EM18" i="13"/>
  <c r="EL18" i="13"/>
  <c r="EK18" i="13"/>
  <c r="EJ18" i="13"/>
  <c r="EI18" i="13"/>
  <c r="EH18" i="13"/>
  <c r="EG18" i="13"/>
  <c r="EF18" i="13"/>
  <c r="EE18" i="13"/>
  <c r="ED18" i="13"/>
  <c r="EC18" i="13"/>
  <c r="EB18" i="13"/>
  <c r="EA18" i="13"/>
  <c r="DZ18" i="13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DE18" i="13"/>
  <c r="DD18" i="13"/>
  <c r="DC18" i="13"/>
  <c r="DB18" i="13"/>
  <c r="DA18" i="13"/>
  <c r="CZ18" i="13"/>
  <c r="CY18" i="13"/>
  <c r="CX18" i="13"/>
  <c r="CW18" i="13"/>
  <c r="CV18" i="13"/>
  <c r="CU18" i="13"/>
  <c r="CT18" i="13"/>
  <c r="GJ17" i="13"/>
  <c r="GI17" i="13"/>
  <c r="GH17" i="13"/>
  <c r="GG17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GJ16" i="13"/>
  <c r="GI16" i="13"/>
  <c r="GH16" i="13"/>
  <c r="GG16" i="13"/>
  <c r="GF16" i="13"/>
  <c r="GE16" i="13"/>
  <c r="GD16" i="13"/>
  <c r="GC16" i="13"/>
  <c r="GB16" i="13"/>
  <c r="GA16" i="13"/>
  <c r="FZ16" i="13"/>
  <c r="FY16" i="13"/>
  <c r="FX16" i="13"/>
  <c r="FW16" i="13"/>
  <c r="FV16" i="13"/>
  <c r="FU16" i="13"/>
  <c r="FT16" i="13"/>
  <c r="FS16" i="13"/>
  <c r="FR16" i="13"/>
  <c r="FQ16" i="13"/>
  <c r="FP16" i="13"/>
  <c r="FO16" i="13"/>
  <c r="FN16" i="13"/>
  <c r="FM16" i="13"/>
  <c r="FL16" i="13"/>
  <c r="FK16" i="13"/>
  <c r="FJ16" i="13"/>
  <c r="FI16" i="13"/>
  <c r="FH16" i="13"/>
  <c r="FG16" i="13"/>
  <c r="FF16" i="13"/>
  <c r="FE16" i="13"/>
  <c r="FD16" i="13"/>
  <c r="FC16" i="13"/>
  <c r="FB16" i="13"/>
  <c r="FA16" i="13"/>
  <c r="EZ16" i="13"/>
  <c r="EY16" i="13"/>
  <c r="EX16" i="13"/>
  <c r="EW16" i="13"/>
  <c r="EV16" i="13"/>
  <c r="EU16" i="13"/>
  <c r="ET16" i="13"/>
  <c r="ES16" i="13"/>
  <c r="ER16" i="13"/>
  <c r="EQ16" i="13"/>
  <c r="EP16" i="13"/>
  <c r="EO16" i="13"/>
  <c r="EN16" i="13"/>
  <c r="EM16" i="13"/>
  <c r="EL16" i="13"/>
  <c r="EK16" i="13"/>
  <c r="EJ16" i="13"/>
  <c r="EI16" i="13"/>
  <c r="EH16" i="13"/>
  <c r="EG16" i="13"/>
  <c r="EF16" i="13"/>
  <c r="EE16" i="13"/>
  <c r="ED16" i="13"/>
  <c r="EC16" i="13"/>
  <c r="EB16" i="13"/>
  <c r="EA16" i="13"/>
  <c r="DZ16" i="13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E16" i="13"/>
  <c r="DD16" i="13"/>
  <c r="DC16" i="13"/>
  <c r="DB16" i="13"/>
  <c r="DA16" i="13"/>
  <c r="CZ16" i="13"/>
  <c r="CY16" i="13"/>
  <c r="CX16" i="13"/>
  <c r="CW16" i="13"/>
  <c r="CV16" i="13"/>
  <c r="CU16" i="13"/>
  <c r="CT16" i="13"/>
  <c r="GJ15" i="13"/>
  <c r="GI15" i="13"/>
  <c r="GH15" i="13"/>
  <c r="GG15" i="13"/>
  <c r="GF15" i="13"/>
  <c r="GE15" i="13"/>
  <c r="GD15" i="13"/>
  <c r="GC15" i="13"/>
  <c r="GB15" i="13"/>
  <c r="GA15" i="13"/>
  <c r="FZ15" i="13"/>
  <c r="FY15" i="13"/>
  <c r="FX15" i="13"/>
  <c r="FW15" i="13"/>
  <c r="FV15" i="13"/>
  <c r="FU15" i="13"/>
  <c r="FT15" i="13"/>
  <c r="FS15" i="13"/>
  <c r="FR15" i="13"/>
  <c r="FQ15" i="13"/>
  <c r="FP15" i="13"/>
  <c r="FO15" i="13"/>
  <c r="FN15" i="13"/>
  <c r="FM15" i="13"/>
  <c r="FL15" i="13"/>
  <c r="FK15" i="13"/>
  <c r="FJ15" i="13"/>
  <c r="FI15" i="13"/>
  <c r="FH15" i="13"/>
  <c r="FG15" i="13"/>
  <c r="FF15" i="13"/>
  <c r="FE15" i="13"/>
  <c r="FD15" i="13"/>
  <c r="FC15" i="13"/>
  <c r="FB15" i="13"/>
  <c r="FA15" i="13"/>
  <c r="EZ15" i="13"/>
  <c r="EY15" i="13"/>
  <c r="EX15" i="13"/>
  <c r="EW15" i="13"/>
  <c r="EV15" i="13"/>
  <c r="EU15" i="13"/>
  <c r="ET15" i="13"/>
  <c r="ES15" i="13"/>
  <c r="ER15" i="13"/>
  <c r="EQ15" i="13"/>
  <c r="EP15" i="13"/>
  <c r="EO15" i="13"/>
  <c r="EN15" i="13"/>
  <c r="EM15" i="13"/>
  <c r="EL15" i="13"/>
  <c r="EK15" i="13"/>
  <c r="EJ15" i="13"/>
  <c r="EI15" i="13"/>
  <c r="EH15" i="13"/>
  <c r="EG15" i="13"/>
  <c r="EF15" i="13"/>
  <c r="EE15" i="13"/>
  <c r="ED15" i="13"/>
  <c r="EC15" i="13"/>
  <c r="EB15" i="13"/>
  <c r="EA15" i="13"/>
  <c r="DZ15" i="13"/>
  <c r="DY15" i="13"/>
  <c r="DX15" i="13"/>
  <c r="DW15" i="13"/>
  <c r="DV15" i="13"/>
  <c r="DU15" i="13"/>
  <c r="DT15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DE15" i="13"/>
  <c r="DD15" i="13"/>
  <c r="DC15" i="13"/>
  <c r="DB15" i="13"/>
  <c r="DA15" i="13"/>
  <c r="CZ15" i="13"/>
  <c r="CY15" i="13"/>
  <c r="CX15" i="13"/>
  <c r="CW15" i="13"/>
  <c r="CV15" i="13"/>
  <c r="CU15" i="13"/>
  <c r="CT15" i="13"/>
  <c r="GJ14" i="13"/>
  <c r="GI14" i="13"/>
  <c r="GH14" i="13"/>
  <c r="GG14" i="13"/>
  <c r="GF14" i="13"/>
  <c r="GE14" i="13"/>
  <c r="GD14" i="13"/>
  <c r="GC14" i="13"/>
  <c r="GB14" i="13"/>
  <c r="GA14" i="13"/>
  <c r="FZ14" i="13"/>
  <c r="FY14" i="13"/>
  <c r="FX14" i="13"/>
  <c r="FW14" i="13"/>
  <c r="FV14" i="13"/>
  <c r="FU14" i="13"/>
  <c r="FT14" i="13"/>
  <c r="FS14" i="13"/>
  <c r="FR14" i="13"/>
  <c r="FQ14" i="13"/>
  <c r="FP14" i="13"/>
  <c r="FO14" i="13"/>
  <c r="FN14" i="13"/>
  <c r="FM14" i="13"/>
  <c r="FL14" i="13"/>
  <c r="FK14" i="13"/>
  <c r="FJ14" i="13"/>
  <c r="FI14" i="13"/>
  <c r="FH14" i="13"/>
  <c r="FG14" i="13"/>
  <c r="FF14" i="13"/>
  <c r="FE14" i="13"/>
  <c r="FD14" i="13"/>
  <c r="FC14" i="13"/>
  <c r="FB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O14" i="13"/>
  <c r="EN14" i="13"/>
  <c r="EM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DA14" i="13"/>
  <c r="CZ14" i="13"/>
  <c r="CY14" i="13"/>
  <c r="CX14" i="13"/>
  <c r="CW14" i="13"/>
  <c r="CV14" i="13"/>
  <c r="CU14" i="13"/>
  <c r="CT14" i="13"/>
  <c r="GJ13" i="13"/>
  <c r="GI13" i="13"/>
  <c r="GH13" i="13"/>
  <c r="GG13" i="13"/>
  <c r="GF13" i="13"/>
  <c r="GE13" i="13"/>
  <c r="GD13" i="13"/>
  <c r="GC13" i="13"/>
  <c r="GB13" i="13"/>
  <c r="GA13" i="13"/>
  <c r="FZ13" i="13"/>
  <c r="FY13" i="13"/>
  <c r="FX13" i="13"/>
  <c r="FW13" i="13"/>
  <c r="FV13" i="13"/>
  <c r="FU13" i="13"/>
  <c r="FT13" i="13"/>
  <c r="FS13" i="13"/>
  <c r="FR13" i="13"/>
  <c r="FQ13" i="13"/>
  <c r="FP13" i="13"/>
  <c r="FO13" i="13"/>
  <c r="FN13" i="13"/>
  <c r="FM13" i="13"/>
  <c r="FL13" i="13"/>
  <c r="FK13" i="13"/>
  <c r="FJ13" i="13"/>
  <c r="FI13" i="13"/>
  <c r="FH13" i="13"/>
  <c r="FG13" i="13"/>
  <c r="FF13" i="13"/>
  <c r="FE13" i="13"/>
  <c r="FD13" i="13"/>
  <c r="FC13" i="13"/>
  <c r="FB13" i="13"/>
  <c r="FA13" i="13"/>
  <c r="EZ13" i="13"/>
  <c r="EY13" i="13"/>
  <c r="EX13" i="13"/>
  <c r="EW13" i="13"/>
  <c r="EV13" i="13"/>
  <c r="EU13" i="13"/>
  <c r="ET13" i="13"/>
  <c r="ES13" i="13"/>
  <c r="ER13" i="13"/>
  <c r="EQ13" i="13"/>
  <c r="EP13" i="13"/>
  <c r="EO13" i="13"/>
  <c r="EN13" i="13"/>
  <c r="EM13" i="13"/>
  <c r="EL13" i="13"/>
  <c r="EK13" i="13"/>
  <c r="EJ13" i="13"/>
  <c r="EI13" i="13"/>
  <c r="EH13" i="13"/>
  <c r="EG13" i="13"/>
  <c r="EF13" i="13"/>
  <c r="EE13" i="13"/>
  <c r="ED13" i="13"/>
  <c r="EC13" i="13"/>
  <c r="EB13" i="13"/>
  <c r="EA13" i="13"/>
  <c r="DZ13" i="13"/>
  <c r="DY13" i="13"/>
  <c r="DX13" i="13"/>
  <c r="DW13" i="13"/>
  <c r="DV13" i="13"/>
  <c r="DU13" i="13"/>
  <c r="DT13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DD13" i="13"/>
  <c r="DC13" i="13"/>
  <c r="DB13" i="13"/>
  <c r="DA13" i="13"/>
  <c r="CZ13" i="13"/>
  <c r="CY13" i="13"/>
  <c r="CX13" i="13"/>
  <c r="CW13" i="13"/>
  <c r="CV13" i="13"/>
  <c r="CU13" i="13"/>
  <c r="CT13" i="13"/>
  <c r="GJ12" i="13"/>
  <c r="GI12" i="13"/>
  <c r="GH12" i="13"/>
  <c r="GG12" i="13"/>
  <c r="GF12" i="13"/>
  <c r="GE12" i="13"/>
  <c r="GD12" i="13"/>
  <c r="GC12" i="13"/>
  <c r="GB12" i="13"/>
  <c r="GA12" i="13"/>
  <c r="FZ12" i="13"/>
  <c r="FY12" i="13"/>
  <c r="FX12" i="13"/>
  <c r="FW12" i="13"/>
  <c r="FV12" i="13"/>
  <c r="FU12" i="13"/>
  <c r="FT12" i="13"/>
  <c r="FS12" i="13"/>
  <c r="FR12" i="13"/>
  <c r="FQ12" i="13"/>
  <c r="FP12" i="13"/>
  <c r="FO12" i="13"/>
  <c r="FN12" i="13"/>
  <c r="FM12" i="13"/>
  <c r="FL12" i="13"/>
  <c r="FK12" i="13"/>
  <c r="FJ12" i="13"/>
  <c r="FI12" i="13"/>
  <c r="FH12" i="13"/>
  <c r="FG12" i="13"/>
  <c r="FF12" i="13"/>
  <c r="FE12" i="13"/>
  <c r="FD12" i="13"/>
  <c r="FC12" i="13"/>
  <c r="FB12" i="13"/>
  <c r="FA12" i="13"/>
  <c r="EZ12" i="13"/>
  <c r="EY12" i="13"/>
  <c r="EX12" i="13"/>
  <c r="EW12" i="13"/>
  <c r="EV12" i="13"/>
  <c r="EU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CU12" i="13"/>
  <c r="CT12" i="13"/>
  <c r="GJ11" i="13"/>
  <c r="GI11" i="13"/>
  <c r="GH11" i="13"/>
  <c r="GG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GJ10" i="13"/>
  <c r="GI10" i="13"/>
  <c r="GH10" i="13"/>
  <c r="GG10" i="13"/>
  <c r="GF10" i="13"/>
  <c r="GE10" i="13"/>
  <c r="GD10" i="13"/>
  <c r="GC10" i="13"/>
  <c r="GB10" i="13"/>
  <c r="GA10" i="13"/>
  <c r="FZ10" i="13"/>
  <c r="FY10" i="13"/>
  <c r="FX10" i="13"/>
  <c r="FW10" i="13"/>
  <c r="FV10" i="13"/>
  <c r="FU10" i="13"/>
  <c r="FT10" i="13"/>
  <c r="FS10" i="13"/>
  <c r="FR10" i="13"/>
  <c r="FQ10" i="13"/>
  <c r="FP10" i="13"/>
  <c r="FO10" i="13"/>
  <c r="FN10" i="13"/>
  <c r="FM10" i="13"/>
  <c r="FL10" i="13"/>
  <c r="FK10" i="13"/>
  <c r="FJ10" i="13"/>
  <c r="FI10" i="13"/>
  <c r="FH10" i="13"/>
  <c r="FG10" i="13"/>
  <c r="FF10" i="13"/>
  <c r="FE10" i="13"/>
  <c r="FD10" i="13"/>
  <c r="FC10" i="13"/>
  <c r="FB10" i="13"/>
  <c r="FA10" i="13"/>
  <c r="EZ10" i="13"/>
  <c r="EY10" i="13"/>
  <c r="EX10" i="13"/>
  <c r="EW10" i="13"/>
  <c r="EV10" i="13"/>
  <c r="EU10" i="13"/>
  <c r="ET10" i="13"/>
  <c r="ES10" i="13"/>
  <c r="ER10" i="13"/>
  <c r="EQ10" i="13"/>
  <c r="EP10" i="13"/>
  <c r="EO10" i="13"/>
  <c r="EN10" i="13"/>
  <c r="EM10" i="13"/>
  <c r="EL10" i="13"/>
  <c r="EK10" i="13"/>
  <c r="EJ10" i="13"/>
  <c r="EI10" i="13"/>
  <c r="EH10" i="13"/>
  <c r="EG10" i="13"/>
  <c r="EF10" i="13"/>
  <c r="EE10" i="13"/>
  <c r="ED10" i="13"/>
  <c r="EC10" i="13"/>
  <c r="EB10" i="13"/>
  <c r="EA10" i="13"/>
  <c r="DZ10" i="13"/>
  <c r="DY10" i="13"/>
  <c r="DX10" i="13"/>
  <c r="DW10" i="13"/>
  <c r="DV10" i="13"/>
  <c r="DU10" i="13"/>
  <c r="DT10" i="13"/>
  <c r="DS10" i="13"/>
  <c r="DR10" i="13"/>
  <c r="DQ10" i="13"/>
  <c r="DP10" i="13"/>
  <c r="DO10" i="13"/>
  <c r="DN10" i="13"/>
  <c r="DM10" i="13"/>
  <c r="DL10" i="13"/>
  <c r="DK10" i="13"/>
  <c r="DJ10" i="13"/>
  <c r="DI10" i="13"/>
  <c r="DH10" i="13"/>
  <c r="DG10" i="13"/>
  <c r="DF10" i="13"/>
  <c r="DE10" i="13"/>
  <c r="DD10" i="13"/>
  <c r="DC10" i="13"/>
  <c r="DB10" i="13"/>
  <c r="DA10" i="13"/>
  <c r="CZ10" i="13"/>
  <c r="CY10" i="13"/>
  <c r="CX10" i="13"/>
  <c r="CW10" i="13"/>
  <c r="CV10" i="13"/>
  <c r="CU10" i="13"/>
  <c r="CT10" i="13"/>
  <c r="GJ9" i="13"/>
  <c r="GI9" i="13"/>
  <c r="GH9" i="13"/>
  <c r="GG9" i="13"/>
  <c r="GF9" i="13"/>
  <c r="GE9" i="13"/>
  <c r="GD9" i="13"/>
  <c r="GC9" i="13"/>
  <c r="GB9" i="13"/>
  <c r="GA9" i="13"/>
  <c r="FZ9" i="13"/>
  <c r="FY9" i="13"/>
  <c r="FX9" i="13"/>
  <c r="FW9" i="13"/>
  <c r="FV9" i="13"/>
  <c r="FU9" i="13"/>
  <c r="FT9" i="13"/>
  <c r="FS9" i="13"/>
  <c r="FR9" i="13"/>
  <c r="FQ9" i="13"/>
  <c r="FP9" i="13"/>
  <c r="FO9" i="13"/>
  <c r="FN9" i="13"/>
  <c r="FM9" i="13"/>
  <c r="FL9" i="13"/>
  <c r="FK9" i="13"/>
  <c r="FJ9" i="13"/>
  <c r="FI9" i="13"/>
  <c r="FH9" i="13"/>
  <c r="FG9" i="13"/>
  <c r="FF9" i="13"/>
  <c r="FE9" i="13"/>
  <c r="FD9" i="13"/>
  <c r="FC9" i="13"/>
  <c r="FB9" i="13"/>
  <c r="FA9" i="13"/>
  <c r="EZ9" i="13"/>
  <c r="EY9" i="13"/>
  <c r="EX9" i="13"/>
  <c r="EW9" i="13"/>
  <c r="EV9" i="13"/>
  <c r="EU9" i="13"/>
  <c r="ET9" i="13"/>
  <c r="ES9" i="13"/>
  <c r="ER9" i="13"/>
  <c r="EQ9" i="13"/>
  <c r="EP9" i="13"/>
  <c r="EO9" i="13"/>
  <c r="EN9" i="13"/>
  <c r="EM9" i="13"/>
  <c r="EL9" i="13"/>
  <c r="EK9" i="13"/>
  <c r="EJ9" i="13"/>
  <c r="EI9" i="13"/>
  <c r="EH9" i="13"/>
  <c r="EG9" i="13"/>
  <c r="EF9" i="13"/>
  <c r="EE9" i="13"/>
  <c r="ED9" i="13"/>
  <c r="EC9" i="13"/>
  <c r="EB9" i="13"/>
  <c r="EA9" i="13"/>
  <c r="DZ9" i="13"/>
  <c r="DY9" i="13"/>
  <c r="DX9" i="13"/>
  <c r="DW9" i="13"/>
  <c r="DV9" i="13"/>
  <c r="DU9" i="13"/>
  <c r="DT9" i="13"/>
  <c r="DS9" i="13"/>
  <c r="DR9" i="13"/>
  <c r="DQ9" i="13"/>
  <c r="DP9" i="13"/>
  <c r="DO9" i="13"/>
  <c r="DN9" i="13"/>
  <c r="DM9" i="13"/>
  <c r="DL9" i="13"/>
  <c r="DK9" i="13"/>
  <c r="DJ9" i="13"/>
  <c r="DI9" i="13"/>
  <c r="DH9" i="13"/>
  <c r="DG9" i="13"/>
  <c r="DF9" i="13"/>
  <c r="DE9" i="13"/>
  <c r="DD9" i="13"/>
  <c r="DC9" i="13"/>
  <c r="DB9" i="13"/>
  <c r="DA9" i="13"/>
  <c r="CZ9" i="13"/>
  <c r="CY9" i="13"/>
  <c r="CX9" i="13"/>
  <c r="CW9" i="13"/>
  <c r="CV9" i="13"/>
  <c r="CU9" i="13"/>
  <c r="CT9" i="13"/>
  <c r="GJ8" i="13"/>
  <c r="GI8" i="13"/>
  <c r="GH8" i="13"/>
  <c r="GG8" i="13"/>
  <c r="GF8" i="13"/>
  <c r="GE8" i="13"/>
  <c r="GD8" i="13"/>
  <c r="GC8" i="13"/>
  <c r="GB8" i="13"/>
  <c r="GA8" i="13"/>
  <c r="FZ8" i="13"/>
  <c r="FY8" i="13"/>
  <c r="FX8" i="13"/>
  <c r="FW8" i="13"/>
  <c r="FV8" i="13"/>
  <c r="FU8" i="13"/>
  <c r="FT8" i="13"/>
  <c r="FS8" i="13"/>
  <c r="FR8" i="13"/>
  <c r="FQ8" i="13"/>
  <c r="FP8" i="13"/>
  <c r="FO8" i="13"/>
  <c r="FN8" i="13"/>
  <c r="FM8" i="13"/>
  <c r="FL8" i="13"/>
  <c r="FK8" i="13"/>
  <c r="FJ8" i="13"/>
  <c r="FI8" i="13"/>
  <c r="FH8" i="13"/>
  <c r="FG8" i="13"/>
  <c r="FF8" i="13"/>
  <c r="FE8" i="13"/>
  <c r="FD8" i="13"/>
  <c r="FC8" i="13"/>
  <c r="FB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8" i="13"/>
  <c r="EN8" i="13"/>
  <c r="EM8" i="13"/>
  <c r="EL8" i="13"/>
  <c r="EK8" i="13"/>
  <c r="EJ8" i="13"/>
  <c r="EI8" i="13"/>
  <c r="EH8" i="13"/>
  <c r="EG8" i="13"/>
  <c r="EF8" i="13"/>
  <c r="EE8" i="13"/>
  <c r="ED8" i="13"/>
  <c r="EC8" i="13"/>
  <c r="EB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DA8" i="13"/>
  <c r="CZ8" i="13"/>
  <c r="CY8" i="13"/>
  <c r="CX8" i="13"/>
  <c r="CW8" i="13"/>
  <c r="CV8" i="13"/>
  <c r="CU8" i="13"/>
  <c r="GJ7" i="13"/>
  <c r="GI7" i="13"/>
  <c r="GH7" i="13"/>
  <c r="GG7" i="13"/>
  <c r="GF7" i="13"/>
  <c r="GE7" i="13"/>
  <c r="GD7" i="13"/>
  <c r="GC7" i="13"/>
  <c r="GB7" i="13"/>
  <c r="GA7" i="13"/>
  <c r="FZ7" i="13"/>
  <c r="FY7" i="13"/>
  <c r="FX7" i="13"/>
  <c r="FW7" i="13"/>
  <c r="FV7" i="13"/>
  <c r="FU7" i="13"/>
  <c r="FT7" i="13"/>
  <c r="FS7" i="13"/>
  <c r="FR7" i="13"/>
  <c r="FQ7" i="13"/>
  <c r="FP7" i="13"/>
  <c r="FO7" i="13"/>
  <c r="FN7" i="13"/>
  <c r="FM7" i="13"/>
  <c r="FL7" i="13"/>
  <c r="FK7" i="13"/>
  <c r="FJ7" i="13"/>
  <c r="FI7" i="13"/>
  <c r="FH7" i="13"/>
  <c r="FG7" i="13"/>
  <c r="FF7" i="13"/>
  <c r="FE7" i="13"/>
  <c r="FD7" i="13"/>
  <c r="FC7" i="13"/>
  <c r="FB7" i="13"/>
  <c r="FA7" i="13"/>
  <c r="EZ7" i="13"/>
  <c r="EY7" i="13"/>
  <c r="EX7" i="13"/>
  <c r="EW7" i="13"/>
  <c r="EV7" i="13"/>
  <c r="EU7" i="13"/>
  <c r="ET7" i="13"/>
  <c r="ES7" i="13"/>
  <c r="ER7" i="13"/>
  <c r="EQ7" i="13"/>
  <c r="EP7" i="13"/>
  <c r="EO7" i="13"/>
  <c r="EN7" i="13"/>
  <c r="EM7" i="13"/>
  <c r="EL7" i="13"/>
  <c r="EK7" i="13"/>
  <c r="EJ7" i="13"/>
  <c r="EI7" i="13"/>
  <c r="EH7" i="13"/>
  <c r="EG7" i="13"/>
  <c r="EF7" i="13"/>
  <c r="EE7" i="13"/>
  <c r="ED7" i="13"/>
  <c r="EC7" i="13"/>
  <c r="EB7" i="13"/>
  <c r="EA7" i="13"/>
  <c r="DZ7" i="13"/>
  <c r="DY7" i="13"/>
  <c r="DX7" i="13"/>
  <c r="DW7" i="13"/>
  <c r="DV7" i="13"/>
  <c r="DU7" i="13"/>
  <c r="DT7" i="13"/>
  <c r="DS7" i="13"/>
  <c r="DR7" i="13"/>
  <c r="DQ7" i="13"/>
  <c r="DP7" i="13"/>
  <c r="DO7" i="13"/>
  <c r="DN7" i="13"/>
  <c r="DM7" i="13"/>
  <c r="DL7" i="13"/>
  <c r="DK7" i="13"/>
  <c r="DJ7" i="13"/>
  <c r="DI7" i="13"/>
  <c r="DH7" i="13"/>
  <c r="DG7" i="13"/>
  <c r="DF7" i="13"/>
  <c r="DE7" i="13"/>
  <c r="DD7" i="13"/>
  <c r="DC7" i="13"/>
  <c r="DB7" i="13"/>
  <c r="DA7" i="13"/>
  <c r="CZ7" i="13"/>
  <c r="CY7" i="13"/>
  <c r="CX7" i="13"/>
  <c r="CW7" i="13"/>
  <c r="CV7" i="13"/>
  <c r="CU7" i="13"/>
  <c r="CT7" i="13"/>
  <c r="B8" i="13"/>
  <c r="CT8" i="13" s="1"/>
  <c r="AR10" i="12"/>
  <c r="AS10" i="12"/>
  <c r="AM12" i="12"/>
  <c r="AM11" i="12"/>
  <c r="AP10" i="12"/>
  <c r="AO10" i="12"/>
  <c r="AN10" i="12"/>
  <c r="AM10" i="12"/>
  <c r="AT4" i="12"/>
  <c r="AS4" i="12"/>
  <c r="AR4" i="12"/>
  <c r="AQ4" i="12"/>
  <c r="AP4" i="12"/>
  <c r="AO4" i="12"/>
  <c r="AN4" i="12"/>
  <c r="AM4" i="12"/>
  <c r="AL4" i="12"/>
  <c r="AB76" i="12"/>
  <c r="AA76" i="12"/>
  <c r="Z76" i="12"/>
  <c r="Y76" i="12"/>
  <c r="X76" i="12"/>
  <c r="W76" i="12"/>
  <c r="V76" i="12"/>
  <c r="U76" i="12"/>
  <c r="AB75" i="12"/>
  <c r="AA75" i="12"/>
  <c r="Z75" i="12"/>
  <c r="Y75" i="12"/>
  <c r="X75" i="12"/>
  <c r="W75" i="12"/>
  <c r="V75" i="12"/>
  <c r="U75" i="12"/>
  <c r="U74" i="12"/>
  <c r="W48" i="12"/>
  <c r="W40" i="12"/>
  <c r="X25" i="12"/>
  <c r="Z19" i="12"/>
  <c r="X16" i="12"/>
  <c r="Z10" i="12"/>
  <c r="Z46" i="12" s="1"/>
  <c r="U29" i="12"/>
  <c r="U9" i="12"/>
  <c r="R36" i="12"/>
  <c r="Q36" i="12"/>
  <c r="P36" i="12"/>
  <c r="O36" i="12"/>
  <c r="N36" i="12"/>
  <c r="M36" i="12"/>
  <c r="L36" i="12"/>
  <c r="K36" i="12"/>
  <c r="I36" i="12"/>
  <c r="H36" i="12"/>
  <c r="G36" i="12"/>
  <c r="F36" i="12"/>
  <c r="E36" i="12"/>
  <c r="D36" i="12"/>
  <c r="C36" i="12"/>
  <c r="B36" i="12"/>
  <c r="R35" i="12"/>
  <c r="Q35" i="12"/>
  <c r="P35" i="12"/>
  <c r="O35" i="12"/>
  <c r="N35" i="12"/>
  <c r="M35" i="12"/>
  <c r="L35" i="12"/>
  <c r="K35" i="12"/>
  <c r="I35" i="12"/>
  <c r="H35" i="12"/>
  <c r="G35" i="12"/>
  <c r="F35" i="12"/>
  <c r="E35" i="12"/>
  <c r="D35" i="12"/>
  <c r="C35" i="12"/>
  <c r="V35" i="12" s="1"/>
  <c r="B35" i="12"/>
  <c r="R34" i="12"/>
  <c r="Q34" i="12"/>
  <c r="P34" i="12"/>
  <c r="O34" i="12"/>
  <c r="N34" i="12"/>
  <c r="M34" i="12"/>
  <c r="L34" i="12"/>
  <c r="K34" i="12"/>
  <c r="I34" i="12"/>
  <c r="H34" i="12"/>
  <c r="G34" i="12"/>
  <c r="F34" i="12"/>
  <c r="E34" i="12"/>
  <c r="D34" i="12"/>
  <c r="C34" i="12"/>
  <c r="B34" i="12"/>
  <c r="U34" i="12" s="1"/>
  <c r="R33" i="12"/>
  <c r="Q33" i="12"/>
  <c r="P33" i="12"/>
  <c r="O33" i="12"/>
  <c r="N33" i="12"/>
  <c r="M33" i="12"/>
  <c r="L33" i="12"/>
  <c r="K33" i="12"/>
  <c r="I33" i="12"/>
  <c r="AB33" i="12" s="1"/>
  <c r="H33" i="12"/>
  <c r="G33" i="12"/>
  <c r="F33" i="12"/>
  <c r="E33" i="12"/>
  <c r="D33" i="12"/>
  <c r="C33" i="12"/>
  <c r="B33" i="12"/>
  <c r="U33" i="12" s="1"/>
  <c r="U69" i="12" s="1"/>
  <c r="R32" i="12"/>
  <c r="Q32" i="12"/>
  <c r="P32" i="12"/>
  <c r="O32" i="12"/>
  <c r="N32" i="12"/>
  <c r="M32" i="12"/>
  <c r="L32" i="12"/>
  <c r="K32" i="12"/>
  <c r="I32" i="12"/>
  <c r="H32" i="12"/>
  <c r="G32" i="12"/>
  <c r="F32" i="12"/>
  <c r="E32" i="12"/>
  <c r="D32" i="12"/>
  <c r="C32" i="12"/>
  <c r="B32" i="12"/>
  <c r="R31" i="12"/>
  <c r="Q31" i="12"/>
  <c r="P31" i="12"/>
  <c r="O31" i="12"/>
  <c r="N31" i="12"/>
  <c r="M31" i="12"/>
  <c r="L31" i="12"/>
  <c r="K31" i="12"/>
  <c r="I31" i="12"/>
  <c r="H31" i="12"/>
  <c r="G31" i="12"/>
  <c r="Z31" i="12" s="1"/>
  <c r="F31" i="12"/>
  <c r="E31" i="12"/>
  <c r="D31" i="12"/>
  <c r="C31" i="12"/>
  <c r="V31" i="12" s="1"/>
  <c r="B31" i="12"/>
  <c r="R30" i="12"/>
  <c r="Q30" i="12"/>
  <c r="P30" i="12"/>
  <c r="O30" i="12"/>
  <c r="N30" i="12"/>
  <c r="M30" i="12"/>
  <c r="L30" i="12"/>
  <c r="K30" i="12"/>
  <c r="I30" i="12"/>
  <c r="H30" i="12"/>
  <c r="G30" i="12"/>
  <c r="F30" i="12"/>
  <c r="Y30" i="12" s="1"/>
  <c r="E30" i="12"/>
  <c r="D30" i="12"/>
  <c r="C30" i="12"/>
  <c r="V30" i="12" s="1"/>
  <c r="V66" i="12" s="1"/>
  <c r="B30" i="12"/>
  <c r="R29" i="12"/>
  <c r="Q29" i="12"/>
  <c r="P29" i="12"/>
  <c r="O29" i="12"/>
  <c r="N29" i="12"/>
  <c r="M29" i="12"/>
  <c r="L29" i="12"/>
  <c r="K29" i="12"/>
  <c r="I29" i="12"/>
  <c r="H29" i="12"/>
  <c r="G29" i="12"/>
  <c r="F29" i="12"/>
  <c r="E29" i="12"/>
  <c r="X29" i="12" s="1"/>
  <c r="D29" i="12"/>
  <c r="C29" i="12"/>
  <c r="B29" i="12"/>
  <c r="R28" i="12"/>
  <c r="Q28" i="12"/>
  <c r="P28" i="12"/>
  <c r="O28" i="12"/>
  <c r="N28" i="12"/>
  <c r="M28" i="12"/>
  <c r="L28" i="12"/>
  <c r="K28" i="12"/>
  <c r="I28" i="12"/>
  <c r="H28" i="12"/>
  <c r="G28" i="12"/>
  <c r="F28" i="12"/>
  <c r="E28" i="12"/>
  <c r="D28" i="12"/>
  <c r="C28" i="12"/>
  <c r="B28" i="12"/>
  <c r="R27" i="12"/>
  <c r="Q27" i="12"/>
  <c r="P27" i="12"/>
  <c r="O27" i="12"/>
  <c r="N27" i="12"/>
  <c r="M27" i="12"/>
  <c r="L27" i="12"/>
  <c r="K27" i="12"/>
  <c r="I27" i="12"/>
  <c r="H27" i="12"/>
  <c r="G27" i="12"/>
  <c r="Z27" i="12" s="1"/>
  <c r="F27" i="12"/>
  <c r="E27" i="12"/>
  <c r="D27" i="12"/>
  <c r="C27" i="12"/>
  <c r="V27" i="12" s="1"/>
  <c r="B27" i="12"/>
  <c r="R26" i="12"/>
  <c r="Q26" i="12"/>
  <c r="P26" i="12"/>
  <c r="O26" i="12"/>
  <c r="N26" i="12"/>
  <c r="M26" i="12"/>
  <c r="L26" i="12"/>
  <c r="K26" i="12"/>
  <c r="I26" i="12"/>
  <c r="H26" i="12"/>
  <c r="G26" i="12"/>
  <c r="Z26" i="12" s="1"/>
  <c r="Z62" i="12" s="1"/>
  <c r="F26" i="12"/>
  <c r="Y26" i="12" s="1"/>
  <c r="E26" i="12"/>
  <c r="D26" i="12"/>
  <c r="C26" i="12"/>
  <c r="B26" i="12"/>
  <c r="U26" i="12" s="1"/>
  <c r="R25" i="12"/>
  <c r="Q25" i="12"/>
  <c r="P25" i="12"/>
  <c r="O25" i="12"/>
  <c r="N25" i="12"/>
  <c r="M25" i="12"/>
  <c r="L25" i="12"/>
  <c r="K25" i="12"/>
  <c r="I25" i="12"/>
  <c r="AB25" i="12" s="1"/>
  <c r="H25" i="12"/>
  <c r="G25" i="12"/>
  <c r="F25" i="12"/>
  <c r="Y25" i="12" s="1"/>
  <c r="Y61" i="12" s="1"/>
  <c r="E25" i="12"/>
  <c r="D25" i="12"/>
  <c r="C25" i="12"/>
  <c r="B25" i="12"/>
  <c r="U25" i="12" s="1"/>
  <c r="U61" i="12" s="1"/>
  <c r="R24" i="12"/>
  <c r="Q24" i="12"/>
  <c r="P24" i="12"/>
  <c r="O24" i="12"/>
  <c r="N24" i="12"/>
  <c r="M24" i="12"/>
  <c r="L24" i="12"/>
  <c r="K24" i="12"/>
  <c r="I24" i="12"/>
  <c r="H24" i="12"/>
  <c r="AA24" i="12" s="1"/>
  <c r="G24" i="12"/>
  <c r="F24" i="12"/>
  <c r="E24" i="12"/>
  <c r="X24" i="12" s="1"/>
  <c r="X60" i="12" s="1"/>
  <c r="D24" i="12"/>
  <c r="C24" i="12"/>
  <c r="B24" i="12"/>
  <c r="R23" i="12"/>
  <c r="Q23" i="12"/>
  <c r="P23" i="12"/>
  <c r="O23" i="12"/>
  <c r="N23" i="12"/>
  <c r="M23" i="12"/>
  <c r="L23" i="12"/>
  <c r="K23" i="12"/>
  <c r="I23" i="12"/>
  <c r="H23" i="12"/>
  <c r="G23" i="12"/>
  <c r="Z23" i="12" s="1"/>
  <c r="F23" i="12"/>
  <c r="E23" i="12"/>
  <c r="D23" i="12"/>
  <c r="C23" i="12"/>
  <c r="V23" i="12" s="1"/>
  <c r="B23" i="12"/>
  <c r="R22" i="12"/>
  <c r="Q22" i="12"/>
  <c r="P22" i="12"/>
  <c r="O22" i="12"/>
  <c r="N22" i="12"/>
  <c r="M22" i="12"/>
  <c r="L22" i="12"/>
  <c r="K22" i="12"/>
  <c r="I22" i="12"/>
  <c r="H22" i="12"/>
  <c r="G22" i="12"/>
  <c r="F22" i="12"/>
  <c r="Y22" i="12" s="1"/>
  <c r="E22" i="12"/>
  <c r="D22" i="12"/>
  <c r="C22" i="12"/>
  <c r="V22" i="12" s="1"/>
  <c r="V58" i="12" s="1"/>
  <c r="B22" i="12"/>
  <c r="R21" i="12"/>
  <c r="Q21" i="12"/>
  <c r="P21" i="12"/>
  <c r="O21" i="12"/>
  <c r="N21" i="12"/>
  <c r="M21" i="12"/>
  <c r="L21" i="12"/>
  <c r="K21" i="12"/>
  <c r="I21" i="12"/>
  <c r="H21" i="12"/>
  <c r="G21" i="12"/>
  <c r="F21" i="12"/>
  <c r="E21" i="12"/>
  <c r="X21" i="12" s="1"/>
  <c r="D21" i="12"/>
  <c r="C21" i="12"/>
  <c r="V21" i="12" s="1"/>
  <c r="V57" i="12" s="1"/>
  <c r="B21" i="12"/>
  <c r="U21" i="12" s="1"/>
  <c r="R20" i="12"/>
  <c r="Q20" i="12"/>
  <c r="P20" i="12"/>
  <c r="O20" i="12"/>
  <c r="N20" i="12"/>
  <c r="M20" i="12"/>
  <c r="L20" i="12"/>
  <c r="K20" i="12"/>
  <c r="I20" i="12"/>
  <c r="H20" i="12"/>
  <c r="G20" i="12"/>
  <c r="F20" i="12"/>
  <c r="E20" i="12"/>
  <c r="D20" i="12"/>
  <c r="C20" i="12"/>
  <c r="V20" i="12" s="1"/>
  <c r="V56" i="12" s="1"/>
  <c r="B20" i="12"/>
  <c r="R19" i="12"/>
  <c r="Q19" i="12"/>
  <c r="P19" i="12"/>
  <c r="O19" i="12"/>
  <c r="N19" i="12"/>
  <c r="M19" i="12"/>
  <c r="L19" i="12"/>
  <c r="K19" i="12"/>
  <c r="I19" i="12"/>
  <c r="AB19" i="12" s="1"/>
  <c r="H19" i="12"/>
  <c r="AA19" i="12" s="1"/>
  <c r="G19" i="12"/>
  <c r="F19" i="12"/>
  <c r="Y19" i="12" s="1"/>
  <c r="E19" i="12"/>
  <c r="X19" i="12" s="1"/>
  <c r="D19" i="12"/>
  <c r="W19" i="12" s="1"/>
  <c r="C19" i="12"/>
  <c r="V19" i="12" s="1"/>
  <c r="V55" i="12" s="1"/>
  <c r="B19" i="12"/>
  <c r="U19" i="12" s="1"/>
  <c r="R18" i="12"/>
  <c r="Q18" i="12"/>
  <c r="P18" i="12"/>
  <c r="O18" i="12"/>
  <c r="N18" i="12"/>
  <c r="M18" i="12"/>
  <c r="L18" i="12"/>
  <c r="K18" i="12"/>
  <c r="I18" i="12"/>
  <c r="AB18" i="12" s="1"/>
  <c r="AB54" i="12" s="1"/>
  <c r="H18" i="12"/>
  <c r="AA18" i="12" s="1"/>
  <c r="AA54" i="12" s="1"/>
  <c r="G18" i="12"/>
  <c r="Z18" i="12" s="1"/>
  <c r="Z54" i="12" s="1"/>
  <c r="F18" i="12"/>
  <c r="Y18" i="12" s="1"/>
  <c r="Y54" i="12" s="1"/>
  <c r="E18" i="12"/>
  <c r="X18" i="12" s="1"/>
  <c r="X54" i="12" s="1"/>
  <c r="D18" i="12"/>
  <c r="W18" i="12" s="1"/>
  <c r="W54" i="12" s="1"/>
  <c r="C18" i="12"/>
  <c r="V18" i="12" s="1"/>
  <c r="V54" i="12" s="1"/>
  <c r="B18" i="12"/>
  <c r="U18" i="12" s="1"/>
  <c r="U54" i="12" s="1"/>
  <c r="R17" i="12"/>
  <c r="Q17" i="12"/>
  <c r="P17" i="12"/>
  <c r="O17" i="12"/>
  <c r="N17" i="12"/>
  <c r="M17" i="12"/>
  <c r="L17" i="12"/>
  <c r="K17" i="12"/>
  <c r="I17" i="12"/>
  <c r="AB17" i="12" s="1"/>
  <c r="AB53" i="12" s="1"/>
  <c r="H17" i="12"/>
  <c r="AA17" i="12" s="1"/>
  <c r="AA53" i="12" s="1"/>
  <c r="G17" i="12"/>
  <c r="Z17" i="12" s="1"/>
  <c r="Z53" i="12" s="1"/>
  <c r="F17" i="12"/>
  <c r="Y17" i="12" s="1"/>
  <c r="Y53" i="12" s="1"/>
  <c r="E17" i="12"/>
  <c r="X17" i="12" s="1"/>
  <c r="X53" i="12" s="1"/>
  <c r="D17" i="12"/>
  <c r="W17" i="12" s="1"/>
  <c r="W53" i="12" s="1"/>
  <c r="C17" i="12"/>
  <c r="V17" i="12" s="1"/>
  <c r="V53" i="12" s="1"/>
  <c r="B17" i="12"/>
  <c r="U17" i="12" s="1"/>
  <c r="U53" i="12" s="1"/>
  <c r="R16" i="12"/>
  <c r="Q16" i="12"/>
  <c r="P16" i="12"/>
  <c r="O16" i="12"/>
  <c r="N16" i="12"/>
  <c r="M16" i="12"/>
  <c r="L16" i="12"/>
  <c r="K16" i="12"/>
  <c r="I16" i="12"/>
  <c r="AB16" i="12" s="1"/>
  <c r="AB52" i="12" s="1"/>
  <c r="H16" i="12"/>
  <c r="AA16" i="12" s="1"/>
  <c r="AA52" i="12" s="1"/>
  <c r="G16" i="12"/>
  <c r="Z16" i="12" s="1"/>
  <c r="Z52" i="12" s="1"/>
  <c r="F16" i="12"/>
  <c r="Y16" i="12" s="1"/>
  <c r="Y52" i="12" s="1"/>
  <c r="E16" i="12"/>
  <c r="D16" i="12"/>
  <c r="W16" i="12" s="1"/>
  <c r="W52" i="12" s="1"/>
  <c r="C16" i="12"/>
  <c r="V16" i="12" s="1"/>
  <c r="V52" i="12" s="1"/>
  <c r="B16" i="12"/>
  <c r="U16" i="12" s="1"/>
  <c r="R15" i="12"/>
  <c r="Q15" i="12"/>
  <c r="P15" i="12"/>
  <c r="O15" i="12"/>
  <c r="N15" i="12"/>
  <c r="M15" i="12"/>
  <c r="L15" i="12"/>
  <c r="K15" i="12"/>
  <c r="I15" i="12"/>
  <c r="AB15" i="12" s="1"/>
  <c r="AB51" i="12" s="1"/>
  <c r="H15" i="12"/>
  <c r="AA15" i="12" s="1"/>
  <c r="AA51" i="12" s="1"/>
  <c r="G15" i="12"/>
  <c r="Z15" i="12" s="1"/>
  <c r="Z51" i="12" s="1"/>
  <c r="F15" i="12"/>
  <c r="Y15" i="12" s="1"/>
  <c r="Y51" i="12" s="1"/>
  <c r="E15" i="12"/>
  <c r="X15" i="12" s="1"/>
  <c r="X51" i="12" s="1"/>
  <c r="D15" i="12"/>
  <c r="W15" i="12" s="1"/>
  <c r="W51" i="12" s="1"/>
  <c r="C15" i="12"/>
  <c r="V15" i="12" s="1"/>
  <c r="V51" i="12" s="1"/>
  <c r="B15" i="12"/>
  <c r="U15" i="12" s="1"/>
  <c r="U51" i="12" s="1"/>
  <c r="R14" i="12"/>
  <c r="Q14" i="12"/>
  <c r="P14" i="12"/>
  <c r="O14" i="12"/>
  <c r="N14" i="12"/>
  <c r="M14" i="12"/>
  <c r="L14" i="12"/>
  <c r="K14" i="12"/>
  <c r="I14" i="12"/>
  <c r="AB14" i="12" s="1"/>
  <c r="AB50" i="12" s="1"/>
  <c r="H14" i="12"/>
  <c r="AA14" i="12" s="1"/>
  <c r="AA50" i="12" s="1"/>
  <c r="G14" i="12"/>
  <c r="Z14" i="12" s="1"/>
  <c r="Z50" i="12" s="1"/>
  <c r="F14" i="12"/>
  <c r="Y14" i="12" s="1"/>
  <c r="Y50" i="12" s="1"/>
  <c r="E14" i="12"/>
  <c r="X14" i="12" s="1"/>
  <c r="X50" i="12" s="1"/>
  <c r="D14" i="12"/>
  <c r="W14" i="12" s="1"/>
  <c r="W50" i="12" s="1"/>
  <c r="C14" i="12"/>
  <c r="V14" i="12" s="1"/>
  <c r="V50" i="12" s="1"/>
  <c r="B14" i="12"/>
  <c r="U14" i="12" s="1"/>
  <c r="U50" i="12" s="1"/>
  <c r="R13" i="12"/>
  <c r="Q13" i="12"/>
  <c r="P13" i="12"/>
  <c r="O13" i="12"/>
  <c r="N13" i="12"/>
  <c r="M13" i="12"/>
  <c r="L13" i="12"/>
  <c r="K13" i="12"/>
  <c r="I13" i="12"/>
  <c r="AB13" i="12" s="1"/>
  <c r="AB49" i="12" s="1"/>
  <c r="H13" i="12"/>
  <c r="AA13" i="12" s="1"/>
  <c r="AA49" i="12" s="1"/>
  <c r="G13" i="12"/>
  <c r="Z13" i="12" s="1"/>
  <c r="Z49" i="12" s="1"/>
  <c r="F13" i="12"/>
  <c r="Y13" i="12" s="1"/>
  <c r="Y49" i="12" s="1"/>
  <c r="E13" i="12"/>
  <c r="X13" i="12" s="1"/>
  <c r="X49" i="12" s="1"/>
  <c r="D13" i="12"/>
  <c r="W13" i="12" s="1"/>
  <c r="W49" i="12" s="1"/>
  <c r="C13" i="12"/>
  <c r="V13" i="12" s="1"/>
  <c r="V49" i="12" s="1"/>
  <c r="B13" i="12"/>
  <c r="U13" i="12" s="1"/>
  <c r="R12" i="12"/>
  <c r="Q12" i="12"/>
  <c r="P12" i="12"/>
  <c r="O12" i="12"/>
  <c r="N12" i="12"/>
  <c r="M12" i="12"/>
  <c r="L12" i="12"/>
  <c r="K12" i="12"/>
  <c r="I12" i="12"/>
  <c r="AB12" i="12" s="1"/>
  <c r="AB48" i="12" s="1"/>
  <c r="H12" i="12"/>
  <c r="AA12" i="12" s="1"/>
  <c r="AA48" i="12" s="1"/>
  <c r="G12" i="12"/>
  <c r="Z12" i="12" s="1"/>
  <c r="Z48" i="12" s="1"/>
  <c r="F12" i="12"/>
  <c r="Y12" i="12" s="1"/>
  <c r="Y48" i="12" s="1"/>
  <c r="E12" i="12"/>
  <c r="X12" i="12" s="1"/>
  <c r="X48" i="12" s="1"/>
  <c r="D12" i="12"/>
  <c r="W12" i="12" s="1"/>
  <c r="C12" i="12"/>
  <c r="V12" i="12" s="1"/>
  <c r="V48" i="12" s="1"/>
  <c r="B12" i="12"/>
  <c r="U12" i="12" s="1"/>
  <c r="R11" i="12"/>
  <c r="Q11" i="12"/>
  <c r="P11" i="12"/>
  <c r="O11" i="12"/>
  <c r="N11" i="12"/>
  <c r="M11" i="12"/>
  <c r="L11" i="12"/>
  <c r="K11" i="12"/>
  <c r="I11" i="12"/>
  <c r="AB11" i="12" s="1"/>
  <c r="AB47" i="12" s="1"/>
  <c r="H11" i="12"/>
  <c r="AA11" i="12" s="1"/>
  <c r="AA47" i="12" s="1"/>
  <c r="G11" i="12"/>
  <c r="Z11" i="12" s="1"/>
  <c r="Z47" i="12" s="1"/>
  <c r="F11" i="12"/>
  <c r="Y11" i="12" s="1"/>
  <c r="Y47" i="12" s="1"/>
  <c r="E11" i="12"/>
  <c r="X11" i="12" s="1"/>
  <c r="X47" i="12" s="1"/>
  <c r="D11" i="12"/>
  <c r="W11" i="12" s="1"/>
  <c r="W47" i="12" s="1"/>
  <c r="C11" i="12"/>
  <c r="V11" i="12" s="1"/>
  <c r="V47" i="12" s="1"/>
  <c r="B11" i="12"/>
  <c r="U11" i="12" s="1"/>
  <c r="U47" i="12" s="1"/>
  <c r="R10" i="12"/>
  <c r="Q10" i="12"/>
  <c r="P10" i="12"/>
  <c r="O10" i="12"/>
  <c r="N10" i="12"/>
  <c r="M10" i="12"/>
  <c r="L10" i="12"/>
  <c r="K10" i="12"/>
  <c r="I10" i="12"/>
  <c r="AB10" i="12" s="1"/>
  <c r="AB46" i="12" s="1"/>
  <c r="H10" i="12"/>
  <c r="AA10" i="12" s="1"/>
  <c r="AA46" i="12" s="1"/>
  <c r="G10" i="12"/>
  <c r="F10" i="12"/>
  <c r="Y10" i="12" s="1"/>
  <c r="Y46" i="12" s="1"/>
  <c r="E10" i="12"/>
  <c r="X10" i="12" s="1"/>
  <c r="X46" i="12" s="1"/>
  <c r="D10" i="12"/>
  <c r="W10" i="12" s="1"/>
  <c r="W46" i="12" s="1"/>
  <c r="C10" i="12"/>
  <c r="V10" i="12" s="1"/>
  <c r="V46" i="12" s="1"/>
  <c r="B10" i="12"/>
  <c r="U10" i="12" s="1"/>
  <c r="U46" i="12" s="1"/>
  <c r="R9" i="12"/>
  <c r="Q9" i="12"/>
  <c r="P9" i="12"/>
  <c r="O9" i="12"/>
  <c r="N9" i="12"/>
  <c r="M9" i="12"/>
  <c r="L9" i="12"/>
  <c r="K9" i="12"/>
  <c r="I9" i="12"/>
  <c r="AB9" i="12" s="1"/>
  <c r="AB45" i="12" s="1"/>
  <c r="H9" i="12"/>
  <c r="AA9" i="12" s="1"/>
  <c r="AA45" i="12" s="1"/>
  <c r="G9" i="12"/>
  <c r="Z9" i="12" s="1"/>
  <c r="Z45" i="12" s="1"/>
  <c r="F9" i="12"/>
  <c r="Y9" i="12" s="1"/>
  <c r="Y45" i="12" s="1"/>
  <c r="E9" i="12"/>
  <c r="X9" i="12" s="1"/>
  <c r="X45" i="12" s="1"/>
  <c r="D9" i="12"/>
  <c r="W9" i="12" s="1"/>
  <c r="W45" i="12" s="1"/>
  <c r="C9" i="12"/>
  <c r="V9" i="12" s="1"/>
  <c r="V45" i="12" s="1"/>
  <c r="B9" i="12"/>
  <c r="R8" i="12"/>
  <c r="Q8" i="12"/>
  <c r="P8" i="12"/>
  <c r="O8" i="12"/>
  <c r="N8" i="12"/>
  <c r="M8" i="12"/>
  <c r="L8" i="12"/>
  <c r="K8" i="12"/>
  <c r="I8" i="12"/>
  <c r="AB8" i="12" s="1"/>
  <c r="AB44" i="12" s="1"/>
  <c r="H8" i="12"/>
  <c r="AA8" i="12" s="1"/>
  <c r="AA44" i="12" s="1"/>
  <c r="G8" i="12"/>
  <c r="Z8" i="12" s="1"/>
  <c r="Z44" i="12" s="1"/>
  <c r="F8" i="12"/>
  <c r="Y8" i="12" s="1"/>
  <c r="Y44" i="12" s="1"/>
  <c r="E8" i="12"/>
  <c r="X8" i="12" s="1"/>
  <c r="X44" i="12" s="1"/>
  <c r="D8" i="12"/>
  <c r="W8" i="12" s="1"/>
  <c r="W44" i="12" s="1"/>
  <c r="C8" i="12"/>
  <c r="V8" i="12" s="1"/>
  <c r="V44" i="12" s="1"/>
  <c r="B8" i="12"/>
  <c r="U8" i="12" s="1"/>
  <c r="U44" i="12" s="1"/>
  <c r="R7" i="12"/>
  <c r="Q7" i="12"/>
  <c r="AA32" i="12" s="1"/>
  <c r="P7" i="12"/>
  <c r="O7" i="12"/>
  <c r="N7" i="12"/>
  <c r="X32" i="12" s="1"/>
  <c r="X68" i="12" s="1"/>
  <c r="M7" i="12"/>
  <c r="L7" i="12"/>
  <c r="K7" i="12"/>
  <c r="I7" i="12"/>
  <c r="AB7" i="12" s="1"/>
  <c r="AB43" i="12" s="1"/>
  <c r="H7" i="12"/>
  <c r="AA7" i="12" s="1"/>
  <c r="AA43" i="12" s="1"/>
  <c r="G7" i="12"/>
  <c r="Z7" i="12" s="1"/>
  <c r="Z43" i="12" s="1"/>
  <c r="F7" i="12"/>
  <c r="Y7" i="12" s="1"/>
  <c r="Y43" i="12" s="1"/>
  <c r="E7" i="12"/>
  <c r="X7" i="12" s="1"/>
  <c r="X43" i="12" s="1"/>
  <c r="D7" i="12"/>
  <c r="W7" i="12" s="1"/>
  <c r="W43" i="12" s="1"/>
  <c r="C7" i="12"/>
  <c r="V7" i="12" s="1"/>
  <c r="V43" i="12" s="1"/>
  <c r="B7" i="12"/>
  <c r="U7" i="12" s="1"/>
  <c r="U43" i="12" s="1"/>
  <c r="R6" i="12"/>
  <c r="Q6" i="12"/>
  <c r="P6" i="12"/>
  <c r="O6" i="12"/>
  <c r="Y33" i="12" s="1"/>
  <c r="Y69" i="12" s="1"/>
  <c r="N6" i="12"/>
  <c r="X33" i="12" s="1"/>
  <c r="M6" i="12"/>
  <c r="L6" i="12"/>
  <c r="K6" i="12"/>
  <c r="I6" i="12"/>
  <c r="AB6" i="12" s="1"/>
  <c r="AB42" i="12" s="1"/>
  <c r="H6" i="12"/>
  <c r="AA6" i="12" s="1"/>
  <c r="AA42" i="12" s="1"/>
  <c r="G6" i="12"/>
  <c r="Z6" i="12" s="1"/>
  <c r="Z42" i="12" s="1"/>
  <c r="F6" i="12"/>
  <c r="Y6" i="12" s="1"/>
  <c r="Y42" i="12" s="1"/>
  <c r="E6" i="12"/>
  <c r="X6" i="12" s="1"/>
  <c r="X42" i="12" s="1"/>
  <c r="D6" i="12"/>
  <c r="W6" i="12" s="1"/>
  <c r="W42" i="12" s="1"/>
  <c r="C6" i="12"/>
  <c r="V6" i="12" s="1"/>
  <c r="V42" i="12" s="1"/>
  <c r="B6" i="12"/>
  <c r="U6" i="12" s="1"/>
  <c r="U42" i="12" s="1"/>
  <c r="R5" i="12"/>
  <c r="Q5" i="12"/>
  <c r="P5" i="12"/>
  <c r="Z34" i="12" s="1"/>
  <c r="Z70" i="12" s="1"/>
  <c r="O5" i="12"/>
  <c r="Y34" i="12" s="1"/>
  <c r="N5" i="12"/>
  <c r="M5" i="12"/>
  <c r="L5" i="12"/>
  <c r="K5" i="12"/>
  <c r="I5" i="12"/>
  <c r="AB5" i="12" s="1"/>
  <c r="AB41" i="12" s="1"/>
  <c r="H5" i="12"/>
  <c r="AA5" i="12" s="1"/>
  <c r="AA41" i="12" s="1"/>
  <c r="G5" i="12"/>
  <c r="Z5" i="12" s="1"/>
  <c r="Z41" i="12" s="1"/>
  <c r="F5" i="12"/>
  <c r="Y5" i="12" s="1"/>
  <c r="Y41" i="12" s="1"/>
  <c r="E5" i="12"/>
  <c r="X5" i="12" s="1"/>
  <c r="X41" i="12" s="1"/>
  <c r="D5" i="12"/>
  <c r="W5" i="12" s="1"/>
  <c r="W41" i="12" s="1"/>
  <c r="C5" i="12"/>
  <c r="V5" i="12" s="1"/>
  <c r="V41" i="12" s="1"/>
  <c r="B5" i="12"/>
  <c r="U5" i="12" s="1"/>
  <c r="R4" i="12"/>
  <c r="Q4" i="12"/>
  <c r="P4" i="12"/>
  <c r="Z35" i="12" s="1"/>
  <c r="O4" i="12"/>
  <c r="N4" i="12"/>
  <c r="M4" i="12"/>
  <c r="L4" i="12"/>
  <c r="K4" i="12"/>
  <c r="I4" i="12"/>
  <c r="AB4" i="12" s="1"/>
  <c r="AB40" i="12" s="1"/>
  <c r="H4" i="12"/>
  <c r="AA4" i="12" s="1"/>
  <c r="AA40" i="12" s="1"/>
  <c r="G4" i="12"/>
  <c r="Z4" i="12" s="1"/>
  <c r="Z40" i="12" s="1"/>
  <c r="F4" i="12"/>
  <c r="Y4" i="12" s="1"/>
  <c r="Y40" i="12" s="1"/>
  <c r="E4" i="12"/>
  <c r="X4" i="12" s="1"/>
  <c r="X40" i="12" s="1"/>
  <c r="D4" i="12"/>
  <c r="W4" i="12" s="1"/>
  <c r="C4" i="12"/>
  <c r="V4" i="12" s="1"/>
  <c r="V40" i="12" s="1"/>
  <c r="B4" i="12"/>
  <c r="U4" i="12" s="1"/>
  <c r="R3" i="12"/>
  <c r="Q3" i="12"/>
  <c r="P3" i="12"/>
  <c r="O3" i="12"/>
  <c r="N3" i="12"/>
  <c r="M3" i="12"/>
  <c r="L3" i="12"/>
  <c r="K3" i="12"/>
  <c r="I3" i="12"/>
  <c r="AB3" i="12" s="1"/>
  <c r="AB39" i="12" s="1"/>
  <c r="H3" i="12"/>
  <c r="AA3" i="12" s="1"/>
  <c r="AA39" i="12" s="1"/>
  <c r="G3" i="12"/>
  <c r="Z3" i="12" s="1"/>
  <c r="Z39" i="12" s="1"/>
  <c r="F3" i="12"/>
  <c r="Y3" i="12" s="1"/>
  <c r="Y39" i="12" s="1"/>
  <c r="E3" i="12"/>
  <c r="X3" i="12" s="1"/>
  <c r="X39" i="12" s="1"/>
  <c r="D3" i="12"/>
  <c r="W3" i="12" s="1"/>
  <c r="W39" i="12" s="1"/>
  <c r="C3" i="12"/>
  <c r="V3" i="12" s="1"/>
  <c r="V39" i="12" s="1"/>
  <c r="B3" i="12"/>
  <c r="U3" i="12" s="1"/>
  <c r="U39" i="12" s="1"/>
  <c r="R2" i="12"/>
  <c r="Q2" i="12"/>
  <c r="P2" i="12"/>
  <c r="O2" i="12"/>
  <c r="N2" i="12"/>
  <c r="M2" i="12"/>
  <c r="L2" i="12"/>
  <c r="K2" i="12"/>
  <c r="I2" i="12"/>
  <c r="AB2" i="12" s="1"/>
  <c r="AT2" i="12" s="1"/>
  <c r="H2" i="12"/>
  <c r="AA2" i="12" s="1"/>
  <c r="AS2" i="12" s="1"/>
  <c r="G2" i="12"/>
  <c r="Z2" i="12" s="1"/>
  <c r="AR2" i="12" s="1"/>
  <c r="F2" i="12"/>
  <c r="Y2" i="12" s="1"/>
  <c r="AQ2" i="12" s="1"/>
  <c r="E2" i="12"/>
  <c r="X2" i="12" s="1"/>
  <c r="AP2" i="12" s="1"/>
  <c r="D2" i="12"/>
  <c r="W2" i="12" s="1"/>
  <c r="AO2" i="12" s="1"/>
  <c r="C2" i="12"/>
  <c r="V2" i="12" s="1"/>
  <c r="AN2" i="12" s="1"/>
  <c r="B2" i="12"/>
  <c r="U2" i="12" s="1"/>
  <c r="AM2" i="12" s="1"/>
  <c r="U3" i="10"/>
  <c r="U4" i="10"/>
  <c r="G2" i="10"/>
  <c r="G1" i="10"/>
  <c r="E2" i="10"/>
  <c r="BR4" i="9"/>
  <c r="AF86" i="11"/>
  <c r="A1" i="1"/>
  <c r="CR2" i="1"/>
  <c r="X6" i="10"/>
  <c r="X7" i="10"/>
  <c r="HA155" i="9"/>
  <c r="GY3" i="9"/>
  <c r="GX2" i="9"/>
  <c r="GX3" i="9"/>
  <c r="GW2" i="9"/>
  <c r="GW3" i="9"/>
  <c r="W7" i="10"/>
  <c r="W6" i="10"/>
  <c r="GP155" i="9"/>
  <c r="V7" i="10"/>
  <c r="GE155" i="9"/>
  <c r="V6" i="10" s="1"/>
  <c r="FY2" i="9"/>
  <c r="GK2" i="9" s="1"/>
  <c r="U7" i="10"/>
  <c r="FR155" i="9"/>
  <c r="U6" i="10" s="1"/>
  <c r="T7" i="10"/>
  <c r="FC155" i="9"/>
  <c r="T6" i="10" s="1"/>
  <c r="H3" i="10" s="1"/>
  <c r="S7" i="10"/>
  <c r="R7" i="10"/>
  <c r="Q6" i="10"/>
  <c r="CX155" i="9"/>
  <c r="EL155" i="9"/>
  <c r="S6" i="10" s="1"/>
  <c r="ED2" i="9"/>
  <c r="DT155" i="9"/>
  <c r="R6" i="10" s="1"/>
  <c r="CB155" i="9"/>
  <c r="P6" i="10" s="1"/>
  <c r="AX155" i="9"/>
  <c r="K155" i="9"/>
  <c r="M6" i="10" s="1"/>
  <c r="Y18" i="9"/>
  <c r="DR3" i="9"/>
  <c r="EJ3" i="9" s="1"/>
  <c r="FA3" i="9" s="1"/>
  <c r="FP3" i="9" s="1"/>
  <c r="GC3" i="9" s="1"/>
  <c r="GN3" i="9" s="1"/>
  <c r="DQ2" i="9"/>
  <c r="EI2" i="9" s="1"/>
  <c r="EZ2" i="9" s="1"/>
  <c r="FO2" i="9" s="1"/>
  <c r="GB2" i="9" s="1"/>
  <c r="GM2" i="9" s="1"/>
  <c r="DP2" i="9"/>
  <c r="EH2" i="9" s="1"/>
  <c r="EY2" i="9" s="1"/>
  <c r="FN2" i="9" s="1"/>
  <c r="GA2" i="9" s="1"/>
  <c r="GL2" i="9" s="1"/>
  <c r="DO2" i="9"/>
  <c r="EG2" i="9" s="1"/>
  <c r="EX2" i="9" s="1"/>
  <c r="FM2" i="9" s="1"/>
  <c r="FZ2" i="9" s="1"/>
  <c r="DN2" i="9"/>
  <c r="EF2" i="9" s="1"/>
  <c r="EW2" i="9" s="1"/>
  <c r="FL2" i="9" s="1"/>
  <c r="DM2" i="9"/>
  <c r="EE2" i="9" s="1"/>
  <c r="EV2" i="9" s="1"/>
  <c r="DL2" i="9"/>
  <c r="DK2" i="9"/>
  <c r="DF2" i="9"/>
  <c r="DY2" i="9" s="1"/>
  <c r="EQ2" i="9" s="1"/>
  <c r="AX77" i="11"/>
  <c r="AW77" i="11"/>
  <c r="AV77" i="11"/>
  <c r="AU77" i="11"/>
  <c r="AT77" i="11"/>
  <c r="AS77" i="11"/>
  <c r="AR77" i="11"/>
  <c r="AQ77" i="11"/>
  <c r="U43" i="11"/>
  <c r="T43" i="11"/>
  <c r="S43" i="11"/>
  <c r="R43" i="11"/>
  <c r="U42" i="11"/>
  <c r="T42" i="11"/>
  <c r="S42" i="11"/>
  <c r="R42" i="11"/>
  <c r="U41" i="11"/>
  <c r="T41" i="11"/>
  <c r="S41" i="11"/>
  <c r="R41" i="11"/>
  <c r="U40" i="11"/>
  <c r="T40" i="11"/>
  <c r="S40" i="11"/>
  <c r="R40" i="11"/>
  <c r="U39" i="11"/>
  <c r="T39" i="11"/>
  <c r="S39" i="11"/>
  <c r="R39" i="11"/>
  <c r="U38" i="11"/>
  <c r="T38" i="11"/>
  <c r="S38" i="11"/>
  <c r="R38" i="11"/>
  <c r="U37" i="11"/>
  <c r="T37" i="11"/>
  <c r="S37" i="11"/>
  <c r="R37" i="11"/>
  <c r="U36" i="11"/>
  <c r="T36" i="11"/>
  <c r="S36" i="11"/>
  <c r="R36" i="11"/>
  <c r="Q43" i="11"/>
  <c r="P43" i="11"/>
  <c r="O43" i="11"/>
  <c r="N43" i="11"/>
  <c r="Q42" i="11"/>
  <c r="P42" i="11"/>
  <c r="O42" i="11"/>
  <c r="N42" i="11"/>
  <c r="Q41" i="11"/>
  <c r="P41" i="11"/>
  <c r="O41" i="11"/>
  <c r="N41" i="11"/>
  <c r="Q40" i="11"/>
  <c r="P40" i="11"/>
  <c r="O40" i="11"/>
  <c r="N40" i="11"/>
  <c r="Q39" i="11"/>
  <c r="P39" i="11"/>
  <c r="O39" i="11"/>
  <c r="N39" i="11"/>
  <c r="Q38" i="11"/>
  <c r="P38" i="11"/>
  <c r="O38" i="11"/>
  <c r="N38" i="11"/>
  <c r="Q37" i="11"/>
  <c r="P37" i="11"/>
  <c r="O37" i="11"/>
  <c r="N37" i="11"/>
  <c r="Q36" i="11"/>
  <c r="P36" i="11"/>
  <c r="O36" i="11"/>
  <c r="N36" i="11"/>
  <c r="M43" i="11"/>
  <c r="M42" i="11"/>
  <c r="M41" i="11"/>
  <c r="M40" i="11"/>
  <c r="M39" i="11"/>
  <c r="M38" i="11"/>
  <c r="M37" i="11"/>
  <c r="M36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Q28" i="11"/>
  <c r="P28" i="11"/>
  <c r="O28" i="11"/>
  <c r="N28" i="11"/>
  <c r="Q27" i="11"/>
  <c r="P27" i="11"/>
  <c r="O27" i="11"/>
  <c r="N27" i="11"/>
  <c r="Q26" i="11"/>
  <c r="P26" i="11"/>
  <c r="O26" i="11"/>
  <c r="N26" i="11"/>
  <c r="Q25" i="11"/>
  <c r="P25" i="11"/>
  <c r="O25" i="11"/>
  <c r="N25" i="11"/>
  <c r="M32" i="11"/>
  <c r="M31" i="11"/>
  <c r="M30" i="11"/>
  <c r="M29" i="11"/>
  <c r="M28" i="11"/>
  <c r="M27" i="11"/>
  <c r="M26" i="11"/>
  <c r="M25" i="11"/>
  <c r="L21" i="11"/>
  <c r="L20" i="11"/>
  <c r="L19" i="11"/>
  <c r="L18" i="11"/>
  <c r="L17" i="11"/>
  <c r="L16" i="11"/>
  <c r="L15" i="11"/>
  <c r="L14" i="11"/>
  <c r="Q21" i="11"/>
  <c r="P21" i="11"/>
  <c r="O21" i="11"/>
  <c r="N21" i="11"/>
  <c r="M21" i="11"/>
  <c r="Q20" i="11"/>
  <c r="P20" i="11"/>
  <c r="O20" i="11"/>
  <c r="N20" i="11"/>
  <c r="M20" i="11"/>
  <c r="Q19" i="11"/>
  <c r="P19" i="11"/>
  <c r="O19" i="11"/>
  <c r="N19" i="11"/>
  <c r="M19" i="11"/>
  <c r="Q18" i="11"/>
  <c r="P18" i="11"/>
  <c r="O18" i="11"/>
  <c r="N18" i="11"/>
  <c r="M18" i="11"/>
  <c r="Q17" i="11"/>
  <c r="P17" i="11"/>
  <c r="O17" i="11"/>
  <c r="N17" i="11"/>
  <c r="M17" i="11"/>
  <c r="Q16" i="11"/>
  <c r="P16" i="11"/>
  <c r="O16" i="11"/>
  <c r="N16" i="11"/>
  <c r="M16" i="11"/>
  <c r="Q15" i="11"/>
  <c r="P15" i="11"/>
  <c r="O15" i="11"/>
  <c r="N15" i="11"/>
  <c r="M15" i="11"/>
  <c r="Q14" i="11"/>
  <c r="P14" i="11"/>
  <c r="O14" i="11"/>
  <c r="N14" i="11"/>
  <c r="M14" i="11"/>
  <c r="P10" i="11"/>
  <c r="O10" i="11"/>
  <c r="N10" i="11"/>
  <c r="M10" i="11"/>
  <c r="L10" i="11"/>
  <c r="Q9" i="11"/>
  <c r="P9" i="11"/>
  <c r="O9" i="11"/>
  <c r="N9" i="11"/>
  <c r="M9" i="11"/>
  <c r="L9" i="11"/>
  <c r="Q8" i="11"/>
  <c r="P8" i="11"/>
  <c r="O8" i="11"/>
  <c r="N8" i="11"/>
  <c r="M8" i="11"/>
  <c r="L8" i="11"/>
  <c r="Q7" i="11"/>
  <c r="P7" i="11"/>
  <c r="O7" i="11"/>
  <c r="N7" i="11"/>
  <c r="M7" i="11"/>
  <c r="L7" i="11"/>
  <c r="Q6" i="11"/>
  <c r="P6" i="11"/>
  <c r="O6" i="11"/>
  <c r="N6" i="11"/>
  <c r="M6" i="11"/>
  <c r="L6" i="11"/>
  <c r="Q5" i="11"/>
  <c r="P5" i="11"/>
  <c r="O5" i="11"/>
  <c r="N5" i="11"/>
  <c r="M5" i="11"/>
  <c r="L5" i="11"/>
  <c r="K10" i="11"/>
  <c r="K9" i="11"/>
  <c r="K8" i="11"/>
  <c r="K7" i="11"/>
  <c r="K6" i="11"/>
  <c r="K5" i="11"/>
  <c r="Q4" i="11"/>
  <c r="P4" i="11"/>
  <c r="O4" i="11"/>
  <c r="N4" i="11"/>
  <c r="M4" i="11"/>
  <c r="L4" i="11"/>
  <c r="K4" i="11"/>
  <c r="Q2" i="11"/>
  <c r="P2" i="11"/>
  <c r="O2" i="11"/>
  <c r="N2" i="11"/>
  <c r="M2" i="11"/>
  <c r="Q3" i="11"/>
  <c r="P3" i="11"/>
  <c r="O3" i="11"/>
  <c r="N3" i="11"/>
  <c r="M3" i="11"/>
  <c r="L3" i="11"/>
  <c r="K3" i="11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9" i="10"/>
  <c r="J9" i="10"/>
  <c r="D1" i="7"/>
  <c r="C1" i="7"/>
  <c r="B1" i="7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I9" i="10"/>
  <c r="I1" i="6"/>
  <c r="H1" i="6"/>
  <c r="G1" i="6"/>
  <c r="F1" i="6"/>
  <c r="E1" i="6"/>
  <c r="D1" i="6"/>
  <c r="C1" i="6"/>
  <c r="B1" i="6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H9" i="10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G9" i="10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F10" i="10"/>
  <c r="F11" i="10"/>
  <c r="F12" i="10"/>
  <c r="F13" i="10"/>
  <c r="F14" i="10"/>
  <c r="F15" i="10"/>
  <c r="B15" i="10" s="1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B47" i="10" s="1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B95" i="10" s="1"/>
  <c r="F96" i="10"/>
  <c r="F97" i="10"/>
  <c r="F98" i="10"/>
  <c r="F99" i="10"/>
  <c r="F100" i="10"/>
  <c r="F101" i="10"/>
  <c r="F102" i="10"/>
  <c r="F9" i="10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O6" i="10"/>
  <c r="L6" i="10"/>
  <c r="Q7" i="10"/>
  <c r="P7" i="10"/>
  <c r="O7" i="10"/>
  <c r="N7" i="10"/>
  <c r="M7" i="10"/>
  <c r="L7" i="10"/>
  <c r="K7" i="10"/>
  <c r="J7" i="10"/>
  <c r="I7" i="10"/>
  <c r="H7" i="10"/>
  <c r="G7" i="10"/>
  <c r="F7" i="10"/>
  <c r="L5" i="10"/>
  <c r="E7" i="10"/>
  <c r="E5" i="10"/>
  <c r="E4" i="10" s="1"/>
  <c r="CQ2" i="1"/>
  <c r="CQ199" i="1" s="1"/>
  <c r="CQ198" i="1" s="1"/>
  <c r="CP2" i="1"/>
  <c r="CP199" i="1" s="1"/>
  <c r="CP198" i="1" s="1"/>
  <c r="CO2" i="1"/>
  <c r="CO199" i="1" s="1"/>
  <c r="CO198" i="1" s="1"/>
  <c r="CN2" i="1"/>
  <c r="CN199" i="1" s="1"/>
  <c r="CN198" i="1" s="1"/>
  <c r="CM2" i="1"/>
  <c r="CM199" i="1" s="1"/>
  <c r="CM198" i="1" s="1"/>
  <c r="CL2" i="1"/>
  <c r="CL199" i="1" s="1"/>
  <c r="CL198" i="1" s="1"/>
  <c r="CK2" i="1"/>
  <c r="CK1" i="13" s="1"/>
  <c r="CJ2" i="1"/>
  <c r="CJ199" i="1" s="1"/>
  <c r="CJ198" i="1" s="1"/>
  <c r="CI2" i="1"/>
  <c r="CI1" i="13" s="1"/>
  <c r="CH2" i="1"/>
  <c r="CH1" i="13" s="1"/>
  <c r="CG2" i="1"/>
  <c r="CG199" i="1" s="1"/>
  <c r="CG198" i="1" s="1"/>
  <c r="CF2" i="1"/>
  <c r="CF1" i="13" s="1"/>
  <c r="CE2" i="1"/>
  <c r="CE199" i="1" s="1"/>
  <c r="CE198" i="1" s="1"/>
  <c r="CD2" i="1"/>
  <c r="CD199" i="1" s="1"/>
  <c r="CD198" i="1" s="1"/>
  <c r="CC2" i="1"/>
  <c r="CC199" i="1" s="1"/>
  <c r="CC198" i="1" s="1"/>
  <c r="CB2" i="1"/>
  <c r="CB199" i="1" s="1"/>
  <c r="CB198" i="1" s="1"/>
  <c r="CA2" i="1"/>
  <c r="CA199" i="1" s="1"/>
  <c r="CA198" i="1" s="1"/>
  <c r="BZ2" i="1"/>
  <c r="BZ1" i="13" s="1"/>
  <c r="BY2" i="1"/>
  <c r="BY199" i="1" s="1"/>
  <c r="BY198" i="1" s="1"/>
  <c r="BX2" i="1"/>
  <c r="BX199" i="1" s="1"/>
  <c r="BX198" i="1" s="1"/>
  <c r="BW2" i="1"/>
  <c r="BW199" i="1" s="1"/>
  <c r="BW198" i="1" s="1"/>
  <c r="BV2" i="1"/>
  <c r="BV199" i="1" s="1"/>
  <c r="BV198" i="1" s="1"/>
  <c r="BU2" i="1"/>
  <c r="BU1" i="13" s="1"/>
  <c r="BT2" i="1"/>
  <c r="BT1" i="13" s="1"/>
  <c r="BS2" i="1"/>
  <c r="BS1" i="13" s="1"/>
  <c r="BR2" i="1"/>
  <c r="BR199" i="1" s="1"/>
  <c r="BR198" i="1" s="1"/>
  <c r="BQ2" i="1"/>
  <c r="BQ199" i="1" s="1"/>
  <c r="BQ198" i="1" s="1"/>
  <c r="BP2" i="1"/>
  <c r="BP199" i="1" s="1"/>
  <c r="BP198" i="1" s="1"/>
  <c r="BO2" i="1"/>
  <c r="BO199" i="1" s="1"/>
  <c r="BO198" i="1" s="1"/>
  <c r="BN2" i="1"/>
  <c r="BN199" i="1" s="1"/>
  <c r="BN198" i="1" s="1"/>
  <c r="BM2" i="1"/>
  <c r="BM1" i="13" s="1"/>
  <c r="BL2" i="1"/>
  <c r="BL1" i="13" s="1"/>
  <c r="BK2" i="1"/>
  <c r="BK1" i="13" s="1"/>
  <c r="BJ2" i="1"/>
  <c r="BJ1" i="13" s="1"/>
  <c r="BI2" i="1"/>
  <c r="BI199" i="1" s="1"/>
  <c r="BI198" i="1" s="1"/>
  <c r="BH2" i="1"/>
  <c r="BH199" i="1" s="1"/>
  <c r="BH198" i="1" s="1"/>
  <c r="BG2" i="1"/>
  <c r="BG199" i="1" s="1"/>
  <c r="BG198" i="1" s="1"/>
  <c r="BF2" i="1"/>
  <c r="BF199" i="1" s="1"/>
  <c r="BF198" i="1" s="1"/>
  <c r="BE2" i="1"/>
  <c r="BE1" i="13" s="1"/>
  <c r="BD2" i="1"/>
  <c r="BD199" i="1" s="1"/>
  <c r="BD198" i="1" s="1"/>
  <c r="BC2" i="1"/>
  <c r="BC199" i="1" s="1"/>
  <c r="BC198" i="1" s="1"/>
  <c r="BB2" i="1"/>
  <c r="BB1" i="13" s="1"/>
  <c r="BA2" i="1"/>
  <c r="BA199" i="1" s="1"/>
  <c r="BA198" i="1" s="1"/>
  <c r="AZ2" i="1"/>
  <c r="AZ199" i="1" s="1"/>
  <c r="AZ198" i="1" s="1"/>
  <c r="AY2" i="1"/>
  <c r="AY199" i="1" s="1"/>
  <c r="AY198" i="1" s="1"/>
  <c r="AX2" i="1"/>
  <c r="AX199" i="1" s="1"/>
  <c r="AX198" i="1" s="1"/>
  <c r="AW2" i="1"/>
  <c r="AW1" i="13" s="1"/>
  <c r="AV2" i="1"/>
  <c r="AV1" i="13" s="1"/>
  <c r="AU2" i="1"/>
  <c r="AU1" i="13" s="1"/>
  <c r="AT2" i="1"/>
  <c r="AT1" i="13" s="1"/>
  <c r="AS2" i="1"/>
  <c r="AS199" i="1" s="1"/>
  <c r="AS198" i="1" s="1"/>
  <c r="AR2" i="1"/>
  <c r="AR199" i="1" s="1"/>
  <c r="AR198" i="1" s="1"/>
  <c r="AQ2" i="1"/>
  <c r="AQ199" i="1" s="1"/>
  <c r="AQ198" i="1" s="1"/>
  <c r="AP2" i="1"/>
  <c r="AP199" i="1" s="1"/>
  <c r="AP198" i="1" s="1"/>
  <c r="AO2" i="1"/>
  <c r="AO199" i="1" s="1"/>
  <c r="AO198" i="1" s="1"/>
  <c r="AN2" i="1"/>
  <c r="AN199" i="1" s="1"/>
  <c r="AN198" i="1" s="1"/>
  <c r="AM2" i="1"/>
  <c r="AM199" i="1" s="1"/>
  <c r="AM198" i="1" s="1"/>
  <c r="AL2" i="1"/>
  <c r="AL199" i="1" s="1"/>
  <c r="AL198" i="1" s="1"/>
  <c r="AK2" i="1"/>
  <c r="AK199" i="1" s="1"/>
  <c r="AK198" i="1" s="1"/>
  <c r="AJ2" i="1"/>
  <c r="AJ199" i="1" s="1"/>
  <c r="AJ198" i="1" s="1"/>
  <c r="AI2" i="1"/>
  <c r="AI199" i="1" s="1"/>
  <c r="AI198" i="1" s="1"/>
  <c r="AH2" i="1"/>
  <c r="AH199" i="1" s="1"/>
  <c r="AH198" i="1" s="1"/>
  <c r="AG2" i="1"/>
  <c r="AG1" i="13" s="1"/>
  <c r="AF2" i="1"/>
  <c r="AF1" i="13" s="1"/>
  <c r="AE2" i="1"/>
  <c r="AE199" i="1" s="1"/>
  <c r="AE198" i="1" s="1"/>
  <c r="AD2" i="1"/>
  <c r="AD199" i="1" s="1"/>
  <c r="AD198" i="1" s="1"/>
  <c r="AC2" i="1"/>
  <c r="AC199" i="1" s="1"/>
  <c r="AC198" i="1" s="1"/>
  <c r="AB2" i="1"/>
  <c r="AB199" i="1" s="1"/>
  <c r="AB198" i="1" s="1"/>
  <c r="AA2" i="1"/>
  <c r="AA199" i="1" s="1"/>
  <c r="AA198" i="1" s="1"/>
  <c r="Z2" i="1"/>
  <c r="Z199" i="1" s="1"/>
  <c r="Z198" i="1" s="1"/>
  <c r="Y2" i="1"/>
  <c r="Y1" i="13" s="1"/>
  <c r="X2" i="1"/>
  <c r="X1" i="13" s="1"/>
  <c r="W2" i="1"/>
  <c r="W1" i="13" s="1"/>
  <c r="V2" i="1"/>
  <c r="V1" i="13" s="1"/>
  <c r="U2" i="1"/>
  <c r="U199" i="1" s="1"/>
  <c r="U198" i="1" s="1"/>
  <c r="T2" i="1"/>
  <c r="T1" i="13" s="1"/>
  <c r="S2" i="1"/>
  <c r="S199" i="1" s="1"/>
  <c r="S198" i="1" s="1"/>
  <c r="R2" i="1"/>
  <c r="R199" i="1" s="1"/>
  <c r="R198" i="1" s="1"/>
  <c r="Q2" i="1"/>
  <c r="Q199" i="1" s="1"/>
  <c r="Q198" i="1" s="1"/>
  <c r="P2" i="1"/>
  <c r="P199" i="1" s="1"/>
  <c r="P198" i="1" s="1"/>
  <c r="O2" i="1"/>
  <c r="O199" i="1" s="1"/>
  <c r="O198" i="1" s="1"/>
  <c r="N2" i="1"/>
  <c r="N1" i="13" s="1"/>
  <c r="M2" i="1"/>
  <c r="M199" i="1" s="1"/>
  <c r="M198" i="1" s="1"/>
  <c r="L2" i="1"/>
  <c r="L199" i="1" s="1"/>
  <c r="L198" i="1" s="1"/>
  <c r="K2" i="1"/>
  <c r="K199" i="1" s="1"/>
  <c r="K198" i="1" s="1"/>
  <c r="J2" i="1"/>
  <c r="J199" i="1" s="1"/>
  <c r="J198" i="1" s="1"/>
  <c r="I2" i="1"/>
  <c r="I1" i="13" s="1"/>
  <c r="H2" i="1"/>
  <c r="H1" i="13" s="1"/>
  <c r="G2" i="1"/>
  <c r="G1" i="13" s="1"/>
  <c r="F2" i="1"/>
  <c r="F199" i="1" s="1"/>
  <c r="F198" i="1" s="1"/>
  <c r="E2" i="1"/>
  <c r="E199" i="1" s="1"/>
  <c r="E198" i="1" s="1"/>
  <c r="D2" i="1"/>
  <c r="D199" i="1" s="1"/>
  <c r="D198" i="1" s="1"/>
  <c r="C2" i="1"/>
  <c r="C199" i="1" s="1"/>
  <c r="C198" i="1" s="1"/>
  <c r="B2" i="1"/>
  <c r="B199" i="1" s="1"/>
  <c r="BJ4" i="9"/>
  <c r="AQ4" i="9"/>
  <c r="AY3" i="9"/>
  <c r="AX2" i="9"/>
  <c r="BQ2" i="9" s="1"/>
  <c r="DJ2" i="9" s="1"/>
  <c r="EC2" i="9" s="1"/>
  <c r="EU2" i="9" s="1"/>
  <c r="FK2" i="9" s="1"/>
  <c r="AW2" i="9"/>
  <c r="BP2" i="9" s="1"/>
  <c r="DI2" i="9" s="1"/>
  <c r="EB2" i="9" s="1"/>
  <c r="ET2" i="9" s="1"/>
  <c r="FJ2" i="9" s="1"/>
  <c r="FX2" i="9" s="1"/>
  <c r="GJ2" i="9" s="1"/>
  <c r="AV2" i="9"/>
  <c r="BO2" i="9" s="1"/>
  <c r="DH2" i="9" s="1"/>
  <c r="EA2" i="9" s="1"/>
  <c r="ES2" i="9" s="1"/>
  <c r="FI2" i="9" s="1"/>
  <c r="FW2" i="9" s="1"/>
  <c r="AU2" i="9"/>
  <c r="BN2" i="9" s="1"/>
  <c r="DG2" i="9" s="1"/>
  <c r="DZ2" i="9" s="1"/>
  <c r="ER2" i="9" s="1"/>
  <c r="FH2" i="9" s="1"/>
  <c r="AT2" i="9"/>
  <c r="BM2" i="9" s="1"/>
  <c r="AS2" i="9"/>
  <c r="BL2" i="9" s="1"/>
  <c r="DE2" i="9" s="1"/>
  <c r="DX2" i="9" s="1"/>
  <c r="AR2" i="9"/>
  <c r="BK2" i="9" s="1"/>
  <c r="DD2" i="9" s="1"/>
  <c r="AQ2" i="9"/>
  <c r="BJ2" i="9" s="1"/>
  <c r="Z155" i="9"/>
  <c r="N6" i="10" s="1"/>
  <c r="AD3" i="9"/>
  <c r="AM2" i="9"/>
  <c r="BF2" i="9" s="1"/>
  <c r="CM2" i="9" s="1"/>
  <c r="AL2" i="9"/>
  <c r="BE2" i="9" s="1"/>
  <c r="CL2" i="9" s="1"/>
  <c r="AK2" i="9"/>
  <c r="BD2" i="9" s="1"/>
  <c r="CK2" i="9" s="1"/>
  <c r="AJ2" i="9"/>
  <c r="BC2" i="9" s="1"/>
  <c r="CJ2" i="9" s="1"/>
  <c r="AI2" i="9"/>
  <c r="BB2" i="9" s="1"/>
  <c r="CI2" i="9" s="1"/>
  <c r="AH2" i="9"/>
  <c r="BA2" i="9" s="1"/>
  <c r="CH2" i="9" s="1"/>
  <c r="AF2" i="9"/>
  <c r="AY2" i="9" s="1"/>
  <c r="CF2" i="9" s="1"/>
  <c r="AC3" i="9"/>
  <c r="AX3" i="9" s="1"/>
  <c r="BQ3" i="9" s="1"/>
  <c r="DJ3" i="9" s="1"/>
  <c r="EC3" i="9" s="1"/>
  <c r="EU3" i="9" s="1"/>
  <c r="FK3" i="9" s="1"/>
  <c r="FY3" i="9" s="1"/>
  <c r="GK3" i="9" s="1"/>
  <c r="AB3" i="9"/>
  <c r="AW3" i="9" s="1"/>
  <c r="BP3" i="9" s="1"/>
  <c r="DI3" i="9" s="1"/>
  <c r="EB3" i="9" s="1"/>
  <c r="ET3" i="9" s="1"/>
  <c r="FJ3" i="9" s="1"/>
  <c r="FX3" i="9" s="1"/>
  <c r="GJ3" i="9" s="1"/>
  <c r="AA3" i="9"/>
  <c r="AV3" i="9" s="1"/>
  <c r="BO3" i="9" s="1"/>
  <c r="DH3" i="9" s="1"/>
  <c r="EA3" i="9" s="1"/>
  <c r="ES3" i="9" s="1"/>
  <c r="FI3" i="9" s="1"/>
  <c r="FW3" i="9" s="1"/>
  <c r="Z3" i="9"/>
  <c r="AU3" i="9" s="1"/>
  <c r="BN3" i="9" s="1"/>
  <c r="DG3" i="9" s="1"/>
  <c r="DZ3" i="9" s="1"/>
  <c r="ER3" i="9" s="1"/>
  <c r="FH3" i="9" s="1"/>
  <c r="Y3" i="9"/>
  <c r="AT3" i="9" s="1"/>
  <c r="BM3" i="9" s="1"/>
  <c r="DF3" i="9" s="1"/>
  <c r="DY3" i="9" s="1"/>
  <c r="EQ3" i="9" s="1"/>
  <c r="X3" i="9"/>
  <c r="AS3" i="9" s="1"/>
  <c r="BL3" i="9" s="1"/>
  <c r="DE3" i="9" s="1"/>
  <c r="DX3" i="9" s="1"/>
  <c r="W3" i="9"/>
  <c r="AR3" i="9" s="1"/>
  <c r="BK3" i="9" s="1"/>
  <c r="DD3" i="9" s="1"/>
  <c r="J4" i="9"/>
  <c r="T4" i="9" s="1"/>
  <c r="J5" i="9"/>
  <c r="AD5" i="9" s="1"/>
  <c r="J6" i="9"/>
  <c r="T6" i="9" s="1"/>
  <c r="J7" i="9"/>
  <c r="T7" i="9" s="1"/>
  <c r="J8" i="9"/>
  <c r="AN8" i="9" s="1"/>
  <c r="BG8" i="9" s="1"/>
  <c r="BZ8" i="9" s="1"/>
  <c r="CV8" i="9" s="1"/>
  <c r="DR8" i="9" s="1"/>
  <c r="EJ8" i="9" s="1"/>
  <c r="FA8" i="9" s="1"/>
  <c r="FP8" i="9" s="1"/>
  <c r="GC8" i="9" s="1"/>
  <c r="GN8" i="9" s="1"/>
  <c r="GY8" i="9" s="1"/>
  <c r="J9" i="9"/>
  <c r="T9" i="9" s="1"/>
  <c r="J10" i="9"/>
  <c r="T10" i="9" s="1"/>
  <c r="J11" i="9"/>
  <c r="T11" i="9" s="1"/>
  <c r="J12" i="9"/>
  <c r="T12" i="9" s="1"/>
  <c r="J13" i="9"/>
  <c r="AD13" i="9" s="1"/>
  <c r="J14" i="9"/>
  <c r="J15" i="9"/>
  <c r="J16" i="9"/>
  <c r="AN16" i="9" s="1"/>
  <c r="BG16" i="9" s="1"/>
  <c r="BZ16" i="9" s="1"/>
  <c r="CV16" i="9" s="1"/>
  <c r="DR16" i="9" s="1"/>
  <c r="EJ16" i="9" s="1"/>
  <c r="FA16" i="9" s="1"/>
  <c r="FP16" i="9" s="1"/>
  <c r="GC16" i="9" s="1"/>
  <c r="GN16" i="9" s="1"/>
  <c r="GY16" i="9" s="1"/>
  <c r="J17" i="9"/>
  <c r="T17" i="9" s="1"/>
  <c r="J18" i="9"/>
  <c r="AN18" i="9" s="1"/>
  <c r="BG18" i="9" s="1"/>
  <c r="BZ18" i="9" s="1"/>
  <c r="CV18" i="9" s="1"/>
  <c r="DR18" i="9" s="1"/>
  <c r="EJ18" i="9" s="1"/>
  <c r="FA18" i="9" s="1"/>
  <c r="FP18" i="9" s="1"/>
  <c r="GC18" i="9" s="1"/>
  <c r="GN18" i="9" s="1"/>
  <c r="GY18" i="9" s="1"/>
  <c r="J19" i="9"/>
  <c r="T19" i="9" s="1"/>
  <c r="J20" i="9"/>
  <c r="T20" i="9" s="1"/>
  <c r="J21" i="9"/>
  <c r="AN21" i="9" s="1"/>
  <c r="BG21" i="9" s="1"/>
  <c r="BZ21" i="9" s="1"/>
  <c r="CV21" i="9" s="1"/>
  <c r="DR21" i="9" s="1"/>
  <c r="EJ21" i="9" s="1"/>
  <c r="FA21" i="9" s="1"/>
  <c r="FP21" i="9" s="1"/>
  <c r="GC21" i="9" s="1"/>
  <c r="GN21" i="9" s="1"/>
  <c r="GY21" i="9" s="1"/>
  <c r="J22" i="9"/>
  <c r="J23" i="9"/>
  <c r="T23" i="9" s="1"/>
  <c r="J24" i="9"/>
  <c r="AN24" i="9" s="1"/>
  <c r="BG24" i="9" s="1"/>
  <c r="BZ24" i="9" s="1"/>
  <c r="CV24" i="9" s="1"/>
  <c r="DR24" i="9" s="1"/>
  <c r="EJ24" i="9" s="1"/>
  <c r="FA24" i="9" s="1"/>
  <c r="FP24" i="9" s="1"/>
  <c r="GC24" i="9" s="1"/>
  <c r="GN24" i="9" s="1"/>
  <c r="GY24" i="9" s="1"/>
  <c r="J25" i="9"/>
  <c r="T25" i="9" s="1"/>
  <c r="J26" i="9"/>
  <c r="J27" i="9"/>
  <c r="T27" i="9" s="1"/>
  <c r="J28" i="9"/>
  <c r="T28" i="9" s="1"/>
  <c r="J29" i="9"/>
  <c r="AN29" i="9" s="1"/>
  <c r="BG29" i="9" s="1"/>
  <c r="BZ29" i="9" s="1"/>
  <c r="CV29" i="9" s="1"/>
  <c r="DR29" i="9" s="1"/>
  <c r="EJ29" i="9" s="1"/>
  <c r="FA29" i="9" s="1"/>
  <c r="FP29" i="9" s="1"/>
  <c r="GC29" i="9" s="1"/>
  <c r="GN29" i="9" s="1"/>
  <c r="GY29" i="9" s="1"/>
  <c r="J30" i="9"/>
  <c r="J31" i="9"/>
  <c r="J32" i="9"/>
  <c r="T32" i="9" s="1"/>
  <c r="J33" i="9"/>
  <c r="T33" i="9" s="1"/>
  <c r="J34" i="9"/>
  <c r="T34" i="9" s="1"/>
  <c r="J35" i="9"/>
  <c r="T35" i="9" s="1"/>
  <c r="J36" i="9"/>
  <c r="T36" i="9" s="1"/>
  <c r="J37" i="9"/>
  <c r="AN37" i="9" s="1"/>
  <c r="BG37" i="9" s="1"/>
  <c r="BZ37" i="9" s="1"/>
  <c r="CV37" i="9" s="1"/>
  <c r="DR37" i="9" s="1"/>
  <c r="EJ37" i="9" s="1"/>
  <c r="FA37" i="9" s="1"/>
  <c r="FP37" i="9" s="1"/>
  <c r="GC37" i="9" s="1"/>
  <c r="GN37" i="9" s="1"/>
  <c r="GY37" i="9" s="1"/>
  <c r="AG2" i="9"/>
  <c r="AZ2" i="9" s="1"/>
  <c r="CG2" i="9" s="1"/>
  <c r="AN3" i="9"/>
  <c r="BG3" i="9" s="1"/>
  <c r="BZ3" i="9" s="1"/>
  <c r="AM3" i="9"/>
  <c r="BF3" i="9" s="1"/>
  <c r="AL3" i="9"/>
  <c r="BE3" i="9" s="1"/>
  <c r="AK3" i="9"/>
  <c r="BD3" i="9" s="1"/>
  <c r="CK3" i="9" s="1"/>
  <c r="CS3" i="9" s="1"/>
  <c r="AJ3" i="9"/>
  <c r="BC3" i="9" s="1"/>
  <c r="AI3" i="9"/>
  <c r="BB3" i="9" s="1"/>
  <c r="AH3" i="9"/>
  <c r="BA3" i="9" s="1"/>
  <c r="AG3" i="9"/>
  <c r="AZ3" i="9" s="1"/>
  <c r="V3" i="9"/>
  <c r="AQ3" i="9" s="1"/>
  <c r="BJ3" i="9" s="1"/>
  <c r="T3" i="9"/>
  <c r="B5" i="9"/>
  <c r="C5" i="9"/>
  <c r="D5" i="9"/>
  <c r="X5" i="9" s="1"/>
  <c r="E5" i="9"/>
  <c r="F5" i="9"/>
  <c r="Z5" i="9" s="1"/>
  <c r="G5" i="9"/>
  <c r="H5" i="9"/>
  <c r="I5" i="9"/>
  <c r="B6" i="9"/>
  <c r="C6" i="9"/>
  <c r="D6" i="9"/>
  <c r="E6" i="9"/>
  <c r="F6" i="9"/>
  <c r="Z6" i="9" s="1"/>
  <c r="G6" i="9"/>
  <c r="H6" i="9"/>
  <c r="I6" i="9"/>
  <c r="B7" i="9"/>
  <c r="C7" i="9"/>
  <c r="D7" i="9"/>
  <c r="X7" i="9" s="1"/>
  <c r="E7" i="9"/>
  <c r="F7" i="9"/>
  <c r="Z7" i="9" s="1"/>
  <c r="G7" i="9"/>
  <c r="H7" i="9"/>
  <c r="I7" i="9"/>
  <c r="B8" i="9"/>
  <c r="C8" i="9"/>
  <c r="D8" i="9"/>
  <c r="X8" i="9" s="1"/>
  <c r="E8" i="9"/>
  <c r="F8" i="9"/>
  <c r="Z8" i="9" s="1"/>
  <c r="G8" i="9"/>
  <c r="H8" i="9"/>
  <c r="I8" i="9"/>
  <c r="B9" i="9"/>
  <c r="C9" i="9"/>
  <c r="D9" i="9"/>
  <c r="X9" i="9" s="1"/>
  <c r="E9" i="9"/>
  <c r="F9" i="9"/>
  <c r="Z9" i="9" s="1"/>
  <c r="G9" i="9"/>
  <c r="H9" i="9"/>
  <c r="I9" i="9"/>
  <c r="B10" i="9"/>
  <c r="C10" i="9"/>
  <c r="D10" i="9"/>
  <c r="E10" i="9"/>
  <c r="F10" i="9"/>
  <c r="Z10" i="9" s="1"/>
  <c r="G10" i="9"/>
  <c r="H10" i="9"/>
  <c r="I10" i="9"/>
  <c r="B11" i="9"/>
  <c r="C11" i="9"/>
  <c r="D11" i="9"/>
  <c r="X11" i="9" s="1"/>
  <c r="E11" i="9"/>
  <c r="F11" i="9"/>
  <c r="Z11" i="9" s="1"/>
  <c r="G11" i="9"/>
  <c r="H11" i="9"/>
  <c r="I11" i="9"/>
  <c r="B12" i="9"/>
  <c r="C12" i="9"/>
  <c r="D12" i="9"/>
  <c r="X12" i="9" s="1"/>
  <c r="E12" i="9"/>
  <c r="F12" i="9"/>
  <c r="Z12" i="9" s="1"/>
  <c r="G12" i="9"/>
  <c r="H12" i="9"/>
  <c r="I12" i="9"/>
  <c r="B13" i="9"/>
  <c r="C13" i="9"/>
  <c r="D13" i="9"/>
  <c r="X13" i="9" s="1"/>
  <c r="E13" i="9"/>
  <c r="F13" i="9"/>
  <c r="Z13" i="9" s="1"/>
  <c r="G13" i="9"/>
  <c r="H13" i="9"/>
  <c r="I13" i="9"/>
  <c r="B14" i="9"/>
  <c r="C14" i="9"/>
  <c r="D14" i="9"/>
  <c r="E14" i="9"/>
  <c r="F14" i="9"/>
  <c r="Z14" i="9" s="1"/>
  <c r="G14" i="9"/>
  <c r="H14" i="9"/>
  <c r="I14" i="9"/>
  <c r="B15" i="9"/>
  <c r="C15" i="9"/>
  <c r="D15" i="9"/>
  <c r="X15" i="9" s="1"/>
  <c r="E15" i="9"/>
  <c r="F15" i="9"/>
  <c r="Z15" i="9" s="1"/>
  <c r="G15" i="9"/>
  <c r="AA15" i="9" s="1"/>
  <c r="H15" i="9"/>
  <c r="I15" i="9"/>
  <c r="B16" i="9"/>
  <c r="C16" i="9"/>
  <c r="D16" i="9"/>
  <c r="X16" i="9" s="1"/>
  <c r="E16" i="9"/>
  <c r="F16" i="9"/>
  <c r="Z16" i="9" s="1"/>
  <c r="G16" i="9"/>
  <c r="H16" i="9"/>
  <c r="I16" i="9"/>
  <c r="B17" i="9"/>
  <c r="C17" i="9"/>
  <c r="D17" i="9"/>
  <c r="X17" i="9" s="1"/>
  <c r="E17" i="9"/>
  <c r="F17" i="9"/>
  <c r="Z17" i="9" s="1"/>
  <c r="G17" i="9"/>
  <c r="H17" i="9"/>
  <c r="I17" i="9"/>
  <c r="B18" i="9"/>
  <c r="C18" i="9"/>
  <c r="D18" i="9"/>
  <c r="E18" i="9"/>
  <c r="F18" i="9"/>
  <c r="G18" i="9"/>
  <c r="AA18" i="9" s="1"/>
  <c r="H18" i="9"/>
  <c r="I18" i="9"/>
  <c r="B19" i="9"/>
  <c r="C19" i="9"/>
  <c r="D19" i="9"/>
  <c r="E19" i="9"/>
  <c r="F19" i="9"/>
  <c r="Z19" i="9" s="1"/>
  <c r="G19" i="9"/>
  <c r="H19" i="9"/>
  <c r="I19" i="9"/>
  <c r="B20" i="9"/>
  <c r="C20" i="9"/>
  <c r="D20" i="9"/>
  <c r="E20" i="9"/>
  <c r="F20" i="9"/>
  <c r="G20" i="9"/>
  <c r="AA20" i="9" s="1"/>
  <c r="H20" i="9"/>
  <c r="I20" i="9"/>
  <c r="B21" i="9"/>
  <c r="C21" i="9"/>
  <c r="D21" i="9"/>
  <c r="E21" i="9"/>
  <c r="F21" i="9"/>
  <c r="G21" i="9"/>
  <c r="H21" i="9"/>
  <c r="I21" i="9"/>
  <c r="B22" i="9"/>
  <c r="C22" i="9"/>
  <c r="D22" i="9"/>
  <c r="E22" i="9"/>
  <c r="Y22" i="9" s="1"/>
  <c r="F22" i="9"/>
  <c r="G22" i="9"/>
  <c r="H22" i="9"/>
  <c r="I22" i="9"/>
  <c r="B23" i="9"/>
  <c r="C23" i="9"/>
  <c r="D23" i="9"/>
  <c r="E23" i="9"/>
  <c r="F23" i="9"/>
  <c r="G23" i="9"/>
  <c r="H23" i="9"/>
  <c r="I23" i="9"/>
  <c r="B24" i="9"/>
  <c r="C24" i="9"/>
  <c r="D24" i="9"/>
  <c r="X24" i="9" s="1"/>
  <c r="E24" i="9"/>
  <c r="F24" i="9"/>
  <c r="G24" i="9"/>
  <c r="H24" i="9"/>
  <c r="I24" i="9"/>
  <c r="B25" i="9"/>
  <c r="C25" i="9"/>
  <c r="D25" i="9"/>
  <c r="E25" i="9"/>
  <c r="F25" i="9"/>
  <c r="G25" i="9"/>
  <c r="H25" i="9"/>
  <c r="I25" i="9"/>
  <c r="B26" i="9"/>
  <c r="C26" i="9"/>
  <c r="D26" i="9"/>
  <c r="X26" i="9" s="1"/>
  <c r="E26" i="9"/>
  <c r="F26" i="9"/>
  <c r="G26" i="9"/>
  <c r="H26" i="9"/>
  <c r="I26" i="9"/>
  <c r="B27" i="9"/>
  <c r="C27" i="9"/>
  <c r="D27" i="9"/>
  <c r="E27" i="9"/>
  <c r="F27" i="9"/>
  <c r="G27" i="9"/>
  <c r="H27" i="9"/>
  <c r="I27" i="9"/>
  <c r="B28" i="9"/>
  <c r="C28" i="9"/>
  <c r="D28" i="9"/>
  <c r="X28" i="9" s="1"/>
  <c r="E28" i="9"/>
  <c r="F28" i="9"/>
  <c r="G28" i="9"/>
  <c r="H28" i="9"/>
  <c r="I28" i="9"/>
  <c r="B29" i="9"/>
  <c r="C29" i="9"/>
  <c r="D29" i="9"/>
  <c r="E29" i="9"/>
  <c r="F29" i="9"/>
  <c r="G29" i="9"/>
  <c r="H29" i="9"/>
  <c r="I29" i="9"/>
  <c r="B30" i="9"/>
  <c r="C30" i="9"/>
  <c r="D30" i="9"/>
  <c r="E30" i="9"/>
  <c r="F30" i="9"/>
  <c r="G30" i="9"/>
  <c r="H30" i="9"/>
  <c r="I30" i="9"/>
  <c r="B31" i="9"/>
  <c r="C31" i="9"/>
  <c r="D31" i="9"/>
  <c r="E31" i="9"/>
  <c r="F31" i="9"/>
  <c r="G31" i="9"/>
  <c r="H31" i="9"/>
  <c r="I31" i="9"/>
  <c r="B32" i="9"/>
  <c r="C32" i="9"/>
  <c r="D32" i="9"/>
  <c r="X32" i="9" s="1"/>
  <c r="E32" i="9"/>
  <c r="Y32" i="9" s="1"/>
  <c r="F32" i="9"/>
  <c r="G32" i="9"/>
  <c r="H32" i="9"/>
  <c r="I32" i="9"/>
  <c r="B33" i="9"/>
  <c r="C33" i="9"/>
  <c r="D33" i="9"/>
  <c r="E33" i="9"/>
  <c r="Y33" i="9" s="1"/>
  <c r="F33" i="9"/>
  <c r="G33" i="9"/>
  <c r="H33" i="9"/>
  <c r="I33" i="9"/>
  <c r="B34" i="9"/>
  <c r="C34" i="9"/>
  <c r="D34" i="9"/>
  <c r="X34" i="9" s="1"/>
  <c r="E34" i="9"/>
  <c r="Y34" i="9" s="1"/>
  <c r="F34" i="9"/>
  <c r="G34" i="9"/>
  <c r="H34" i="9"/>
  <c r="I34" i="9"/>
  <c r="B35" i="9"/>
  <c r="C35" i="9"/>
  <c r="D35" i="9"/>
  <c r="E35" i="9"/>
  <c r="Y35" i="9" s="1"/>
  <c r="F35" i="9"/>
  <c r="G35" i="9"/>
  <c r="H35" i="9"/>
  <c r="I35" i="9"/>
  <c r="B36" i="9"/>
  <c r="C36" i="9"/>
  <c r="D36" i="9"/>
  <c r="X36" i="9" s="1"/>
  <c r="E36" i="9"/>
  <c r="Y36" i="9" s="1"/>
  <c r="F36" i="9"/>
  <c r="G36" i="9"/>
  <c r="H36" i="9"/>
  <c r="I36" i="9"/>
  <c r="B37" i="9"/>
  <c r="C37" i="9"/>
  <c r="W37" i="9" s="1"/>
  <c r="D37" i="9"/>
  <c r="E37" i="9"/>
  <c r="Y37" i="9" s="1"/>
  <c r="F37" i="9"/>
  <c r="G37" i="9"/>
  <c r="H37" i="9"/>
  <c r="I37" i="9"/>
  <c r="I4" i="9"/>
  <c r="H4" i="9"/>
  <c r="AB19" i="9" s="1"/>
  <c r="G4" i="9"/>
  <c r="F4" i="9"/>
  <c r="E4" i="9"/>
  <c r="D4" i="9"/>
  <c r="X22" i="9" s="1"/>
  <c r="C4" i="9"/>
  <c r="B4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F153" i="7"/>
  <c r="K6" i="10" s="1"/>
  <c r="D114" i="8"/>
  <c r="K153" i="6"/>
  <c r="J6" i="10" s="1"/>
  <c r="S153" i="5"/>
  <c r="I6" i="10" s="1"/>
  <c r="B11" i="18" l="1"/>
  <c r="B8" i="18" s="1"/>
  <c r="C11" i="18"/>
  <c r="C7" i="18" s="1"/>
  <c r="E11" i="18"/>
  <c r="E8" i="18" s="1"/>
  <c r="K11" i="18"/>
  <c r="K8" i="18" s="1"/>
  <c r="Q11" i="18"/>
  <c r="Q8" i="18" s="1"/>
  <c r="D11" i="18"/>
  <c r="D8" i="18" s="1"/>
  <c r="P11" i="18"/>
  <c r="P8" i="18" s="1"/>
  <c r="H11" i="18"/>
  <c r="H8" i="18" s="1"/>
  <c r="M11" i="18"/>
  <c r="M6" i="18" s="1"/>
  <c r="J11" i="18"/>
  <c r="J6" i="18" s="1"/>
  <c r="F11" i="18"/>
  <c r="F8" i="18" s="1"/>
  <c r="G11" i="18"/>
  <c r="G6" i="18" s="1"/>
  <c r="O11" i="18"/>
  <c r="O6" i="18" s="1"/>
  <c r="I11" i="18"/>
  <c r="I7" i="18" s="1"/>
  <c r="N11" i="18"/>
  <c r="N7" i="18" s="1"/>
  <c r="L11" i="18"/>
  <c r="L6" i="18" s="1"/>
  <c r="W11" i="17"/>
  <c r="AM11" i="17"/>
  <c r="AU11" i="17"/>
  <c r="CJ11" i="17"/>
  <c r="CJ6" i="17" s="1"/>
  <c r="O11" i="17"/>
  <c r="G11" i="17"/>
  <c r="AE11" i="17"/>
  <c r="BC11" i="17"/>
  <c r="BK11" i="17"/>
  <c r="AQ11" i="17"/>
  <c r="AQ6" i="17" s="1"/>
  <c r="BO11" i="17"/>
  <c r="CM11" i="17"/>
  <c r="BR11" i="17"/>
  <c r="Y11" i="17"/>
  <c r="L11" i="17"/>
  <c r="L6" i="17" s="1"/>
  <c r="BP11" i="17"/>
  <c r="BP6" i="17" s="1"/>
  <c r="CA11" i="17"/>
  <c r="J11" i="17"/>
  <c r="J6" i="17" s="1"/>
  <c r="AP11" i="17"/>
  <c r="AX11" i="17"/>
  <c r="BT11" i="17"/>
  <c r="BT6" i="17" s="1"/>
  <c r="B11" i="17"/>
  <c r="B6" i="17" s="1"/>
  <c r="M11" i="17"/>
  <c r="M6" i="17" s="1"/>
  <c r="BQ11" i="17"/>
  <c r="AF11" i="17"/>
  <c r="AF6" i="17" s="1"/>
  <c r="E11" i="17"/>
  <c r="E6" i="17" s="1"/>
  <c r="AS11" i="17"/>
  <c r="H11" i="17"/>
  <c r="U11" i="17"/>
  <c r="U6" i="17" s="1"/>
  <c r="BY11" i="17"/>
  <c r="AV11" i="17"/>
  <c r="AV6" i="17" s="1"/>
  <c r="AC11" i="17"/>
  <c r="AC6" i="17" s="1"/>
  <c r="CO11" i="17"/>
  <c r="AN11" i="17"/>
  <c r="AK11" i="17"/>
  <c r="AK6" i="17" s="1"/>
  <c r="CG11" i="17"/>
  <c r="CG6" i="17" s="1"/>
  <c r="P11" i="17"/>
  <c r="P6" i="17" s="1"/>
  <c r="BI11" i="17"/>
  <c r="BI6" i="17" s="1"/>
  <c r="BD11" i="17"/>
  <c r="BD6" i="17" s="1"/>
  <c r="BA11" i="17"/>
  <c r="BA6" i="17" s="1"/>
  <c r="X11" i="17"/>
  <c r="X6" i="17" s="1"/>
  <c r="CP11" i="17"/>
  <c r="CP6" i="17" s="1"/>
  <c r="CN11" i="17"/>
  <c r="BL11" i="17"/>
  <c r="BV11" i="17"/>
  <c r="BV6" i="17" s="1"/>
  <c r="CL11" i="17"/>
  <c r="BX11" i="17"/>
  <c r="BX6" i="17" s="1"/>
  <c r="I11" i="17"/>
  <c r="I6" i="17" s="1"/>
  <c r="Q11" i="17"/>
  <c r="AG11" i="17"/>
  <c r="AO11" i="17"/>
  <c r="AW11" i="17"/>
  <c r="BE11" i="17"/>
  <c r="BE6" i="17" s="1"/>
  <c r="BM11" i="17"/>
  <c r="BW11" i="17"/>
  <c r="BW6" i="17" s="1"/>
  <c r="BU11" i="17"/>
  <c r="BU6" i="17" s="1"/>
  <c r="R11" i="17"/>
  <c r="R6" i="17" s="1"/>
  <c r="Z11" i="17"/>
  <c r="Z6" i="17" s="1"/>
  <c r="AH11" i="17"/>
  <c r="BF11" i="17"/>
  <c r="BN11" i="17"/>
  <c r="CQ11" i="17"/>
  <c r="CC11" i="17"/>
  <c r="C11" i="17"/>
  <c r="K11" i="17"/>
  <c r="S11" i="17"/>
  <c r="AA11" i="17"/>
  <c r="AI11" i="17"/>
  <c r="AY11" i="17"/>
  <c r="BG11" i="17"/>
  <c r="BG6" i="17" s="1"/>
  <c r="CB11" i="17"/>
  <c r="CB6" i="17" s="1"/>
  <c r="CH11" i="17"/>
  <c r="CH6" i="17" s="1"/>
  <c r="CK11" i="17"/>
  <c r="CF11" i="17"/>
  <c r="D11" i="17"/>
  <c r="D6" i="17" s="1"/>
  <c r="T11" i="17"/>
  <c r="AB11" i="17"/>
  <c r="AB6" i="17" s="1"/>
  <c r="AJ11" i="17"/>
  <c r="AR11" i="17"/>
  <c r="AR6" i="17" s="1"/>
  <c r="AZ11" i="17"/>
  <c r="AZ6" i="17" s="1"/>
  <c r="BH11" i="17"/>
  <c r="BH6" i="17" s="1"/>
  <c r="CD11" i="17"/>
  <c r="CD6" i="17" s="1"/>
  <c r="BZ11" i="17"/>
  <c r="CE11" i="17"/>
  <c r="F11" i="17"/>
  <c r="N11" i="17"/>
  <c r="V11" i="17"/>
  <c r="V6" i="17" s="1"/>
  <c r="AD11" i="17"/>
  <c r="AL11" i="17"/>
  <c r="AL6" i="17" s="1"/>
  <c r="AT11" i="17"/>
  <c r="BB11" i="17"/>
  <c r="BJ11" i="17"/>
  <c r="BS11" i="17"/>
  <c r="CI11" i="17"/>
  <c r="CA203" i="1"/>
  <c r="N46" i="1"/>
  <c r="BB46" i="1"/>
  <c r="F46" i="1"/>
  <c r="CH46" i="1"/>
  <c r="AT46" i="1"/>
  <c r="BJ46" i="1"/>
  <c r="CJ46" i="1"/>
  <c r="AD46" i="1"/>
  <c r="BZ46" i="1"/>
  <c r="V46" i="1"/>
  <c r="CP46" i="1"/>
  <c r="AL46" i="1"/>
  <c r="BR46" i="1"/>
  <c r="C46" i="1"/>
  <c r="K46" i="1"/>
  <c r="S46" i="1"/>
  <c r="AA46" i="1"/>
  <c r="AI46" i="1"/>
  <c r="AQ46" i="1"/>
  <c r="AY46" i="1"/>
  <c r="BG46" i="1"/>
  <c r="BO46" i="1"/>
  <c r="BW46" i="1"/>
  <c r="CE46" i="1"/>
  <c r="CM46" i="1"/>
  <c r="G46" i="1"/>
  <c r="O46" i="1"/>
  <c r="W46" i="1"/>
  <c r="AE46" i="1"/>
  <c r="AM46" i="1"/>
  <c r="AU46" i="1"/>
  <c r="BC46" i="1"/>
  <c r="BK46" i="1"/>
  <c r="BS46" i="1"/>
  <c r="CA46" i="1"/>
  <c r="CI46" i="1"/>
  <c r="CQ46" i="1"/>
  <c r="I46" i="1"/>
  <c r="Q46" i="1"/>
  <c r="Y46" i="1"/>
  <c r="AG46" i="1"/>
  <c r="AO46" i="1"/>
  <c r="AW46" i="1"/>
  <c r="BE46" i="1"/>
  <c r="BM46" i="1"/>
  <c r="BU46" i="1"/>
  <c r="CC46" i="1"/>
  <c r="CK46" i="1"/>
  <c r="J46" i="1"/>
  <c r="R46" i="1"/>
  <c r="Z46" i="1"/>
  <c r="AH46" i="1"/>
  <c r="AP46" i="1"/>
  <c r="AX46" i="1"/>
  <c r="BF46" i="1"/>
  <c r="BN46" i="1"/>
  <c r="BV46" i="1"/>
  <c r="CD46" i="1"/>
  <c r="CL46" i="1"/>
  <c r="D46" i="1"/>
  <c r="L46" i="1"/>
  <c r="T46" i="1"/>
  <c r="AB46" i="1"/>
  <c r="AJ46" i="1"/>
  <c r="AR46" i="1"/>
  <c r="AZ46" i="1"/>
  <c r="BH46" i="1"/>
  <c r="BP46" i="1"/>
  <c r="BX46" i="1"/>
  <c r="CF46" i="1"/>
  <c r="CN46" i="1"/>
  <c r="H46" i="1"/>
  <c r="P46" i="1"/>
  <c r="X46" i="1"/>
  <c r="AF46" i="1"/>
  <c r="AN46" i="1"/>
  <c r="AV46" i="1"/>
  <c r="BD46" i="1"/>
  <c r="BL46" i="1"/>
  <c r="BT46" i="1"/>
  <c r="CB46" i="1"/>
  <c r="E46" i="1"/>
  <c r="M46" i="1"/>
  <c r="U46" i="1"/>
  <c r="AC46" i="1"/>
  <c r="AK46" i="1"/>
  <c r="AS46" i="1"/>
  <c r="BA46" i="1"/>
  <c r="BI46" i="1"/>
  <c r="BQ46" i="1"/>
  <c r="BY46" i="1"/>
  <c r="CG46" i="1"/>
  <c r="CO46" i="1"/>
  <c r="AF199" i="1"/>
  <c r="AF198" i="1" s="1"/>
  <c r="B46" i="1"/>
  <c r="AI1" i="13"/>
  <c r="F202" i="1"/>
  <c r="AT206" i="1"/>
  <c r="CJ1" i="13"/>
  <c r="AH202" i="1"/>
  <c r="BC207" i="1"/>
  <c r="CI202" i="1"/>
  <c r="L34" i="9"/>
  <c r="L26" i="9"/>
  <c r="AT203" i="1"/>
  <c r="S1" i="13"/>
  <c r="CB1" i="13"/>
  <c r="G199" i="1"/>
  <c r="G198" i="1" s="1"/>
  <c r="BZ199" i="1"/>
  <c r="BZ198" i="1" s="1"/>
  <c r="CB202" i="1"/>
  <c r="AD203" i="1"/>
  <c r="BV203" i="1"/>
  <c r="V204" i="1"/>
  <c r="CD204" i="1"/>
  <c r="N206" i="1"/>
  <c r="AE207" i="1"/>
  <c r="AA1" i="13"/>
  <c r="CE1" i="13"/>
  <c r="N199" i="1"/>
  <c r="N198" i="1" s="1"/>
  <c r="CF199" i="1"/>
  <c r="CF198" i="1" s="1"/>
  <c r="AF202" i="1"/>
  <c r="BX203" i="1"/>
  <c r="AB204" i="1"/>
  <c r="CL204" i="1"/>
  <c r="AU207" i="1"/>
  <c r="AQ1" i="13"/>
  <c r="CM1" i="13"/>
  <c r="AT199" i="1"/>
  <c r="AT198" i="1" s="1"/>
  <c r="AV202" i="1"/>
  <c r="CN202" i="1"/>
  <c r="AZ203" i="1"/>
  <c r="AT204" i="1"/>
  <c r="BK206" i="1"/>
  <c r="AY1" i="13"/>
  <c r="BB199" i="1"/>
  <c r="BB198" i="1" s="1"/>
  <c r="P202" i="1"/>
  <c r="BB202" i="1"/>
  <c r="CA207" i="1"/>
  <c r="BG1" i="13"/>
  <c r="BE199" i="1"/>
  <c r="BE198" i="1" s="1"/>
  <c r="BN202" i="1"/>
  <c r="BH204" i="1"/>
  <c r="CQ206" i="1"/>
  <c r="CI207" i="1"/>
  <c r="C1" i="13"/>
  <c r="BO1" i="13"/>
  <c r="BJ199" i="1"/>
  <c r="BJ198" i="1" s="1"/>
  <c r="X202" i="1"/>
  <c r="L204" i="1"/>
  <c r="BP204" i="1"/>
  <c r="BW205" i="1"/>
  <c r="O207" i="1"/>
  <c r="BL2" i="13"/>
  <c r="BT2" i="13"/>
  <c r="CB2" i="13"/>
  <c r="CJ2" i="13"/>
  <c r="K1" i="13"/>
  <c r="BW1" i="13"/>
  <c r="BS199" i="1"/>
  <c r="BS198" i="1" s="1"/>
  <c r="BV202" i="1"/>
  <c r="W203" i="1"/>
  <c r="I205" i="1"/>
  <c r="I206" i="1"/>
  <c r="I203" i="1"/>
  <c r="I204" i="1"/>
  <c r="Q205" i="1"/>
  <c r="Q206" i="1"/>
  <c r="Q204" i="1"/>
  <c r="Q207" i="1"/>
  <c r="Y205" i="1"/>
  <c r="Y203" i="1"/>
  <c r="Y206" i="1"/>
  <c r="AG205" i="1"/>
  <c r="AG203" i="1"/>
  <c r="AG206" i="1"/>
  <c r="AG207" i="1"/>
  <c r="AG204" i="1"/>
  <c r="AO205" i="1"/>
  <c r="AO203" i="1"/>
  <c r="AO206" i="1"/>
  <c r="AW205" i="1"/>
  <c r="AW203" i="1"/>
  <c r="AW206" i="1"/>
  <c r="AW207" i="1"/>
  <c r="BE205" i="1"/>
  <c r="BE203" i="1"/>
  <c r="BE206" i="1"/>
  <c r="BM205" i="1"/>
  <c r="BM203" i="1"/>
  <c r="BM206" i="1"/>
  <c r="BM204" i="1"/>
  <c r="BM207" i="1"/>
  <c r="BU205" i="1"/>
  <c r="BU203" i="1"/>
  <c r="BU206" i="1"/>
  <c r="BU204" i="1"/>
  <c r="CC205" i="1"/>
  <c r="CC203" i="1"/>
  <c r="CC206" i="1"/>
  <c r="CC204" i="1"/>
  <c r="CC207" i="1"/>
  <c r="CK205" i="1"/>
  <c r="CK203" i="1"/>
  <c r="CK206" i="1"/>
  <c r="CK204" i="1"/>
  <c r="T199" i="1"/>
  <c r="T198" i="1" s="1"/>
  <c r="AO202" i="1"/>
  <c r="I2" i="13"/>
  <c r="D1" i="13"/>
  <c r="L1" i="13"/>
  <c r="AB1" i="13"/>
  <c r="AJ1" i="13"/>
  <c r="AR1" i="13"/>
  <c r="AZ1" i="13"/>
  <c r="BH1" i="13"/>
  <c r="BP1" i="13"/>
  <c r="BX1" i="13"/>
  <c r="CN1" i="13"/>
  <c r="B204" i="1"/>
  <c r="B207" i="1"/>
  <c r="B205" i="1"/>
  <c r="B206" i="1"/>
  <c r="J206" i="1"/>
  <c r="J207" i="1"/>
  <c r="J203" i="1"/>
  <c r="J205" i="1"/>
  <c r="R206" i="1"/>
  <c r="R207" i="1"/>
  <c r="R205" i="1"/>
  <c r="R203" i="1"/>
  <c r="Z206" i="1"/>
  <c r="Z207" i="1"/>
  <c r="Z204" i="1"/>
  <c r="Z205" i="1"/>
  <c r="AH206" i="1"/>
  <c r="AH207" i="1"/>
  <c r="AH205" i="1"/>
  <c r="AP206" i="1"/>
  <c r="AP207" i="1"/>
  <c r="AP205" i="1"/>
  <c r="AP204" i="1"/>
  <c r="AX206" i="1"/>
  <c r="AX207" i="1"/>
  <c r="AX205" i="1"/>
  <c r="AX204" i="1"/>
  <c r="AX203" i="1"/>
  <c r="BF206" i="1"/>
  <c r="BF207" i="1"/>
  <c r="BF205" i="1"/>
  <c r="BF204" i="1"/>
  <c r="BN206" i="1"/>
  <c r="BN207" i="1"/>
  <c r="BN205" i="1"/>
  <c r="BV206" i="1"/>
  <c r="BV207" i="1"/>
  <c r="BV205" i="1"/>
  <c r="CD206" i="1"/>
  <c r="CD207" i="1"/>
  <c r="CD205" i="1"/>
  <c r="CD203" i="1"/>
  <c r="CL206" i="1"/>
  <c r="CL207" i="1"/>
  <c r="CL205" i="1"/>
  <c r="H199" i="1"/>
  <c r="H198" i="1" s="1"/>
  <c r="V199" i="1"/>
  <c r="V198" i="1" s="1"/>
  <c r="AG199" i="1"/>
  <c r="AG198" i="1" s="1"/>
  <c r="AU199" i="1"/>
  <c r="AU198" i="1" s="1"/>
  <c r="BT199" i="1"/>
  <c r="BT198" i="1" s="1"/>
  <c r="CH199" i="1"/>
  <c r="CH198" i="1" s="1"/>
  <c r="C202" i="1"/>
  <c r="Q202" i="1"/>
  <c r="AD202" i="1"/>
  <c r="AP202" i="1"/>
  <c r="BD202" i="1"/>
  <c r="BO202" i="1"/>
  <c r="CC202" i="1"/>
  <c r="B202" i="1"/>
  <c r="O203" i="1"/>
  <c r="AH203" i="1"/>
  <c r="AU203" i="1"/>
  <c r="Y204" i="1"/>
  <c r="AW204" i="1"/>
  <c r="AG2" i="13"/>
  <c r="E1" i="13"/>
  <c r="M1" i="13"/>
  <c r="U1" i="13"/>
  <c r="AC1" i="13"/>
  <c r="AK1" i="13"/>
  <c r="AS1" i="13"/>
  <c r="BA1" i="13"/>
  <c r="BI1" i="13"/>
  <c r="BQ1" i="13"/>
  <c r="BY1" i="13"/>
  <c r="CG1" i="13"/>
  <c r="CO1" i="13"/>
  <c r="C206" i="1"/>
  <c r="C207" i="1"/>
  <c r="C203" i="1"/>
  <c r="K206" i="1"/>
  <c r="K207" i="1"/>
  <c r="K204" i="1"/>
  <c r="S206" i="1"/>
  <c r="S207" i="1"/>
  <c r="S203" i="1"/>
  <c r="S204" i="1"/>
  <c r="AA206" i="1"/>
  <c r="AA207" i="1"/>
  <c r="AA204" i="1"/>
  <c r="AI206" i="1"/>
  <c r="AI207" i="1"/>
  <c r="AQ206" i="1"/>
  <c r="AQ207" i="1"/>
  <c r="AQ203" i="1"/>
  <c r="AY206" i="1"/>
  <c r="AY207" i="1"/>
  <c r="AY204" i="1"/>
  <c r="AY203" i="1"/>
  <c r="BG206" i="1"/>
  <c r="BG207" i="1"/>
  <c r="BO206" i="1"/>
  <c r="BO207" i="1"/>
  <c r="BO204" i="1"/>
  <c r="BW206" i="1"/>
  <c r="BW207" i="1"/>
  <c r="BW203" i="1"/>
  <c r="CE206" i="1"/>
  <c r="CE207" i="1"/>
  <c r="CE203" i="1"/>
  <c r="CE204" i="1"/>
  <c r="CM206" i="1"/>
  <c r="CM207" i="1"/>
  <c r="I199" i="1"/>
  <c r="I198" i="1" s="1"/>
  <c r="W199" i="1"/>
  <c r="W198" i="1" s="1"/>
  <c r="AV199" i="1"/>
  <c r="AV198" i="1" s="1"/>
  <c r="BU199" i="1"/>
  <c r="BU198" i="1" s="1"/>
  <c r="CI199" i="1"/>
  <c r="CI198" i="1" s="1"/>
  <c r="AQ202" i="1"/>
  <c r="BE202" i="1"/>
  <c r="Q203" i="1"/>
  <c r="AI203" i="1"/>
  <c r="CH203" i="1"/>
  <c r="F204" i="1"/>
  <c r="S205" i="1"/>
  <c r="AY205" i="1"/>
  <c r="CE205" i="1"/>
  <c r="V206" i="1"/>
  <c r="BB206" i="1"/>
  <c r="AO2" i="13"/>
  <c r="F1" i="13"/>
  <c r="AD1" i="13"/>
  <c r="AL1" i="13"/>
  <c r="BR1" i="13"/>
  <c r="CP1" i="13"/>
  <c r="D206" i="1"/>
  <c r="D207" i="1"/>
  <c r="D204" i="1"/>
  <c r="D202" i="1"/>
  <c r="D205" i="1"/>
  <c r="L206" i="1"/>
  <c r="L207" i="1"/>
  <c r="L202" i="1"/>
  <c r="L203" i="1"/>
  <c r="T206" i="1"/>
  <c r="T207" i="1"/>
  <c r="T202" i="1"/>
  <c r="T205" i="1"/>
  <c r="AB206" i="1"/>
  <c r="AB207" i="1"/>
  <c r="AB203" i="1"/>
  <c r="AB202" i="1"/>
  <c r="AJ206" i="1"/>
  <c r="AJ207" i="1"/>
  <c r="AJ204" i="1"/>
  <c r="AJ202" i="1"/>
  <c r="AJ205" i="1"/>
  <c r="AR206" i="1"/>
  <c r="AR207" i="1"/>
  <c r="AR202" i="1"/>
  <c r="AR204" i="1"/>
  <c r="AZ206" i="1"/>
  <c r="AZ207" i="1"/>
  <c r="AZ202" i="1"/>
  <c r="AZ205" i="1"/>
  <c r="BH206" i="1"/>
  <c r="BH207" i="1"/>
  <c r="BH203" i="1"/>
  <c r="BH202" i="1"/>
  <c r="BP206" i="1"/>
  <c r="BP207" i="1"/>
  <c r="BP202" i="1"/>
  <c r="BP205" i="1"/>
  <c r="BX206" i="1"/>
  <c r="BX207" i="1"/>
  <c r="BX204" i="1"/>
  <c r="BX202" i="1"/>
  <c r="CF206" i="1"/>
  <c r="CF207" i="1"/>
  <c r="CF202" i="1"/>
  <c r="CF205" i="1"/>
  <c r="CN206" i="1"/>
  <c r="CN207" i="1"/>
  <c r="CN204" i="1"/>
  <c r="CN203" i="1"/>
  <c r="X199" i="1"/>
  <c r="X198" i="1" s="1"/>
  <c r="AW199" i="1"/>
  <c r="AW198" i="1" s="1"/>
  <c r="BK199" i="1"/>
  <c r="BK198" i="1" s="1"/>
  <c r="S202" i="1"/>
  <c r="AG202" i="1"/>
  <c r="BF202" i="1"/>
  <c r="CE202" i="1"/>
  <c r="T203" i="1"/>
  <c r="AJ203" i="1"/>
  <c r="J204" i="1"/>
  <c r="AD204" i="1"/>
  <c r="BE204" i="1"/>
  <c r="CF204" i="1"/>
  <c r="Y207" i="1"/>
  <c r="BE207" i="1"/>
  <c r="CK207" i="1"/>
  <c r="Y3" i="13"/>
  <c r="AW3" i="13"/>
  <c r="BE3" i="13"/>
  <c r="CC3" i="13"/>
  <c r="CK3" i="13"/>
  <c r="BM2" i="13"/>
  <c r="O1" i="13"/>
  <c r="AE1" i="13"/>
  <c r="AM1" i="13"/>
  <c r="BC1" i="13"/>
  <c r="CA1" i="13"/>
  <c r="CQ1" i="13"/>
  <c r="E207" i="1"/>
  <c r="E206" i="1"/>
  <c r="E204" i="1"/>
  <c r="E202" i="1"/>
  <c r="M207" i="1"/>
  <c r="M202" i="1"/>
  <c r="M205" i="1"/>
  <c r="M206" i="1"/>
  <c r="U207" i="1"/>
  <c r="U206" i="1"/>
  <c r="U202" i="1"/>
  <c r="U204" i="1"/>
  <c r="U203" i="1"/>
  <c r="AC207" i="1"/>
  <c r="AC203" i="1"/>
  <c r="AC202" i="1"/>
  <c r="AC205" i="1"/>
  <c r="AC206" i="1"/>
  <c r="AC204" i="1"/>
  <c r="AK207" i="1"/>
  <c r="AK204" i="1"/>
  <c r="AK206" i="1"/>
  <c r="AK202" i="1"/>
  <c r="AS207" i="1"/>
  <c r="AS204" i="1"/>
  <c r="AS202" i="1"/>
  <c r="AS205" i="1"/>
  <c r="AS206" i="1"/>
  <c r="BA207" i="1"/>
  <c r="BA204" i="1"/>
  <c r="BA206" i="1"/>
  <c r="BA202" i="1"/>
  <c r="BA203" i="1"/>
  <c r="BI207" i="1"/>
  <c r="BI204" i="1"/>
  <c r="BI203" i="1"/>
  <c r="BI202" i="1"/>
  <c r="BI205" i="1"/>
  <c r="BI206" i="1"/>
  <c r="BQ207" i="1"/>
  <c r="BQ204" i="1"/>
  <c r="BQ206" i="1"/>
  <c r="BQ202" i="1"/>
  <c r="BY207" i="1"/>
  <c r="BY204" i="1"/>
  <c r="BY202" i="1"/>
  <c r="BY205" i="1"/>
  <c r="BY206" i="1"/>
  <c r="CG207" i="1"/>
  <c r="CG204" i="1"/>
  <c r="CG206" i="1"/>
  <c r="CG202" i="1"/>
  <c r="CG203" i="1"/>
  <c r="CO207" i="1"/>
  <c r="CO204" i="1"/>
  <c r="CO203" i="1"/>
  <c r="CO205" i="1"/>
  <c r="CO202" i="1"/>
  <c r="CO206" i="1"/>
  <c r="Y199" i="1"/>
  <c r="Y198" i="1" s="1"/>
  <c r="BL199" i="1"/>
  <c r="BL198" i="1" s="1"/>
  <c r="CK199" i="1"/>
  <c r="CK198" i="1" s="1"/>
  <c r="I202" i="1"/>
  <c r="V202" i="1"/>
  <c r="BG202" i="1"/>
  <c r="BU202" i="1"/>
  <c r="AK203" i="1"/>
  <c r="BG204" i="1"/>
  <c r="AA205" i="1"/>
  <c r="BG205" i="1"/>
  <c r="CM205" i="1"/>
  <c r="BU2" i="13"/>
  <c r="P1" i="13"/>
  <c r="AN1" i="13"/>
  <c r="BD1" i="13"/>
  <c r="F205" i="1"/>
  <c r="F207" i="1"/>
  <c r="N205" i="1"/>
  <c r="N204" i="1"/>
  <c r="N207" i="1"/>
  <c r="V205" i="1"/>
  <c r="V207" i="1"/>
  <c r="AD205" i="1"/>
  <c r="AD207" i="1"/>
  <c r="AL205" i="1"/>
  <c r="AL207" i="1"/>
  <c r="AL204" i="1"/>
  <c r="AL203" i="1"/>
  <c r="AT205" i="1"/>
  <c r="AT207" i="1"/>
  <c r="BB205" i="1"/>
  <c r="BB207" i="1"/>
  <c r="BB204" i="1"/>
  <c r="BJ205" i="1"/>
  <c r="BJ204" i="1"/>
  <c r="BJ207" i="1"/>
  <c r="BR204" i="1"/>
  <c r="BR205" i="1"/>
  <c r="BR207" i="1"/>
  <c r="BR203" i="1"/>
  <c r="BZ204" i="1"/>
  <c r="BZ205" i="1"/>
  <c r="BZ207" i="1"/>
  <c r="CP202" i="1"/>
  <c r="CP204" i="1"/>
  <c r="CP205" i="1"/>
  <c r="CP207" i="1"/>
  <c r="BM199" i="1"/>
  <c r="BM198" i="1" s="1"/>
  <c r="AI202" i="1"/>
  <c r="AW202" i="1"/>
  <c r="BJ202" i="1"/>
  <c r="CK202" i="1"/>
  <c r="CM203" i="1"/>
  <c r="M204" i="1"/>
  <c r="AI204" i="1"/>
  <c r="CM204" i="1"/>
  <c r="BL207" i="1"/>
  <c r="B198" i="1"/>
  <c r="CH202" i="1"/>
  <c r="CH204" i="1"/>
  <c r="CH205" i="1"/>
  <c r="CH207" i="1"/>
  <c r="Q1" i="13"/>
  <c r="AO1" i="13"/>
  <c r="CC1" i="13"/>
  <c r="G204" i="1"/>
  <c r="G205" i="1"/>
  <c r="G206" i="1"/>
  <c r="G202" i="1"/>
  <c r="O204" i="1"/>
  <c r="O205" i="1"/>
  <c r="O202" i="1"/>
  <c r="W204" i="1"/>
  <c r="W205" i="1"/>
  <c r="W206" i="1"/>
  <c r="W202" i="1"/>
  <c r="AE204" i="1"/>
  <c r="AE205" i="1"/>
  <c r="AE203" i="1"/>
  <c r="AE202" i="1"/>
  <c r="AM204" i="1"/>
  <c r="AM205" i="1"/>
  <c r="AM203" i="1"/>
  <c r="AM206" i="1"/>
  <c r="AM202" i="1"/>
  <c r="AU204" i="1"/>
  <c r="AU205" i="1"/>
  <c r="AU202" i="1"/>
  <c r="BC204" i="1"/>
  <c r="BC205" i="1"/>
  <c r="BC206" i="1"/>
  <c r="BC202" i="1"/>
  <c r="BK204" i="1"/>
  <c r="BK205" i="1"/>
  <c r="BK203" i="1"/>
  <c r="BK202" i="1"/>
  <c r="BS204" i="1"/>
  <c r="BS205" i="1"/>
  <c r="BS203" i="1"/>
  <c r="BS206" i="1"/>
  <c r="BS202" i="1"/>
  <c r="CA204" i="1"/>
  <c r="CA205" i="1"/>
  <c r="CA202" i="1"/>
  <c r="CI204" i="1"/>
  <c r="CI205" i="1"/>
  <c r="CI206" i="1"/>
  <c r="CQ204" i="1"/>
  <c r="CQ205" i="1"/>
  <c r="CQ202" i="1"/>
  <c r="CQ203" i="1"/>
  <c r="CU184" i="1"/>
  <c r="K202" i="1"/>
  <c r="Y202" i="1"/>
  <c r="AL202" i="1"/>
  <c r="AX202" i="1"/>
  <c r="BW202" i="1"/>
  <c r="CL202" i="1"/>
  <c r="K203" i="1"/>
  <c r="Z203" i="1"/>
  <c r="AR203" i="1"/>
  <c r="BG203" i="1"/>
  <c r="BY203" i="1"/>
  <c r="CP203" i="1"/>
  <c r="R204" i="1"/>
  <c r="AO204" i="1"/>
  <c r="BN204" i="1"/>
  <c r="C205" i="1"/>
  <c r="AI205" i="1"/>
  <c r="BO205" i="1"/>
  <c r="F206" i="1"/>
  <c r="AL206" i="1"/>
  <c r="BR206" i="1"/>
  <c r="G207" i="1"/>
  <c r="AM207" i="1"/>
  <c r="BS207" i="1"/>
  <c r="B1" i="13"/>
  <c r="A3" i="15" s="1"/>
  <c r="J1" i="13"/>
  <c r="R1" i="13"/>
  <c r="Z1" i="13"/>
  <c r="AH1" i="13"/>
  <c r="AP1" i="13"/>
  <c r="AX1" i="13"/>
  <c r="BF1" i="13"/>
  <c r="BN1" i="13"/>
  <c r="BV1" i="13"/>
  <c r="CD1" i="13"/>
  <c r="CL1" i="13"/>
  <c r="H204" i="1"/>
  <c r="H205" i="1"/>
  <c r="H203" i="1"/>
  <c r="H207" i="1"/>
  <c r="P204" i="1"/>
  <c r="P205" i="1"/>
  <c r="P203" i="1"/>
  <c r="P206" i="1"/>
  <c r="X204" i="1"/>
  <c r="X205" i="1"/>
  <c r="X203" i="1"/>
  <c r="X207" i="1"/>
  <c r="AF204" i="1"/>
  <c r="AF205" i="1"/>
  <c r="AF203" i="1"/>
  <c r="AF206" i="1"/>
  <c r="AN204" i="1"/>
  <c r="AN205" i="1"/>
  <c r="AN203" i="1"/>
  <c r="AN207" i="1"/>
  <c r="AV204" i="1"/>
  <c r="AV205" i="1"/>
  <c r="AV203" i="1"/>
  <c r="AV206" i="1"/>
  <c r="BD204" i="1"/>
  <c r="BD205" i="1"/>
  <c r="BD203" i="1"/>
  <c r="BD207" i="1"/>
  <c r="BL204" i="1"/>
  <c r="BL205" i="1"/>
  <c r="BL203" i="1"/>
  <c r="BL206" i="1"/>
  <c r="BT204" i="1"/>
  <c r="BT205" i="1"/>
  <c r="BT203" i="1"/>
  <c r="BT207" i="1"/>
  <c r="CB204" i="1"/>
  <c r="CB205" i="1"/>
  <c r="CB203" i="1"/>
  <c r="CB206" i="1"/>
  <c r="CJ204" i="1"/>
  <c r="CJ205" i="1"/>
  <c r="CJ203" i="1"/>
  <c r="CJ207" i="1"/>
  <c r="CJ202" i="1"/>
  <c r="CS184" i="1"/>
  <c r="CS201" i="1" s="1"/>
  <c r="B201" i="1"/>
  <c r="N202" i="1"/>
  <c r="AN202" i="1"/>
  <c r="AY202" i="1"/>
  <c r="BM202" i="1"/>
  <c r="BZ202" i="1"/>
  <c r="CM202" i="1"/>
  <c r="M203" i="1"/>
  <c r="AA203" i="1"/>
  <c r="AS203" i="1"/>
  <c r="BJ203" i="1"/>
  <c r="BZ203" i="1"/>
  <c r="AQ204" i="1"/>
  <c r="E205" i="1"/>
  <c r="AK205" i="1"/>
  <c r="BQ205" i="1"/>
  <c r="H206" i="1"/>
  <c r="AN206" i="1"/>
  <c r="BT206" i="1"/>
  <c r="I207" i="1"/>
  <c r="AO207" i="1"/>
  <c r="BU207" i="1"/>
  <c r="CL3" i="13"/>
  <c r="Z3" i="13"/>
  <c r="BF3" i="13"/>
  <c r="Q2" i="13"/>
  <c r="V32" i="9"/>
  <c r="G3" i="13"/>
  <c r="O3" i="13"/>
  <c r="W3" i="13"/>
  <c r="AE3" i="13"/>
  <c r="AM3" i="13"/>
  <c r="AU3" i="13"/>
  <c r="BC3" i="13"/>
  <c r="BK3" i="13"/>
  <c r="BS3" i="13"/>
  <c r="CA3" i="13"/>
  <c r="CI3" i="13"/>
  <c r="CQ3" i="13"/>
  <c r="B2" i="13"/>
  <c r="J2" i="13"/>
  <c r="R2" i="13"/>
  <c r="AH2" i="13"/>
  <c r="AP2" i="13"/>
  <c r="AX2" i="13"/>
  <c r="BN2" i="13"/>
  <c r="BV2" i="13"/>
  <c r="CD2" i="13"/>
  <c r="H3" i="13"/>
  <c r="P3" i="13"/>
  <c r="X3" i="13"/>
  <c r="AF3" i="13"/>
  <c r="AN3" i="13"/>
  <c r="AV3" i="13"/>
  <c r="BD3" i="13"/>
  <c r="BL3" i="13"/>
  <c r="BT3" i="13"/>
  <c r="CB3" i="13"/>
  <c r="CJ3" i="13"/>
  <c r="E2" i="13"/>
  <c r="M2" i="13"/>
  <c r="C3" i="13"/>
  <c r="K3" i="13"/>
  <c r="S3" i="13"/>
  <c r="AA3" i="13"/>
  <c r="AI3" i="13"/>
  <c r="AQ3" i="13"/>
  <c r="AY3" i="13"/>
  <c r="BG3" i="13"/>
  <c r="BO3" i="13"/>
  <c r="BW3" i="13"/>
  <c r="CE3" i="13"/>
  <c r="CM3" i="13"/>
  <c r="F2" i="13"/>
  <c r="N2" i="13"/>
  <c r="V2" i="13"/>
  <c r="AD2" i="13"/>
  <c r="AL2" i="13"/>
  <c r="AT2" i="13"/>
  <c r="BB2" i="13"/>
  <c r="BJ2" i="13"/>
  <c r="BR2" i="13"/>
  <c r="BZ2" i="13"/>
  <c r="CH2" i="13"/>
  <c r="CP2" i="13"/>
  <c r="D3" i="13"/>
  <c r="L3" i="13"/>
  <c r="T3" i="13"/>
  <c r="AB3" i="13"/>
  <c r="AJ3" i="13"/>
  <c r="AR3" i="13"/>
  <c r="AZ3" i="13"/>
  <c r="BH3" i="13"/>
  <c r="BP3" i="13"/>
  <c r="BX3" i="13"/>
  <c r="CF3" i="13"/>
  <c r="CN3" i="13"/>
  <c r="G2" i="13"/>
  <c r="O2" i="13"/>
  <c r="W2" i="13"/>
  <c r="AE2" i="13"/>
  <c r="AM2" i="13"/>
  <c r="AU2" i="13"/>
  <c r="BC2" i="13"/>
  <c r="BK2" i="13"/>
  <c r="BS2" i="13"/>
  <c r="CA2" i="13"/>
  <c r="CI2" i="13"/>
  <c r="CQ2" i="13"/>
  <c r="U3" i="13"/>
  <c r="AC3" i="13"/>
  <c r="AK3" i="13"/>
  <c r="AS3" i="13"/>
  <c r="BA3" i="13"/>
  <c r="BI3" i="13"/>
  <c r="BQ3" i="13"/>
  <c r="BY3" i="13"/>
  <c r="CG3" i="13"/>
  <c r="CO3" i="13"/>
  <c r="H2" i="13"/>
  <c r="P2" i="13"/>
  <c r="X2" i="13"/>
  <c r="AF2" i="13"/>
  <c r="AN2" i="13"/>
  <c r="AV2" i="13"/>
  <c r="BD2" i="13"/>
  <c r="A4" i="13"/>
  <c r="GJ6" i="13"/>
  <c r="A5" i="13"/>
  <c r="GK37" i="14"/>
  <c r="GL37" i="14" s="1"/>
  <c r="GK33" i="14"/>
  <c r="GL33" i="14" s="1"/>
  <c r="GK8" i="14"/>
  <c r="GL8" i="14" s="1"/>
  <c r="GK16" i="14"/>
  <c r="GL16" i="14" s="1"/>
  <c r="GK24" i="14"/>
  <c r="GL24" i="14" s="1"/>
  <c r="GK5" i="14"/>
  <c r="GL5" i="14" s="1"/>
  <c r="GK13" i="14"/>
  <c r="GL13" i="14" s="1"/>
  <c r="GK21" i="14"/>
  <c r="GL21" i="14" s="1"/>
  <c r="GK29" i="14"/>
  <c r="GL29" i="14" s="1"/>
  <c r="GK4" i="14"/>
  <c r="GL4" i="14" s="1"/>
  <c r="GK19" i="14"/>
  <c r="GL19" i="14" s="1"/>
  <c r="GK27" i="14"/>
  <c r="GL27" i="14" s="1"/>
  <c r="GK10" i="14"/>
  <c r="GL10" i="14" s="1"/>
  <c r="GK18" i="14"/>
  <c r="GL18" i="14" s="1"/>
  <c r="GK26" i="14"/>
  <c r="GL26" i="14" s="1"/>
  <c r="GK34" i="14"/>
  <c r="GL34" i="14" s="1"/>
  <c r="GK32" i="14"/>
  <c r="GL32" i="14" s="1"/>
  <c r="GK7" i="14"/>
  <c r="GL7" i="14" s="1"/>
  <c r="GK15" i="14"/>
  <c r="GL15" i="14" s="1"/>
  <c r="GK23" i="14"/>
  <c r="GL23" i="14" s="1"/>
  <c r="GK31" i="14"/>
  <c r="GL31" i="14" s="1"/>
  <c r="GK36" i="14"/>
  <c r="GL36" i="14" s="1"/>
  <c r="GK28" i="14"/>
  <c r="GL28" i="14" s="1"/>
  <c r="GK20" i="14"/>
  <c r="GL20" i="14" s="1"/>
  <c r="GK12" i="14"/>
  <c r="GL12" i="14" s="1"/>
  <c r="GK35" i="14"/>
  <c r="GL35" i="14" s="1"/>
  <c r="GK11" i="14"/>
  <c r="GL11" i="14" s="1"/>
  <c r="GK25" i="14"/>
  <c r="GL25" i="14" s="1"/>
  <c r="GK17" i="14"/>
  <c r="GL17" i="14" s="1"/>
  <c r="GK9" i="14"/>
  <c r="GL9" i="14" s="1"/>
  <c r="GK30" i="14"/>
  <c r="GL30" i="14" s="1"/>
  <c r="GK22" i="14"/>
  <c r="GL22" i="14" s="1"/>
  <c r="GK14" i="14"/>
  <c r="GL14" i="14" s="1"/>
  <c r="GK6" i="14"/>
  <c r="GK9" i="13"/>
  <c r="GL9" i="13" s="1"/>
  <c r="GK11" i="13"/>
  <c r="GL11" i="13" s="1"/>
  <c r="GK15" i="13"/>
  <c r="GL15" i="13" s="1"/>
  <c r="GK16" i="13"/>
  <c r="GL16" i="13" s="1"/>
  <c r="GK17" i="13"/>
  <c r="GL17" i="13" s="1"/>
  <c r="GK19" i="13"/>
  <c r="GL19" i="13" s="1"/>
  <c r="GK23" i="13"/>
  <c r="GL23" i="13" s="1"/>
  <c r="GK24" i="13"/>
  <c r="GL24" i="13" s="1"/>
  <c r="GK25" i="13"/>
  <c r="GL25" i="13" s="1"/>
  <c r="GK27" i="13"/>
  <c r="GL27" i="13" s="1"/>
  <c r="GK31" i="13"/>
  <c r="GL31" i="13" s="1"/>
  <c r="GK32" i="13"/>
  <c r="GL32" i="13" s="1"/>
  <c r="GK33" i="13"/>
  <c r="GL33" i="13" s="1"/>
  <c r="GK35" i="13"/>
  <c r="GL35" i="13" s="1"/>
  <c r="GK40" i="13"/>
  <c r="GL40" i="13" s="1"/>
  <c r="GK8" i="13"/>
  <c r="GK41" i="13"/>
  <c r="GL41" i="13" s="1"/>
  <c r="GK39" i="13"/>
  <c r="GL39" i="13" s="1"/>
  <c r="GK14" i="13"/>
  <c r="GL14" i="13" s="1"/>
  <c r="GK22" i="13"/>
  <c r="GL22" i="13" s="1"/>
  <c r="GK30" i="13"/>
  <c r="GL30" i="13" s="1"/>
  <c r="GK38" i="13"/>
  <c r="GL38" i="13" s="1"/>
  <c r="GK37" i="13"/>
  <c r="GL37" i="13" s="1"/>
  <c r="GK12" i="13"/>
  <c r="GL12" i="13" s="1"/>
  <c r="GK13" i="13"/>
  <c r="GL13" i="13" s="1"/>
  <c r="GK20" i="13"/>
  <c r="GL20" i="13" s="1"/>
  <c r="GK21" i="13"/>
  <c r="GL21" i="13" s="1"/>
  <c r="GK28" i="13"/>
  <c r="GL28" i="13" s="1"/>
  <c r="GK29" i="13"/>
  <c r="GL29" i="13" s="1"/>
  <c r="GK36" i="13"/>
  <c r="GL36" i="13" s="1"/>
  <c r="GK10" i="13"/>
  <c r="GL10" i="13" s="1"/>
  <c r="GK18" i="13"/>
  <c r="GL18" i="13" s="1"/>
  <c r="GK26" i="13"/>
  <c r="GL26" i="13" s="1"/>
  <c r="GK34" i="13"/>
  <c r="GL34" i="13" s="1"/>
  <c r="U40" i="12"/>
  <c r="U41" i="12"/>
  <c r="U45" i="12"/>
  <c r="X69" i="12"/>
  <c r="X65" i="12"/>
  <c r="X52" i="12"/>
  <c r="U48" i="12"/>
  <c r="U49" i="12"/>
  <c r="U52" i="12"/>
  <c r="Y58" i="12"/>
  <c r="Z55" i="12"/>
  <c r="AA68" i="12"/>
  <c r="AB69" i="12"/>
  <c r="V25" i="12"/>
  <c r="V61" i="12" s="1"/>
  <c r="V32" i="12"/>
  <c r="V68" i="12" s="1"/>
  <c r="W20" i="12"/>
  <c r="W55" i="12" s="1"/>
  <c r="W21" i="12"/>
  <c r="W22" i="12"/>
  <c r="W58" i="12" s="1"/>
  <c r="W23" i="12"/>
  <c r="W59" i="12" s="1"/>
  <c r="W24" i="12"/>
  <c r="W25" i="12"/>
  <c r="W26" i="12"/>
  <c r="W27" i="12"/>
  <c r="W63" i="12" s="1"/>
  <c r="W28" i="12"/>
  <c r="W29" i="12"/>
  <c r="W30" i="12"/>
  <c r="W66" i="12" s="1"/>
  <c r="W31" i="12"/>
  <c r="W67" i="12" s="1"/>
  <c r="W32" i="12"/>
  <c r="W33" i="12"/>
  <c r="W34" i="12"/>
  <c r="W35" i="12"/>
  <c r="W71" i="12" s="1"/>
  <c r="W36" i="12"/>
  <c r="V26" i="12"/>
  <c r="V62" i="12" s="1"/>
  <c r="X20" i="12"/>
  <c r="X56" i="12" s="1"/>
  <c r="X22" i="12"/>
  <c r="X58" i="12" s="1"/>
  <c r="X23" i="12"/>
  <c r="X59" i="12" s="1"/>
  <c r="X26" i="12"/>
  <c r="X61" i="12" s="1"/>
  <c r="X27" i="12"/>
  <c r="X28" i="12"/>
  <c r="X64" i="12" s="1"/>
  <c r="X30" i="12"/>
  <c r="X31" i="12"/>
  <c r="X67" i="12" s="1"/>
  <c r="X34" i="12"/>
  <c r="X70" i="12" s="1"/>
  <c r="X35" i="12"/>
  <c r="X71" i="12" s="1"/>
  <c r="X36" i="12"/>
  <c r="V24" i="12"/>
  <c r="V33" i="12"/>
  <c r="Y20" i="12"/>
  <c r="Y56" i="12" s="1"/>
  <c r="Y21" i="12"/>
  <c r="Y57" i="12" s="1"/>
  <c r="Y23" i="12"/>
  <c r="Y24" i="12"/>
  <c r="Y60" i="12" s="1"/>
  <c r="Y27" i="12"/>
  <c r="Y63" i="12" s="1"/>
  <c r="Y28" i="12"/>
  <c r="Y29" i="12"/>
  <c r="Y65" i="12" s="1"/>
  <c r="Y31" i="12"/>
  <c r="Y66" i="12" s="1"/>
  <c r="Y32" i="12"/>
  <c r="Y68" i="12" s="1"/>
  <c r="Y35" i="12"/>
  <c r="Y70" i="12" s="1"/>
  <c r="Y36" i="12"/>
  <c r="V28" i="12"/>
  <c r="V36" i="12"/>
  <c r="V71" i="12" s="1"/>
  <c r="Z20" i="12"/>
  <c r="Z21" i="12"/>
  <c r="Z22" i="12"/>
  <c r="Z58" i="12" s="1"/>
  <c r="Z24" i="12"/>
  <c r="Z60" i="12" s="1"/>
  <c r="Z25" i="12"/>
  <c r="Z61" i="12" s="1"/>
  <c r="Z28" i="12"/>
  <c r="Z63" i="12" s="1"/>
  <c r="Z29" i="12"/>
  <c r="Z65" i="12" s="1"/>
  <c r="Z30" i="12"/>
  <c r="Z66" i="12" s="1"/>
  <c r="Z32" i="12"/>
  <c r="Z33" i="12"/>
  <c r="Z69" i="12" s="1"/>
  <c r="Z36" i="12"/>
  <c r="Z71" i="12" s="1"/>
  <c r="AA20" i="12"/>
  <c r="AA56" i="12" s="1"/>
  <c r="AA21" i="12"/>
  <c r="AA22" i="12"/>
  <c r="AA23" i="12"/>
  <c r="AA59" i="12" s="1"/>
  <c r="AA25" i="12"/>
  <c r="AA61" i="12" s="1"/>
  <c r="AA26" i="12"/>
  <c r="AA27" i="12"/>
  <c r="AA28" i="12"/>
  <c r="AA29" i="12"/>
  <c r="AA65" i="12" s="1"/>
  <c r="AA30" i="12"/>
  <c r="AA31" i="12"/>
  <c r="AA67" i="12" s="1"/>
  <c r="AA33" i="12"/>
  <c r="AA69" i="12" s="1"/>
  <c r="AA34" i="12"/>
  <c r="AA70" i="12" s="1"/>
  <c r="AA35" i="12"/>
  <c r="AA36" i="12"/>
  <c r="V34" i="12"/>
  <c r="V70" i="12" s="1"/>
  <c r="AB20" i="12"/>
  <c r="AB56" i="12" s="1"/>
  <c r="AB21" i="12"/>
  <c r="AB22" i="12"/>
  <c r="AB23" i="12"/>
  <c r="AB59" i="12" s="1"/>
  <c r="AB24" i="12"/>
  <c r="AB60" i="12" s="1"/>
  <c r="AB26" i="12"/>
  <c r="AB27" i="12"/>
  <c r="AB28" i="12"/>
  <c r="AB29" i="12"/>
  <c r="AB65" i="12" s="1"/>
  <c r="AB30" i="12"/>
  <c r="AB31" i="12"/>
  <c r="AB32" i="12"/>
  <c r="AB68" i="12" s="1"/>
  <c r="AB34" i="12"/>
  <c r="AB70" i="12" s="1"/>
  <c r="AB35" i="12"/>
  <c r="AB36" i="12"/>
  <c r="V29" i="12"/>
  <c r="V65" i="12" s="1"/>
  <c r="U20" i="12"/>
  <c r="U56" i="12" s="1"/>
  <c r="U22" i="12"/>
  <c r="U57" i="12" s="1"/>
  <c r="U23" i="12"/>
  <c r="U24" i="12"/>
  <c r="U60" i="12" s="1"/>
  <c r="U27" i="12"/>
  <c r="U63" i="12" s="1"/>
  <c r="U28" i="12"/>
  <c r="U64" i="12" s="1"/>
  <c r="U30" i="12"/>
  <c r="U65" i="12" s="1"/>
  <c r="U31" i="12"/>
  <c r="U32" i="12"/>
  <c r="U68" i="12" s="1"/>
  <c r="U35" i="12"/>
  <c r="U70" i="12" s="1"/>
  <c r="U36" i="12"/>
  <c r="B35" i="10"/>
  <c r="B93" i="10"/>
  <c r="B69" i="10"/>
  <c r="B61" i="10"/>
  <c r="B45" i="10"/>
  <c r="B37" i="10"/>
  <c r="B29" i="10"/>
  <c r="B21" i="10"/>
  <c r="B13" i="10"/>
  <c r="B53" i="10"/>
  <c r="B74" i="10"/>
  <c r="B58" i="10"/>
  <c r="B50" i="10"/>
  <c r="B42" i="10"/>
  <c r="B34" i="10"/>
  <c r="B26" i="10"/>
  <c r="B18" i="10"/>
  <c r="B10" i="10"/>
  <c r="B56" i="10"/>
  <c r="B48" i="10"/>
  <c r="B24" i="10"/>
  <c r="B16" i="10"/>
  <c r="B62" i="10"/>
  <c r="B46" i="10"/>
  <c r="B14" i="10"/>
  <c r="B76" i="10"/>
  <c r="B44" i="10"/>
  <c r="B12" i="10"/>
  <c r="B67" i="10"/>
  <c r="B11" i="10"/>
  <c r="B87" i="10"/>
  <c r="B102" i="10"/>
  <c r="B94" i="10"/>
  <c r="B86" i="10"/>
  <c r="B78" i="10"/>
  <c r="B70" i="10"/>
  <c r="B54" i="10"/>
  <c r="B38" i="10"/>
  <c r="B30" i="10"/>
  <c r="B22" i="10"/>
  <c r="B79" i="10"/>
  <c r="B39" i="10"/>
  <c r="B101" i="10"/>
  <c r="B85" i="10"/>
  <c r="B77" i="10"/>
  <c r="B63" i="10"/>
  <c r="B23" i="10"/>
  <c r="B100" i="10"/>
  <c r="B92" i="10"/>
  <c r="B84" i="10"/>
  <c r="B68" i="10"/>
  <c r="B60" i="10"/>
  <c r="B52" i="10"/>
  <c r="B36" i="10"/>
  <c r="B28" i="10"/>
  <c r="B20" i="10"/>
  <c r="B71" i="10"/>
  <c r="B31" i="10"/>
  <c r="B99" i="10"/>
  <c r="B91" i="10"/>
  <c r="B83" i="10"/>
  <c r="B75" i="10"/>
  <c r="B59" i="10"/>
  <c r="B51" i="10"/>
  <c r="B43" i="10"/>
  <c r="B27" i="10"/>
  <c r="B19" i="10"/>
  <c r="B98" i="10"/>
  <c r="B90" i="10"/>
  <c r="B82" i="10"/>
  <c r="B66" i="10"/>
  <c r="B55" i="10"/>
  <c r="B96" i="10"/>
  <c r="B88" i="10"/>
  <c r="B80" i="10"/>
  <c r="B72" i="10"/>
  <c r="B64" i="10"/>
  <c r="B40" i="10"/>
  <c r="B32" i="10"/>
  <c r="AA13" i="9"/>
  <c r="AA9" i="9"/>
  <c r="AA6" i="9"/>
  <c r="X10" i="9"/>
  <c r="X30" i="9"/>
  <c r="AC36" i="9"/>
  <c r="AA14" i="9"/>
  <c r="AA11" i="9"/>
  <c r="AA7" i="9"/>
  <c r="AC37" i="9"/>
  <c r="AA16" i="9"/>
  <c r="AA8" i="9"/>
  <c r="X14" i="9"/>
  <c r="Y17" i="9"/>
  <c r="Z37" i="9"/>
  <c r="Z36" i="9"/>
  <c r="Z35" i="9"/>
  <c r="Z18" i="9"/>
  <c r="Z20" i="9"/>
  <c r="Y31" i="9"/>
  <c r="Y30" i="9"/>
  <c r="Y29" i="9"/>
  <c r="Y28" i="9"/>
  <c r="Y27" i="9"/>
  <c r="Y26" i="9"/>
  <c r="Y25" i="9"/>
  <c r="Y24" i="9"/>
  <c r="Y23" i="9"/>
  <c r="Y21" i="9"/>
  <c r="Y20" i="9"/>
  <c r="Y19" i="9"/>
  <c r="AA17" i="9"/>
  <c r="AA10" i="9"/>
  <c r="AA5" i="9"/>
  <c r="X6" i="9"/>
  <c r="X37" i="9"/>
  <c r="X35" i="9"/>
  <c r="X33" i="9"/>
  <c r="X31" i="9"/>
  <c r="X29" i="9"/>
  <c r="X27" i="9"/>
  <c r="X25" i="9"/>
  <c r="X23" i="9"/>
  <c r="X21" i="9"/>
  <c r="X20" i="9"/>
  <c r="X19" i="9"/>
  <c r="AA19" i="9"/>
  <c r="AA12" i="9"/>
  <c r="W36" i="9"/>
  <c r="W22" i="9"/>
  <c r="V36" i="9"/>
  <c r="V28" i="9"/>
  <c r="V21" i="9"/>
  <c r="V30" i="9"/>
  <c r="V24" i="9"/>
  <c r="W32" i="9"/>
  <c r="W30" i="9"/>
  <c r="W28" i="9"/>
  <c r="W25" i="9"/>
  <c r="W23" i="9"/>
  <c r="W20" i="9"/>
  <c r="W17" i="9"/>
  <c r="W15" i="9"/>
  <c r="W13" i="9"/>
  <c r="W12" i="9"/>
  <c r="W11" i="9"/>
  <c r="M10" i="9"/>
  <c r="W10" i="9"/>
  <c r="W9" i="9"/>
  <c r="W8" i="9"/>
  <c r="W7" i="9"/>
  <c r="W6" i="9"/>
  <c r="W5" i="9"/>
  <c r="AN26" i="9"/>
  <c r="BG26" i="9" s="1"/>
  <c r="BZ26" i="9" s="1"/>
  <c r="CV26" i="9" s="1"/>
  <c r="DR26" i="9" s="1"/>
  <c r="EJ26" i="9" s="1"/>
  <c r="FA26" i="9" s="1"/>
  <c r="FP26" i="9" s="1"/>
  <c r="GC26" i="9" s="1"/>
  <c r="GN26" i="9" s="1"/>
  <c r="GY26" i="9" s="1"/>
  <c r="AD26" i="9"/>
  <c r="W35" i="9"/>
  <c r="M34" i="9"/>
  <c r="W34" i="9"/>
  <c r="W33" i="9"/>
  <c r="W31" i="9"/>
  <c r="W29" i="9"/>
  <c r="W27" i="9"/>
  <c r="M26" i="9"/>
  <c r="W26" i="9"/>
  <c r="W24" i="9"/>
  <c r="W21" i="9"/>
  <c r="W19" i="9"/>
  <c r="M18" i="9"/>
  <c r="W18" i="9"/>
  <c r="W16" i="9"/>
  <c r="W14" i="9"/>
  <c r="V37" i="9"/>
  <c r="V35" i="9"/>
  <c r="V33" i="9"/>
  <c r="V31" i="9"/>
  <c r="V29" i="9"/>
  <c r="V27" i="9"/>
  <c r="V25" i="9"/>
  <c r="V23" i="9"/>
  <c r="V22" i="9"/>
  <c r="V20" i="9"/>
  <c r="V19" i="9"/>
  <c r="L18" i="9"/>
  <c r="V18" i="9"/>
  <c r="V17" i="9"/>
  <c r="V16" i="9"/>
  <c r="V15" i="9"/>
  <c r="V14" i="9"/>
  <c r="V13" i="9"/>
  <c r="V12" i="9"/>
  <c r="V11" i="9"/>
  <c r="L10" i="9"/>
  <c r="V10" i="9"/>
  <c r="V9" i="9"/>
  <c r="V8" i="9"/>
  <c r="V7" i="9"/>
  <c r="V6" i="9"/>
  <c r="V5" i="9"/>
  <c r="BW3" i="9"/>
  <c r="DO3" i="9" s="1"/>
  <c r="EG3" i="9" s="1"/>
  <c r="EX3" i="9" s="1"/>
  <c r="FM3" i="9" s="1"/>
  <c r="FZ3" i="9" s="1"/>
  <c r="V26" i="9"/>
  <c r="V34" i="9"/>
  <c r="AC35" i="9"/>
  <c r="S34" i="9"/>
  <c r="AC34" i="9"/>
  <c r="AC32" i="9"/>
  <c r="AC30" i="9"/>
  <c r="AC28" i="9"/>
  <c r="AC25" i="9"/>
  <c r="AC23" i="9"/>
  <c r="AC21" i="9"/>
  <c r="AC19" i="9"/>
  <c r="S18" i="9"/>
  <c r="AC18" i="9"/>
  <c r="AC16" i="9"/>
  <c r="AC14" i="9"/>
  <c r="AC12" i="9"/>
  <c r="AC9" i="9"/>
  <c r="AC7" i="9"/>
  <c r="AC5" i="9"/>
  <c r="CM3" i="9"/>
  <c r="CU3" i="9" s="1"/>
  <c r="BY3" i="9"/>
  <c r="DQ3" i="9" s="1"/>
  <c r="EI3" i="9" s="1"/>
  <c r="EZ3" i="9" s="1"/>
  <c r="FO3" i="9" s="1"/>
  <c r="GB3" i="9" s="1"/>
  <c r="GM3" i="9" s="1"/>
  <c r="AB22" i="9"/>
  <c r="AB21" i="9"/>
  <c r="AB20" i="9"/>
  <c r="AB17" i="9"/>
  <c r="AB16" i="9"/>
  <c r="AB15" i="9"/>
  <c r="AB14" i="9"/>
  <c r="AB13" i="9"/>
  <c r="AB12" i="9"/>
  <c r="AB11" i="9"/>
  <c r="AB9" i="9"/>
  <c r="AB8" i="9"/>
  <c r="AB7" i="9"/>
  <c r="AB6" i="9"/>
  <c r="AB5" i="9"/>
  <c r="AC33" i="9"/>
  <c r="AC31" i="9"/>
  <c r="AC29" i="9"/>
  <c r="AC27" i="9"/>
  <c r="S26" i="9"/>
  <c r="AC26" i="9"/>
  <c r="AC24" i="9"/>
  <c r="AC22" i="9"/>
  <c r="AC20" i="9"/>
  <c r="AC17" i="9"/>
  <c r="AC15" i="9"/>
  <c r="AC13" i="9"/>
  <c r="AC11" i="9"/>
  <c r="S10" i="9"/>
  <c r="AC10" i="9"/>
  <c r="AC8" i="9"/>
  <c r="AC6" i="9"/>
  <c r="Y5" i="9"/>
  <c r="Y6" i="9"/>
  <c r="Y7" i="9"/>
  <c r="Y8" i="9"/>
  <c r="Y9" i="9"/>
  <c r="Y10" i="9"/>
  <c r="Y11" i="9"/>
  <c r="Y12" i="9"/>
  <c r="Y13" i="9"/>
  <c r="Y14" i="9"/>
  <c r="Y15" i="9"/>
  <c r="Y16" i="9"/>
  <c r="AB37" i="9"/>
  <c r="AB36" i="9"/>
  <c r="AB35" i="9"/>
  <c r="R34" i="9"/>
  <c r="AB34" i="9"/>
  <c r="AB33" i="9"/>
  <c r="AB32" i="9"/>
  <c r="AB31" i="9"/>
  <c r="AB30" i="9"/>
  <c r="AB29" i="9"/>
  <c r="AB28" i="9"/>
  <c r="AB27" i="9"/>
  <c r="R26" i="9"/>
  <c r="AB26" i="9"/>
  <c r="AB25" i="9"/>
  <c r="AB24" i="9"/>
  <c r="AB23" i="9"/>
  <c r="R18" i="9"/>
  <c r="R10" i="9"/>
  <c r="AB18" i="9"/>
  <c r="AB10" i="9"/>
  <c r="AA37" i="9"/>
  <c r="AA32" i="9"/>
  <c r="AA29" i="9"/>
  <c r="AA25" i="9"/>
  <c r="AA22" i="9"/>
  <c r="P34" i="9"/>
  <c r="Z34" i="9"/>
  <c r="Z31" i="9"/>
  <c r="Z29" i="9"/>
  <c r="P26" i="9"/>
  <c r="Z26" i="9"/>
  <c r="Z24" i="9"/>
  <c r="Z21" i="9"/>
  <c r="P18" i="9"/>
  <c r="P10" i="9"/>
  <c r="AA36" i="9"/>
  <c r="AA33" i="9"/>
  <c r="AA31" i="9"/>
  <c r="AA27" i="9"/>
  <c r="AA24" i="9"/>
  <c r="AA21" i="9"/>
  <c r="Q10" i="9"/>
  <c r="Z33" i="9"/>
  <c r="Z30" i="9"/>
  <c r="Z27" i="9"/>
  <c r="Z25" i="9"/>
  <c r="Z22" i="9"/>
  <c r="O34" i="9"/>
  <c r="O32" i="9"/>
  <c r="O26" i="9"/>
  <c r="O18" i="9"/>
  <c r="O10" i="9"/>
  <c r="AA35" i="9"/>
  <c r="Q34" i="9"/>
  <c r="AA34" i="9"/>
  <c r="AA30" i="9"/>
  <c r="AA28" i="9"/>
  <c r="Q26" i="9"/>
  <c r="AA26" i="9"/>
  <c r="AA23" i="9"/>
  <c r="Q18" i="9"/>
  <c r="Z32" i="9"/>
  <c r="Z28" i="9"/>
  <c r="Z23" i="9"/>
  <c r="N34" i="9"/>
  <c r="N26" i="9"/>
  <c r="N18" i="9"/>
  <c r="N10" i="9"/>
  <c r="X18" i="9"/>
  <c r="K5" i="10"/>
  <c r="B97" i="10"/>
  <c r="B89" i="10"/>
  <c r="B81" i="10"/>
  <c r="B73" i="10"/>
  <c r="B65" i="10"/>
  <c r="B57" i="10"/>
  <c r="B49" i="10"/>
  <c r="B41" i="10"/>
  <c r="B33" i="10"/>
  <c r="B25" i="10"/>
  <c r="B17" i="10"/>
  <c r="J5" i="10"/>
  <c r="B9" i="10"/>
  <c r="I5" i="10"/>
  <c r="H5" i="10"/>
  <c r="G5" i="10"/>
  <c r="F5" i="10"/>
  <c r="W4" i="9"/>
  <c r="AR4" i="9" s="1"/>
  <c r="BK4" i="9" s="1"/>
  <c r="AD27" i="9"/>
  <c r="AD23" i="9"/>
  <c r="AD6" i="9"/>
  <c r="CF3" i="9"/>
  <c r="CN3" i="9" s="1"/>
  <c r="BR3" i="9"/>
  <c r="AD7" i="9"/>
  <c r="CG3" i="9"/>
  <c r="CO3" i="9" s="1"/>
  <c r="BS3" i="9"/>
  <c r="DK3" i="9" s="1"/>
  <c r="AN31" i="9"/>
  <c r="BG31" i="9" s="1"/>
  <c r="BZ31" i="9" s="1"/>
  <c r="CV31" i="9" s="1"/>
  <c r="DR31" i="9" s="1"/>
  <c r="EJ31" i="9" s="1"/>
  <c r="FA31" i="9" s="1"/>
  <c r="FP31" i="9" s="1"/>
  <c r="GC31" i="9" s="1"/>
  <c r="GN31" i="9" s="1"/>
  <c r="GY31" i="9" s="1"/>
  <c r="AD31" i="9"/>
  <c r="AN15" i="9"/>
  <c r="BG15" i="9" s="1"/>
  <c r="BZ15" i="9" s="1"/>
  <c r="CV15" i="9" s="1"/>
  <c r="DR15" i="9" s="1"/>
  <c r="EJ15" i="9" s="1"/>
  <c r="FA15" i="9" s="1"/>
  <c r="FP15" i="9" s="1"/>
  <c r="GC15" i="9" s="1"/>
  <c r="GN15" i="9" s="1"/>
  <c r="GY15" i="9" s="1"/>
  <c r="AD15" i="9"/>
  <c r="T30" i="9"/>
  <c r="AD30" i="9"/>
  <c r="AN22" i="9"/>
  <c r="BG22" i="9" s="1"/>
  <c r="BZ22" i="9" s="1"/>
  <c r="CV22" i="9" s="1"/>
  <c r="DR22" i="9" s="1"/>
  <c r="EJ22" i="9" s="1"/>
  <c r="FA22" i="9" s="1"/>
  <c r="FP22" i="9" s="1"/>
  <c r="GC22" i="9" s="1"/>
  <c r="GN22" i="9" s="1"/>
  <c r="GY22" i="9" s="1"/>
  <c r="AD22" i="9"/>
  <c r="T14" i="9"/>
  <c r="AD14" i="9"/>
  <c r="BT3" i="9"/>
  <c r="DL3" i="9" s="1"/>
  <c r="ED3" i="9" s="1"/>
  <c r="CH3" i="9"/>
  <c r="CP3" i="9" s="1"/>
  <c r="O24" i="9"/>
  <c r="O16" i="9"/>
  <c r="O8" i="9"/>
  <c r="BU3" i="9"/>
  <c r="DM3" i="9" s="1"/>
  <c r="EE3" i="9" s="1"/>
  <c r="EV3" i="9" s="1"/>
  <c r="CI3" i="9"/>
  <c r="CQ3" i="9" s="1"/>
  <c r="AD18" i="9"/>
  <c r="CJ3" i="9"/>
  <c r="CR3" i="9" s="1"/>
  <c r="BV3" i="9"/>
  <c r="DN3" i="9" s="1"/>
  <c r="EF3" i="9" s="1"/>
  <c r="EW3" i="9" s="1"/>
  <c r="FL3" i="9" s="1"/>
  <c r="AN13" i="9"/>
  <c r="BG13" i="9" s="1"/>
  <c r="BZ13" i="9" s="1"/>
  <c r="CV13" i="9" s="1"/>
  <c r="DR13" i="9" s="1"/>
  <c r="EJ13" i="9" s="1"/>
  <c r="FA13" i="9" s="1"/>
  <c r="FP13" i="9" s="1"/>
  <c r="GC13" i="9" s="1"/>
  <c r="GN13" i="9" s="1"/>
  <c r="GY13" i="9" s="1"/>
  <c r="AD34" i="9"/>
  <c r="CL3" i="9"/>
  <c r="CT3" i="9" s="1"/>
  <c r="BX3" i="9"/>
  <c r="DP3" i="9" s="1"/>
  <c r="EH3" i="9" s="1"/>
  <c r="EY3" i="9" s="1"/>
  <c r="FN3" i="9" s="1"/>
  <c r="GA3" i="9" s="1"/>
  <c r="GL3" i="9" s="1"/>
  <c r="AD10" i="9"/>
  <c r="AB4" i="9"/>
  <c r="AW4" i="9" s="1"/>
  <c r="BP4" i="9" s="1"/>
  <c r="AN5" i="9"/>
  <c r="BG5" i="9" s="1"/>
  <c r="BZ5" i="9" s="1"/>
  <c r="CV5" i="9" s="1"/>
  <c r="DR5" i="9" s="1"/>
  <c r="EJ5" i="9" s="1"/>
  <c r="FA5" i="9" s="1"/>
  <c r="FP5" i="9" s="1"/>
  <c r="GC5" i="9" s="1"/>
  <c r="GN5" i="9" s="1"/>
  <c r="GY5" i="9" s="1"/>
  <c r="AD37" i="9"/>
  <c r="AD29" i="9"/>
  <c r="AD21" i="9"/>
  <c r="AC4" i="9"/>
  <c r="AX4" i="9" s="1"/>
  <c r="BQ4" i="9" s="1"/>
  <c r="AD36" i="9"/>
  <c r="AD28" i="9"/>
  <c r="AD20" i="9"/>
  <c r="AD12" i="9"/>
  <c r="AD4" i="9"/>
  <c r="AD35" i="9"/>
  <c r="AD19" i="9"/>
  <c r="AD11" i="9"/>
  <c r="AD33" i="9"/>
  <c r="AD25" i="9"/>
  <c r="AD17" i="9"/>
  <c r="AD9" i="9"/>
  <c r="O4" i="9"/>
  <c r="AD32" i="9"/>
  <c r="AD24" i="9"/>
  <c r="AD16" i="9"/>
  <c r="AD8" i="9"/>
  <c r="M32" i="9"/>
  <c r="N24" i="9"/>
  <c r="N16" i="9"/>
  <c r="N8" i="9"/>
  <c r="L32" i="9"/>
  <c r="L24" i="9"/>
  <c r="L16" i="9"/>
  <c r="L8" i="9"/>
  <c r="S32" i="9"/>
  <c r="S24" i="9"/>
  <c r="S16" i="9"/>
  <c r="S8" i="9"/>
  <c r="R32" i="9"/>
  <c r="R24" i="9"/>
  <c r="R16" i="9"/>
  <c r="R8" i="9"/>
  <c r="T31" i="9"/>
  <c r="N32" i="9"/>
  <c r="X4" i="9"/>
  <c r="AS4" i="9" s="1"/>
  <c r="BL4" i="9" s="1"/>
  <c r="T24" i="9"/>
  <c r="T8" i="9"/>
  <c r="P32" i="9"/>
  <c r="P24" i="9"/>
  <c r="P16" i="9"/>
  <c r="P8" i="9"/>
  <c r="T16" i="9"/>
  <c r="P31" i="9"/>
  <c r="P23" i="9"/>
  <c r="P15" i="9"/>
  <c r="P7" i="9"/>
  <c r="T26" i="9"/>
  <c r="AN36" i="9"/>
  <c r="BG36" i="9" s="1"/>
  <c r="BZ36" i="9" s="1"/>
  <c r="CV36" i="9" s="1"/>
  <c r="DR36" i="9" s="1"/>
  <c r="EJ36" i="9" s="1"/>
  <c r="FA36" i="9" s="1"/>
  <c r="FP36" i="9" s="1"/>
  <c r="GC36" i="9" s="1"/>
  <c r="GN36" i="9" s="1"/>
  <c r="GY36" i="9" s="1"/>
  <c r="AN28" i="9"/>
  <c r="BG28" i="9" s="1"/>
  <c r="BZ28" i="9" s="1"/>
  <c r="CV28" i="9" s="1"/>
  <c r="DR28" i="9" s="1"/>
  <c r="EJ28" i="9" s="1"/>
  <c r="FA28" i="9" s="1"/>
  <c r="FP28" i="9" s="1"/>
  <c r="GC28" i="9" s="1"/>
  <c r="GN28" i="9" s="1"/>
  <c r="GY28" i="9" s="1"/>
  <c r="AN20" i="9"/>
  <c r="BG20" i="9" s="1"/>
  <c r="BZ20" i="9" s="1"/>
  <c r="CV20" i="9" s="1"/>
  <c r="DR20" i="9" s="1"/>
  <c r="EJ20" i="9" s="1"/>
  <c r="FA20" i="9" s="1"/>
  <c r="FP20" i="9" s="1"/>
  <c r="GC20" i="9" s="1"/>
  <c r="GN20" i="9" s="1"/>
  <c r="GY20" i="9" s="1"/>
  <c r="AN12" i="9"/>
  <c r="BG12" i="9" s="1"/>
  <c r="BZ12" i="9" s="1"/>
  <c r="CV12" i="9" s="1"/>
  <c r="DR12" i="9" s="1"/>
  <c r="EJ12" i="9" s="1"/>
  <c r="FA12" i="9" s="1"/>
  <c r="FP12" i="9" s="1"/>
  <c r="GC12" i="9" s="1"/>
  <c r="GN12" i="9" s="1"/>
  <c r="GY12" i="9" s="1"/>
  <c r="AN4" i="9"/>
  <c r="BG4" i="9" s="1"/>
  <c r="BZ4" i="9" s="1"/>
  <c r="CV4" i="9" s="1"/>
  <c r="DR4" i="9" s="1"/>
  <c r="EJ4" i="9" s="1"/>
  <c r="FA4" i="9" s="1"/>
  <c r="FP4" i="9" s="1"/>
  <c r="GC4" i="9" s="1"/>
  <c r="GN4" i="9" s="1"/>
  <c r="GY4" i="9" s="1"/>
  <c r="O31" i="9"/>
  <c r="O23" i="9"/>
  <c r="AN35" i="9"/>
  <c r="BG35" i="9" s="1"/>
  <c r="BZ35" i="9" s="1"/>
  <c r="CV35" i="9" s="1"/>
  <c r="DR35" i="9" s="1"/>
  <c r="EJ35" i="9" s="1"/>
  <c r="FA35" i="9" s="1"/>
  <c r="FP35" i="9" s="1"/>
  <c r="GC35" i="9" s="1"/>
  <c r="GN35" i="9" s="1"/>
  <c r="GY35" i="9" s="1"/>
  <c r="AN27" i="9"/>
  <c r="BG27" i="9" s="1"/>
  <c r="BZ27" i="9" s="1"/>
  <c r="CV27" i="9" s="1"/>
  <c r="DR27" i="9" s="1"/>
  <c r="EJ27" i="9" s="1"/>
  <c r="FA27" i="9" s="1"/>
  <c r="FP27" i="9" s="1"/>
  <c r="GC27" i="9" s="1"/>
  <c r="GN27" i="9" s="1"/>
  <c r="GY27" i="9" s="1"/>
  <c r="AN19" i="9"/>
  <c r="BG19" i="9" s="1"/>
  <c r="BZ19" i="9" s="1"/>
  <c r="CV19" i="9" s="1"/>
  <c r="DR19" i="9" s="1"/>
  <c r="EJ19" i="9" s="1"/>
  <c r="FA19" i="9" s="1"/>
  <c r="FP19" i="9" s="1"/>
  <c r="GC19" i="9" s="1"/>
  <c r="GN19" i="9" s="1"/>
  <c r="GY19" i="9" s="1"/>
  <c r="AN11" i="9"/>
  <c r="BG11" i="9" s="1"/>
  <c r="BZ11" i="9" s="1"/>
  <c r="CV11" i="9" s="1"/>
  <c r="DR11" i="9" s="1"/>
  <c r="EJ11" i="9" s="1"/>
  <c r="FA11" i="9" s="1"/>
  <c r="FP11" i="9" s="1"/>
  <c r="GC11" i="9" s="1"/>
  <c r="GN11" i="9" s="1"/>
  <c r="GY11" i="9" s="1"/>
  <c r="AA4" i="9"/>
  <c r="AV4" i="9" s="1"/>
  <c r="BO4" i="9" s="1"/>
  <c r="N31" i="9"/>
  <c r="N23" i="9"/>
  <c r="N15" i="9"/>
  <c r="N7" i="9"/>
  <c r="T18" i="9"/>
  <c r="AN34" i="9"/>
  <c r="BG34" i="9" s="1"/>
  <c r="BZ34" i="9" s="1"/>
  <c r="CV34" i="9" s="1"/>
  <c r="DR34" i="9" s="1"/>
  <c r="EJ34" i="9" s="1"/>
  <c r="FA34" i="9" s="1"/>
  <c r="FP34" i="9" s="1"/>
  <c r="GC34" i="9" s="1"/>
  <c r="GN34" i="9" s="1"/>
  <c r="GY34" i="9" s="1"/>
  <c r="AN10" i="9"/>
  <c r="BG10" i="9" s="1"/>
  <c r="BZ10" i="9" s="1"/>
  <c r="CV10" i="9" s="1"/>
  <c r="DR10" i="9" s="1"/>
  <c r="EJ10" i="9" s="1"/>
  <c r="FA10" i="9" s="1"/>
  <c r="FP10" i="9" s="1"/>
  <c r="GC10" i="9" s="1"/>
  <c r="GN10" i="9" s="1"/>
  <c r="GY10" i="9" s="1"/>
  <c r="AN33" i="9"/>
  <c r="BG33" i="9" s="1"/>
  <c r="BZ33" i="9" s="1"/>
  <c r="CV33" i="9" s="1"/>
  <c r="DR33" i="9" s="1"/>
  <c r="EJ33" i="9" s="1"/>
  <c r="FA33" i="9" s="1"/>
  <c r="FP33" i="9" s="1"/>
  <c r="GC33" i="9" s="1"/>
  <c r="GN33" i="9" s="1"/>
  <c r="GY33" i="9" s="1"/>
  <c r="AN25" i="9"/>
  <c r="BG25" i="9" s="1"/>
  <c r="BZ25" i="9" s="1"/>
  <c r="CV25" i="9" s="1"/>
  <c r="DR25" i="9" s="1"/>
  <c r="EJ25" i="9" s="1"/>
  <c r="FA25" i="9" s="1"/>
  <c r="FP25" i="9" s="1"/>
  <c r="GC25" i="9" s="1"/>
  <c r="GN25" i="9" s="1"/>
  <c r="GY25" i="9" s="1"/>
  <c r="AN17" i="9"/>
  <c r="BG17" i="9" s="1"/>
  <c r="BZ17" i="9" s="1"/>
  <c r="CV17" i="9" s="1"/>
  <c r="DR17" i="9" s="1"/>
  <c r="EJ17" i="9" s="1"/>
  <c r="FA17" i="9" s="1"/>
  <c r="FP17" i="9" s="1"/>
  <c r="GC17" i="9" s="1"/>
  <c r="GN17" i="9" s="1"/>
  <c r="GY17" i="9" s="1"/>
  <c r="AN9" i="9"/>
  <c r="BG9" i="9" s="1"/>
  <c r="BZ9" i="9" s="1"/>
  <c r="CV9" i="9" s="1"/>
  <c r="DR9" i="9" s="1"/>
  <c r="EJ9" i="9" s="1"/>
  <c r="FA9" i="9" s="1"/>
  <c r="FP9" i="9" s="1"/>
  <c r="GC9" i="9" s="1"/>
  <c r="GN9" i="9" s="1"/>
  <c r="GY9" i="9" s="1"/>
  <c r="L31" i="9"/>
  <c r="L23" i="9"/>
  <c r="T15" i="9"/>
  <c r="AN32" i="9"/>
  <c r="BG32" i="9" s="1"/>
  <c r="BZ32" i="9" s="1"/>
  <c r="CV32" i="9" s="1"/>
  <c r="DR32" i="9" s="1"/>
  <c r="EJ32" i="9" s="1"/>
  <c r="FA32" i="9" s="1"/>
  <c r="FP32" i="9" s="1"/>
  <c r="GC32" i="9" s="1"/>
  <c r="GN32" i="9" s="1"/>
  <c r="GY32" i="9" s="1"/>
  <c r="S31" i="9"/>
  <c r="S23" i="9"/>
  <c r="S15" i="9"/>
  <c r="S7" i="9"/>
  <c r="AN23" i="9"/>
  <c r="BG23" i="9" s="1"/>
  <c r="BZ23" i="9" s="1"/>
  <c r="CV23" i="9" s="1"/>
  <c r="DR23" i="9" s="1"/>
  <c r="EJ23" i="9" s="1"/>
  <c r="FA23" i="9" s="1"/>
  <c r="FP23" i="9" s="1"/>
  <c r="GC23" i="9" s="1"/>
  <c r="GN23" i="9" s="1"/>
  <c r="GY23" i="9" s="1"/>
  <c r="AN7" i="9"/>
  <c r="BG7" i="9" s="1"/>
  <c r="BZ7" i="9" s="1"/>
  <c r="CV7" i="9" s="1"/>
  <c r="DR7" i="9" s="1"/>
  <c r="EJ7" i="9" s="1"/>
  <c r="FA7" i="9" s="1"/>
  <c r="FP7" i="9" s="1"/>
  <c r="GC7" i="9" s="1"/>
  <c r="GN7" i="9" s="1"/>
  <c r="GY7" i="9" s="1"/>
  <c r="R31" i="9"/>
  <c r="R23" i="9"/>
  <c r="R15" i="9"/>
  <c r="R7" i="9"/>
  <c r="AN30" i="9"/>
  <c r="BG30" i="9" s="1"/>
  <c r="BZ30" i="9" s="1"/>
  <c r="CV30" i="9" s="1"/>
  <c r="DR30" i="9" s="1"/>
  <c r="EJ30" i="9" s="1"/>
  <c r="FA30" i="9" s="1"/>
  <c r="FP30" i="9" s="1"/>
  <c r="GC30" i="9" s="1"/>
  <c r="GN30" i="9" s="1"/>
  <c r="GY30" i="9" s="1"/>
  <c r="AN14" i="9"/>
  <c r="BG14" i="9" s="1"/>
  <c r="BZ14" i="9" s="1"/>
  <c r="CV14" i="9" s="1"/>
  <c r="DR14" i="9" s="1"/>
  <c r="EJ14" i="9" s="1"/>
  <c r="FA14" i="9" s="1"/>
  <c r="FP14" i="9" s="1"/>
  <c r="GC14" i="9" s="1"/>
  <c r="GN14" i="9" s="1"/>
  <c r="GY14" i="9" s="1"/>
  <c r="AN6" i="9"/>
  <c r="BG6" i="9" s="1"/>
  <c r="BZ6" i="9" s="1"/>
  <c r="CV6" i="9" s="1"/>
  <c r="DR6" i="9" s="1"/>
  <c r="EJ6" i="9" s="1"/>
  <c r="FA6" i="9" s="1"/>
  <c r="FP6" i="9" s="1"/>
  <c r="GC6" i="9" s="1"/>
  <c r="GN6" i="9" s="1"/>
  <c r="GY6" i="9" s="1"/>
  <c r="P4" i="9"/>
  <c r="M30" i="9"/>
  <c r="M22" i="9"/>
  <c r="S4" i="9"/>
  <c r="Y4" i="9"/>
  <c r="AT4" i="9" s="1"/>
  <c r="BM4" i="9" s="1"/>
  <c r="Z4" i="9"/>
  <c r="AU4" i="9" s="1"/>
  <c r="BN4" i="9" s="1"/>
  <c r="M4" i="9"/>
  <c r="L37" i="9"/>
  <c r="L29" i="9"/>
  <c r="L21" i="9"/>
  <c r="L13" i="9"/>
  <c r="L5" i="9"/>
  <c r="S21" i="9"/>
  <c r="S5" i="9"/>
  <c r="M37" i="9"/>
  <c r="S37" i="9"/>
  <c r="R29" i="9"/>
  <c r="R21" i="9"/>
  <c r="R13" i="9"/>
  <c r="S29" i="9"/>
  <c r="S13" i="9"/>
  <c r="R37" i="9"/>
  <c r="Q37" i="9"/>
  <c r="P37" i="9"/>
  <c r="P29" i="9"/>
  <c r="P21" i="9"/>
  <c r="P13" i="9"/>
  <c r="N37" i="9"/>
  <c r="N29" i="9"/>
  <c r="N21" i="9"/>
  <c r="N13" i="9"/>
  <c r="N5" i="9"/>
  <c r="N4" i="9"/>
  <c r="Q32" i="9"/>
  <c r="Q31" i="9"/>
  <c r="Q29" i="9"/>
  <c r="Q24" i="9"/>
  <c r="Q23" i="9"/>
  <c r="Q21" i="9"/>
  <c r="Q16" i="9"/>
  <c r="Q15" i="9"/>
  <c r="Q13" i="9"/>
  <c r="Q8" i="9"/>
  <c r="Q7" i="9"/>
  <c r="Q5" i="9"/>
  <c r="O15" i="9"/>
  <c r="O7" i="9"/>
  <c r="R4" i="9"/>
  <c r="M36" i="9"/>
  <c r="M33" i="9"/>
  <c r="M31" i="9"/>
  <c r="M29" i="9"/>
  <c r="M28" i="9"/>
  <c r="M24" i="9"/>
  <c r="M23" i="9"/>
  <c r="M21" i="9"/>
  <c r="M20" i="9"/>
  <c r="M16" i="9"/>
  <c r="M15" i="9"/>
  <c r="M13" i="9"/>
  <c r="M8" i="9"/>
  <c r="M7" i="9"/>
  <c r="M5" i="9"/>
  <c r="L15" i="9"/>
  <c r="L7" i="9"/>
  <c r="Q4" i="9"/>
  <c r="N36" i="9"/>
  <c r="N33" i="9"/>
  <c r="N30" i="9"/>
  <c r="N28" i="9"/>
  <c r="N25" i="9"/>
  <c r="N17" i="9"/>
  <c r="N9" i="9"/>
  <c r="L36" i="9"/>
  <c r="L33" i="9"/>
  <c r="L30" i="9"/>
  <c r="L28" i="9"/>
  <c r="L25" i="9"/>
  <c r="L22" i="9"/>
  <c r="L20" i="9"/>
  <c r="L17" i="9"/>
  <c r="L14" i="9"/>
  <c r="L12" i="9"/>
  <c r="L9" i="9"/>
  <c r="L6" i="9"/>
  <c r="S36" i="9"/>
  <c r="S33" i="9"/>
  <c r="S30" i="9"/>
  <c r="S28" i="9"/>
  <c r="S25" i="9"/>
  <c r="S17" i="9"/>
  <c r="S9" i="9"/>
  <c r="O22" i="9"/>
  <c r="Q36" i="9"/>
  <c r="Q33" i="9"/>
  <c r="Q30" i="9"/>
  <c r="Q28" i="9"/>
  <c r="Q25" i="9"/>
  <c r="Q17" i="9"/>
  <c r="Q9" i="9"/>
  <c r="R36" i="9"/>
  <c r="R33" i="9"/>
  <c r="R30" i="9"/>
  <c r="R28" i="9"/>
  <c r="R25" i="9"/>
  <c r="R17" i="9"/>
  <c r="R9" i="9"/>
  <c r="R5" i="9"/>
  <c r="P36" i="9"/>
  <c r="P33" i="9"/>
  <c r="P30" i="9"/>
  <c r="P28" i="9"/>
  <c r="P25" i="9"/>
  <c r="P17" i="9"/>
  <c r="P9" i="9"/>
  <c r="P5" i="9"/>
  <c r="T22" i="9"/>
  <c r="O36" i="9"/>
  <c r="O33" i="9"/>
  <c r="O30" i="9"/>
  <c r="O28" i="9"/>
  <c r="O25" i="9"/>
  <c r="O20" i="9"/>
  <c r="O17" i="9"/>
  <c r="O14" i="9"/>
  <c r="O12" i="9"/>
  <c r="O9" i="9"/>
  <c r="O6" i="9"/>
  <c r="M25" i="9"/>
  <c r="M17" i="9"/>
  <c r="M14" i="9"/>
  <c r="M12" i="9"/>
  <c r="M9" i="9"/>
  <c r="M6" i="9"/>
  <c r="S22" i="9"/>
  <c r="S20" i="9"/>
  <c r="S14" i="9"/>
  <c r="S12" i="9"/>
  <c r="S6" i="9"/>
  <c r="R22" i="9"/>
  <c r="R20" i="9"/>
  <c r="R14" i="9"/>
  <c r="R12" i="9"/>
  <c r="R6" i="9"/>
  <c r="Q22" i="9"/>
  <c r="Q20" i="9"/>
  <c r="Q14" i="9"/>
  <c r="Q12" i="9"/>
  <c r="Q6" i="9"/>
  <c r="P22" i="9"/>
  <c r="P20" i="9"/>
  <c r="P14" i="9"/>
  <c r="P12" i="9"/>
  <c r="P6" i="9"/>
  <c r="N22" i="9"/>
  <c r="N20" i="9"/>
  <c r="N14" i="9"/>
  <c r="N12" i="9"/>
  <c r="N6" i="9"/>
  <c r="V4" i="9"/>
  <c r="N35" i="9"/>
  <c r="N27" i="9"/>
  <c r="N19" i="9"/>
  <c r="N11" i="9"/>
  <c r="O37" i="9"/>
  <c r="O29" i="9"/>
  <c r="O21" i="9"/>
  <c r="O13" i="9"/>
  <c r="O5" i="9"/>
  <c r="L35" i="9"/>
  <c r="L27" i="9"/>
  <c r="L19" i="9"/>
  <c r="L11" i="9"/>
  <c r="S35" i="9"/>
  <c r="S27" i="9"/>
  <c r="S19" i="9"/>
  <c r="S11" i="9"/>
  <c r="R35" i="9"/>
  <c r="R27" i="9"/>
  <c r="R19" i="9"/>
  <c r="R11" i="9"/>
  <c r="T37" i="9"/>
  <c r="T29" i="9"/>
  <c r="T21" i="9"/>
  <c r="T13" i="9"/>
  <c r="T5" i="9"/>
  <c r="M19" i="9"/>
  <c r="Q27" i="9"/>
  <c r="Q19" i="9"/>
  <c r="Q11" i="9"/>
  <c r="O11" i="9"/>
  <c r="O19" i="9"/>
  <c r="O27" i="9"/>
  <c r="O35" i="9"/>
  <c r="M35" i="9"/>
  <c r="Q35" i="9"/>
  <c r="P35" i="9"/>
  <c r="P11" i="9"/>
  <c r="M27" i="9"/>
  <c r="M11" i="9"/>
  <c r="P27" i="9"/>
  <c r="P19" i="9"/>
  <c r="L4" i="9"/>
  <c r="AD141" i="4"/>
  <c r="H6" i="10" s="1"/>
  <c r="AT141" i="3"/>
  <c r="G6" i="10" s="1"/>
  <c r="BR141" i="2"/>
  <c r="F6" i="10" s="1"/>
  <c r="CS148" i="1"/>
  <c r="E6" i="10" s="1"/>
  <c r="E3" i="10" s="1"/>
  <c r="E1" i="10" s="1"/>
  <c r="P6" i="18" l="1"/>
  <c r="H6" i="18"/>
  <c r="B7" i="18"/>
  <c r="B6" i="18"/>
  <c r="P7" i="18"/>
  <c r="K6" i="18"/>
  <c r="K7" i="18"/>
  <c r="H7" i="18"/>
  <c r="E7" i="18"/>
  <c r="F7" i="18"/>
  <c r="Q6" i="18"/>
  <c r="F6" i="18"/>
  <c r="I6" i="18"/>
  <c r="I8" i="18"/>
  <c r="J8" i="18"/>
  <c r="C6" i="18"/>
  <c r="C8" i="18"/>
  <c r="Q7" i="18"/>
  <c r="G8" i="18"/>
  <c r="G7" i="18"/>
  <c r="D6" i="18"/>
  <c r="E6" i="18"/>
  <c r="M8" i="18"/>
  <c r="D7" i="18"/>
  <c r="M7" i="18"/>
  <c r="L8" i="18"/>
  <c r="J7" i="18"/>
  <c r="L7" i="18"/>
  <c r="N6" i="18"/>
  <c r="N8" i="18"/>
  <c r="O8" i="18"/>
  <c r="O7" i="18"/>
  <c r="BM8" i="17"/>
  <c r="BM7" i="17"/>
  <c r="BY8" i="17"/>
  <c r="BY7" i="17"/>
  <c r="BN8" i="17"/>
  <c r="BN7" i="17"/>
  <c r="O8" i="17"/>
  <c r="O6" i="17"/>
  <c r="O7" i="17"/>
  <c r="BJ8" i="17"/>
  <c r="BJ7" i="17"/>
  <c r="CE8" i="17"/>
  <c r="CE7" i="17"/>
  <c r="T8" i="17"/>
  <c r="T7" i="17"/>
  <c r="AI8" i="17"/>
  <c r="AI7" i="17"/>
  <c r="BF8" i="17"/>
  <c r="BF7" i="17"/>
  <c r="AW8" i="17"/>
  <c r="AW7" i="17"/>
  <c r="BL8" i="17"/>
  <c r="BL7" i="17"/>
  <c r="CG8" i="17"/>
  <c r="CG7" i="17"/>
  <c r="H8" i="17"/>
  <c r="H7" i="17"/>
  <c r="AX8" i="17"/>
  <c r="AX7" i="17"/>
  <c r="CM8" i="17"/>
  <c r="CM7" i="17"/>
  <c r="CJ8" i="17"/>
  <c r="CJ7" i="17"/>
  <c r="AJ8" i="17"/>
  <c r="AJ7" i="17"/>
  <c r="G8" i="17"/>
  <c r="G7" i="17"/>
  <c r="G6" i="17"/>
  <c r="BS8" i="17"/>
  <c r="BS6" i="17"/>
  <c r="BS7" i="17"/>
  <c r="BE8" i="17"/>
  <c r="BE7" i="17"/>
  <c r="U8" i="17"/>
  <c r="U7" i="17"/>
  <c r="BB8" i="17"/>
  <c r="BB7" i="17"/>
  <c r="BZ8" i="17"/>
  <c r="BZ7" i="17"/>
  <c r="D8" i="17"/>
  <c r="D7" i="17"/>
  <c r="AA8" i="17"/>
  <c r="AA7" i="17"/>
  <c r="AH8" i="17"/>
  <c r="AH7" i="17"/>
  <c r="AO8" i="17"/>
  <c r="AO7" i="17"/>
  <c r="CN8" i="17"/>
  <c r="CN7" i="17"/>
  <c r="AK8" i="17"/>
  <c r="AK7" i="17"/>
  <c r="AS8" i="17"/>
  <c r="AS7" i="17"/>
  <c r="AP8" i="17"/>
  <c r="AP7" i="17"/>
  <c r="BO8" i="17"/>
  <c r="BO7" i="17"/>
  <c r="AU8" i="17"/>
  <c r="AU7" i="17"/>
  <c r="AU6" i="17"/>
  <c r="BB6" i="17"/>
  <c r="AI6" i="17"/>
  <c r="BN6" i="17"/>
  <c r="AS6" i="17"/>
  <c r="AW6" i="17"/>
  <c r="H6" i="17"/>
  <c r="N8" i="17"/>
  <c r="N7" i="17"/>
  <c r="CL8" i="17"/>
  <c r="CL7" i="17"/>
  <c r="CL6" i="17"/>
  <c r="BV8" i="17"/>
  <c r="BV7" i="17"/>
  <c r="AT8" i="17"/>
  <c r="AT7" i="17"/>
  <c r="CD8" i="17"/>
  <c r="CD7" i="17"/>
  <c r="CF8" i="17"/>
  <c r="CF7" i="17"/>
  <c r="S8" i="17"/>
  <c r="S7" i="17"/>
  <c r="Z8" i="17"/>
  <c r="Z7" i="17"/>
  <c r="AG8" i="17"/>
  <c r="AG7" i="17"/>
  <c r="CP8" i="17"/>
  <c r="CP7" i="17"/>
  <c r="AN8" i="17"/>
  <c r="AN7" i="17"/>
  <c r="E8" i="17"/>
  <c r="E7" i="17"/>
  <c r="J8" i="17"/>
  <c r="J7" i="17"/>
  <c r="AQ8" i="17"/>
  <c r="AQ7" i="17"/>
  <c r="AM8" i="17"/>
  <c r="AM6" i="17"/>
  <c r="AM7" i="17"/>
  <c r="CM6" i="17"/>
  <c r="AA6" i="17"/>
  <c r="BF6" i="17"/>
  <c r="AO6" i="17"/>
  <c r="BL6" i="17"/>
  <c r="BZ6" i="17"/>
  <c r="CI8" i="17"/>
  <c r="CI6" i="17"/>
  <c r="CI7" i="17"/>
  <c r="Y8" i="17"/>
  <c r="Y7" i="17"/>
  <c r="F8" i="17"/>
  <c r="F7" i="17"/>
  <c r="P8" i="17"/>
  <c r="P7" i="17"/>
  <c r="BY6" i="17"/>
  <c r="AL8" i="17"/>
  <c r="AL7" i="17"/>
  <c r="BH8" i="17"/>
  <c r="BH7" i="17"/>
  <c r="CK8" i="17"/>
  <c r="CK7" i="17"/>
  <c r="K8" i="17"/>
  <c r="K7" i="17"/>
  <c r="R8" i="17"/>
  <c r="R7" i="17"/>
  <c r="Q8" i="17"/>
  <c r="Q7" i="17"/>
  <c r="X8" i="17"/>
  <c r="X7" i="17"/>
  <c r="CO8" i="17"/>
  <c r="CO7" i="17"/>
  <c r="AF8" i="17"/>
  <c r="AF7" i="17"/>
  <c r="CA8" i="17"/>
  <c r="CA6" i="17"/>
  <c r="CA7" i="17"/>
  <c r="BK8" i="17"/>
  <c r="BK6" i="17"/>
  <c r="BK7" i="17"/>
  <c r="W8" i="17"/>
  <c r="W6" i="17"/>
  <c r="W7" i="17"/>
  <c r="AJ6" i="17"/>
  <c r="N6" i="17"/>
  <c r="CE6" i="17"/>
  <c r="S6" i="17"/>
  <c r="AX6" i="17"/>
  <c r="BJ6" i="17"/>
  <c r="AG6" i="17"/>
  <c r="AT6" i="17"/>
  <c r="CQ8" i="17"/>
  <c r="CQ6" i="17"/>
  <c r="CQ7" i="17"/>
  <c r="B8" i="17"/>
  <c r="B7" i="17"/>
  <c r="AY8" i="17"/>
  <c r="AY7" i="17"/>
  <c r="BR8" i="17"/>
  <c r="BR7" i="17"/>
  <c r="AD8" i="17"/>
  <c r="AD7" i="17"/>
  <c r="AZ8" i="17"/>
  <c r="AZ7" i="17"/>
  <c r="CH8" i="17"/>
  <c r="CH7" i="17"/>
  <c r="C8" i="17"/>
  <c r="C7" i="17"/>
  <c r="BU8" i="17"/>
  <c r="BU7" i="17"/>
  <c r="I8" i="17"/>
  <c r="I7" i="17"/>
  <c r="BA8" i="17"/>
  <c r="BA7" i="17"/>
  <c r="AC8" i="17"/>
  <c r="AC7" i="17"/>
  <c r="BQ8" i="17"/>
  <c r="BQ7" i="17"/>
  <c r="BP8" i="17"/>
  <c r="BP7" i="17"/>
  <c r="BC8" i="17"/>
  <c r="BC7" i="17"/>
  <c r="BC6" i="17"/>
  <c r="CN6" i="17"/>
  <c r="CO6" i="17"/>
  <c r="K6" i="17"/>
  <c r="AP6" i="17"/>
  <c r="AD6" i="17"/>
  <c r="CK6" i="17"/>
  <c r="Y6" i="17"/>
  <c r="BG8" i="17"/>
  <c r="BG7" i="17"/>
  <c r="BI8" i="17"/>
  <c r="BI7" i="17"/>
  <c r="AB8" i="17"/>
  <c r="AB7" i="17"/>
  <c r="BT8" i="17"/>
  <c r="BT7" i="17"/>
  <c r="AY6" i="17"/>
  <c r="BM6" i="17"/>
  <c r="V8" i="17"/>
  <c r="V7" i="17"/>
  <c r="AR8" i="17"/>
  <c r="AR7" i="17"/>
  <c r="CB8" i="17"/>
  <c r="CB7" i="17"/>
  <c r="CC8" i="17"/>
  <c r="CC7" i="17"/>
  <c r="BW8" i="17"/>
  <c r="BW7" i="17"/>
  <c r="BX8" i="17"/>
  <c r="BX7" i="17"/>
  <c r="BD8" i="17"/>
  <c r="BD7" i="17"/>
  <c r="AV8" i="17"/>
  <c r="AV7" i="17"/>
  <c r="M8" i="17"/>
  <c r="M7" i="17"/>
  <c r="L8" i="17"/>
  <c r="L7" i="17"/>
  <c r="AE8" i="17"/>
  <c r="AE6" i="17"/>
  <c r="AE7" i="17"/>
  <c r="CF6" i="17"/>
  <c r="T6" i="17"/>
  <c r="BQ6" i="17"/>
  <c r="BO6" i="17"/>
  <c r="C6" i="17"/>
  <c r="AH6" i="17"/>
  <c r="F6" i="17"/>
  <c r="CC6" i="17"/>
  <c r="Q6" i="17"/>
  <c r="AN6" i="17"/>
  <c r="BR6" i="17"/>
  <c r="CT206" i="1"/>
  <c r="CT203" i="1"/>
  <c r="CT207" i="1"/>
  <c r="CT201" i="1"/>
  <c r="CT208" i="1"/>
  <c r="CR202" i="1"/>
  <c r="CS202" i="1" s="1"/>
  <c r="CR203" i="1"/>
  <c r="CS203" i="1" s="1"/>
  <c r="CR206" i="1"/>
  <c r="CS206" i="1" s="1"/>
  <c r="CR204" i="1"/>
  <c r="CS204" i="1" s="1"/>
  <c r="CS198" i="1"/>
  <c r="CT202" i="1"/>
  <c r="CR207" i="1"/>
  <c r="CS207" i="1" s="1"/>
  <c r="CR205" i="1"/>
  <c r="CS205" i="1" s="1"/>
  <c r="CT204" i="1"/>
  <c r="CT205" i="1"/>
  <c r="A3" i="13"/>
  <c r="A2" i="13"/>
  <c r="GK2" i="14"/>
  <c r="GL2" i="14" s="1"/>
  <c r="GL6" i="14"/>
  <c r="GL1" i="14" s="1"/>
  <c r="GJ1" i="14"/>
  <c r="GK6" i="13"/>
  <c r="GL6" i="13" s="1"/>
  <c r="GL8" i="13"/>
  <c r="GL5" i="13" s="1"/>
  <c r="CT147" i="1" s="1"/>
  <c r="CU148" i="1" s="1"/>
  <c r="GJ5" i="13"/>
  <c r="Y67" i="12"/>
  <c r="W70" i="12"/>
  <c r="AB63" i="12"/>
  <c r="AA63" i="12"/>
  <c r="W69" i="12"/>
  <c r="W61" i="12"/>
  <c r="AB71" i="12"/>
  <c r="AB62" i="12"/>
  <c r="AA71" i="12"/>
  <c r="AA62" i="12"/>
  <c r="Z68" i="12"/>
  <c r="Z56" i="12"/>
  <c r="Z74" i="12" s="1"/>
  <c r="Y64" i="12"/>
  <c r="W68" i="12"/>
  <c r="W60" i="12"/>
  <c r="AB61" i="12"/>
  <c r="Y62" i="12"/>
  <c r="U62" i="12"/>
  <c r="U67" i="12"/>
  <c r="AA64" i="12"/>
  <c r="AB55" i="12"/>
  <c r="AB74" i="12" s="1"/>
  <c r="Z67" i="12"/>
  <c r="AB64" i="12"/>
  <c r="V69" i="12"/>
  <c r="W62" i="12"/>
  <c r="U66" i="12"/>
  <c r="V60" i="12"/>
  <c r="V64" i="12"/>
  <c r="Y55" i="12"/>
  <c r="Y74" i="12" s="1"/>
  <c r="V67" i="12"/>
  <c r="U55" i="12"/>
  <c r="X63" i="12"/>
  <c r="X62" i="12"/>
  <c r="U59" i="12"/>
  <c r="AB67" i="12"/>
  <c r="AB58" i="12"/>
  <c r="AA58" i="12"/>
  <c r="Z64" i="12"/>
  <c r="Y59" i="12"/>
  <c r="W65" i="12"/>
  <c r="W57" i="12"/>
  <c r="AA60" i="12"/>
  <c r="Z59" i="12"/>
  <c r="X57" i="12"/>
  <c r="V63" i="12"/>
  <c r="Z57" i="12"/>
  <c r="U71" i="12"/>
  <c r="U58" i="12"/>
  <c r="AB66" i="12"/>
  <c r="AB57" i="12"/>
  <c r="AA66" i="12"/>
  <c r="AA57" i="12"/>
  <c r="Y71" i="12"/>
  <c r="X66" i="12"/>
  <c r="W64" i="12"/>
  <c r="W56" i="12"/>
  <c r="W74" i="12" s="1"/>
  <c r="AA55" i="12"/>
  <c r="X55" i="12"/>
  <c r="V59" i="12"/>
  <c r="R3" i="11" a="1"/>
  <c r="R5" i="11" s="1"/>
  <c r="R16" i="11" s="1"/>
  <c r="R27" i="11" s="1"/>
  <c r="V38" i="11" s="1"/>
  <c r="H4" i="10"/>
  <c r="BT4" i="9"/>
  <c r="DL4" i="9" s="1"/>
  <c r="ED4" i="9" s="1"/>
  <c r="DE4" i="9"/>
  <c r="DX4" i="9" s="1"/>
  <c r="BX4" i="9"/>
  <c r="DP4" i="9" s="1"/>
  <c r="EH4" i="9" s="1"/>
  <c r="EY4" i="9" s="1"/>
  <c r="FN4" i="9" s="1"/>
  <c r="GA4" i="9" s="1"/>
  <c r="GL4" i="9" s="1"/>
  <c r="DI4" i="9"/>
  <c r="EB4" i="9" s="1"/>
  <c r="ET4" i="9" s="1"/>
  <c r="FJ4" i="9" s="1"/>
  <c r="FX4" i="9" s="1"/>
  <c r="GJ4" i="9" s="1"/>
  <c r="BS4" i="9"/>
  <c r="DK4" i="9" s="1"/>
  <c r="DD4" i="9"/>
  <c r="BV4" i="9"/>
  <c r="DN4" i="9" s="1"/>
  <c r="EF4" i="9" s="1"/>
  <c r="EW4" i="9" s="1"/>
  <c r="FL4" i="9" s="1"/>
  <c r="DG4" i="9"/>
  <c r="DZ4" i="9" s="1"/>
  <c r="ER4" i="9" s="1"/>
  <c r="FH4" i="9" s="1"/>
  <c r="BW4" i="9"/>
  <c r="DO4" i="9" s="1"/>
  <c r="EG4" i="9" s="1"/>
  <c r="EX4" i="9" s="1"/>
  <c r="FM4" i="9" s="1"/>
  <c r="FZ4" i="9" s="1"/>
  <c r="DH4" i="9"/>
  <c r="EA4" i="9" s="1"/>
  <c r="ES4" i="9" s="1"/>
  <c r="FI4" i="9" s="1"/>
  <c r="FW4" i="9" s="1"/>
  <c r="BY4" i="9"/>
  <c r="DQ4" i="9" s="1"/>
  <c r="EI4" i="9" s="1"/>
  <c r="EZ4" i="9" s="1"/>
  <c r="FO4" i="9" s="1"/>
  <c r="GB4" i="9" s="1"/>
  <c r="GM4" i="9" s="1"/>
  <c r="GX4" i="9" s="1"/>
  <c r="DJ4" i="9"/>
  <c r="EC4" i="9" s="1"/>
  <c r="EU4" i="9" s="1"/>
  <c r="FK4" i="9" s="1"/>
  <c r="FY4" i="9" s="1"/>
  <c r="GK4" i="9" s="1"/>
  <c r="GW4" i="9" s="1"/>
  <c r="BU4" i="9"/>
  <c r="DM4" i="9" s="1"/>
  <c r="EE4" i="9" s="1"/>
  <c r="EV4" i="9" s="1"/>
  <c r="DF4" i="9"/>
  <c r="DY4" i="9" s="1"/>
  <c r="EQ4" i="9" s="1"/>
  <c r="B7" i="10"/>
  <c r="C5" i="10"/>
  <c r="AU18" i="9"/>
  <c r="BN18" i="9" s="1"/>
  <c r="AF30" i="9"/>
  <c r="AY30" i="9" s="1"/>
  <c r="CF30" i="9" s="1"/>
  <c r="CN30" i="9" s="1"/>
  <c r="AF16" i="9"/>
  <c r="AY16" i="9" s="1"/>
  <c r="CF16" i="9" s="1"/>
  <c r="CN16" i="9" s="1"/>
  <c r="AF5" i="9"/>
  <c r="AY5" i="9" s="1"/>
  <c r="CF5" i="9" s="1"/>
  <c r="CN5" i="9" s="1"/>
  <c r="AF27" i="9"/>
  <c r="AY27" i="9" s="1"/>
  <c r="CF27" i="9" s="1"/>
  <c r="CN27" i="9" s="1"/>
  <c r="AF12" i="9"/>
  <c r="AY12" i="9" s="1"/>
  <c r="CF12" i="9" s="1"/>
  <c r="CN12" i="9" s="1"/>
  <c r="AF10" i="9"/>
  <c r="AY10" i="9" s="1"/>
  <c r="CF10" i="9" s="1"/>
  <c r="CN10" i="9" s="1"/>
  <c r="AF35" i="9"/>
  <c r="AY35" i="9" s="1"/>
  <c r="CF35" i="9" s="1"/>
  <c r="CN35" i="9" s="1"/>
  <c r="AF36" i="9"/>
  <c r="AY36" i="9" s="1"/>
  <c r="CF36" i="9" s="1"/>
  <c r="CN36" i="9" s="1"/>
  <c r="AF18" i="9"/>
  <c r="AY18" i="9" s="1"/>
  <c r="CF18" i="9" s="1"/>
  <c r="CN18" i="9" s="1"/>
  <c r="AT32" i="9"/>
  <c r="BM32" i="9" s="1"/>
  <c r="AF17" i="9"/>
  <c r="AY17" i="9" s="1"/>
  <c r="CF17" i="9" s="1"/>
  <c r="CN17" i="9" s="1"/>
  <c r="AF7" i="9"/>
  <c r="AY7" i="9" s="1"/>
  <c r="CF7" i="9" s="1"/>
  <c r="CN7" i="9" s="1"/>
  <c r="AS16" i="9"/>
  <c r="BL16" i="9" s="1"/>
  <c r="AF29" i="9"/>
  <c r="AY29" i="9" s="1"/>
  <c r="CF29" i="9" s="1"/>
  <c r="CN29" i="9" s="1"/>
  <c r="AU16" i="9"/>
  <c r="BN16" i="9" s="1"/>
  <c r="AF23" i="9"/>
  <c r="AY23" i="9" s="1"/>
  <c r="CF23" i="9" s="1"/>
  <c r="CN23" i="9" s="1"/>
  <c r="AF32" i="9"/>
  <c r="AY32" i="9" s="1"/>
  <c r="CF32" i="9" s="1"/>
  <c r="CN32" i="9" s="1"/>
  <c r="AX32" i="9"/>
  <c r="BQ32" i="9" s="1"/>
  <c r="AF34" i="9"/>
  <c r="AY34" i="9" s="1"/>
  <c r="CF34" i="9" s="1"/>
  <c r="CN34" i="9" s="1"/>
  <c r="AF13" i="9"/>
  <c r="AY13" i="9" s="1"/>
  <c r="CF13" i="9" s="1"/>
  <c r="CN13" i="9" s="1"/>
  <c r="AF14" i="9"/>
  <c r="AY14" i="9" s="1"/>
  <c r="CF14" i="9" s="1"/>
  <c r="CN14" i="9" s="1"/>
  <c r="AF21" i="9"/>
  <c r="AY21" i="9" s="1"/>
  <c r="CF21" i="9" s="1"/>
  <c r="CN21" i="9" s="1"/>
  <c r="AF20" i="9"/>
  <c r="AY20" i="9" s="1"/>
  <c r="CF20" i="9" s="1"/>
  <c r="CN20" i="9" s="1"/>
  <c r="AF15" i="9"/>
  <c r="AY15" i="9" s="1"/>
  <c r="CF15" i="9" s="1"/>
  <c r="CN15" i="9" s="1"/>
  <c r="AW8" i="9"/>
  <c r="BP8" i="9" s="1"/>
  <c r="AF37" i="9"/>
  <c r="AY37" i="9" s="1"/>
  <c r="CF37" i="9" s="1"/>
  <c r="CN37" i="9" s="1"/>
  <c r="AF31" i="9"/>
  <c r="AY31" i="9" s="1"/>
  <c r="CF31" i="9" s="1"/>
  <c r="CN31" i="9" s="1"/>
  <c r="AF8" i="9"/>
  <c r="AY8" i="9" s="1"/>
  <c r="CF8" i="9" s="1"/>
  <c r="CN8" i="9" s="1"/>
  <c r="AF19" i="9"/>
  <c r="AY19" i="9" s="1"/>
  <c r="CF19" i="9" s="1"/>
  <c r="CN19" i="9" s="1"/>
  <c r="AF9" i="9"/>
  <c r="AY9" i="9" s="1"/>
  <c r="CF9" i="9" s="1"/>
  <c r="CN9" i="9" s="1"/>
  <c r="AT11" i="9"/>
  <c r="BM11" i="9" s="1"/>
  <c r="AX27" i="9"/>
  <c r="BQ27" i="9" s="1"/>
  <c r="AT21" i="9"/>
  <c r="BM21" i="9" s="1"/>
  <c r="AS6" i="9"/>
  <c r="BL6" i="9" s="1"/>
  <c r="AU20" i="9"/>
  <c r="BN20" i="9" s="1"/>
  <c r="AW12" i="9"/>
  <c r="BP12" i="9" s="1"/>
  <c r="AF22" i="9"/>
  <c r="AY22" i="9" s="1"/>
  <c r="CF22" i="9" s="1"/>
  <c r="CN22" i="9" s="1"/>
  <c r="AR10" i="9"/>
  <c r="BK10" i="9" s="1"/>
  <c r="AW23" i="9"/>
  <c r="BP23" i="9" s="1"/>
  <c r="AF4" i="9"/>
  <c r="AF25" i="9"/>
  <c r="AY25" i="9" s="1"/>
  <c r="CF25" i="9" s="1"/>
  <c r="CN25" i="9" s="1"/>
  <c r="AF24" i="9"/>
  <c r="AY24" i="9" s="1"/>
  <c r="CF24" i="9" s="1"/>
  <c r="CN24" i="9" s="1"/>
  <c r="AF33" i="9"/>
  <c r="AY33" i="9" s="1"/>
  <c r="CF33" i="9" s="1"/>
  <c r="CN33" i="9" s="1"/>
  <c r="AR27" i="9"/>
  <c r="BK27" i="9" s="1"/>
  <c r="AU35" i="9"/>
  <c r="BN35" i="9" s="1"/>
  <c r="AV19" i="9"/>
  <c r="BO19" i="9" s="1"/>
  <c r="AF11" i="9"/>
  <c r="AY11" i="9" s="1"/>
  <c r="CF11" i="9" s="1"/>
  <c r="CN11" i="9" s="1"/>
  <c r="AF6" i="9"/>
  <c r="AY6" i="9" s="1"/>
  <c r="CF6" i="9" s="1"/>
  <c r="CN6" i="9" s="1"/>
  <c r="AF28" i="9"/>
  <c r="AY28" i="9" s="1"/>
  <c r="CF28" i="9" s="1"/>
  <c r="CN28" i="9" s="1"/>
  <c r="AF26" i="9"/>
  <c r="AY26" i="9" s="1"/>
  <c r="CF26" i="9" s="1"/>
  <c r="CN26" i="9" s="1"/>
  <c r="AT9" i="9"/>
  <c r="BM9" i="9" s="1"/>
  <c r="AT33" i="9"/>
  <c r="BM33" i="9" s="1"/>
  <c r="AU30" i="9"/>
  <c r="BN30" i="9" s="1"/>
  <c r="AW30" i="9"/>
  <c r="BP30" i="9" s="1"/>
  <c r="AV33" i="9"/>
  <c r="BO33" i="9" s="1"/>
  <c r="AX33" i="9"/>
  <c r="BQ33" i="9" s="1"/>
  <c r="AS25" i="9"/>
  <c r="BL25" i="9" s="1"/>
  <c r="AR5" i="9"/>
  <c r="BK5" i="9" s="1"/>
  <c r="AR23" i="9"/>
  <c r="BK23" i="9" s="1"/>
  <c r="AT7" i="9"/>
  <c r="BM7" i="9" s="1"/>
  <c r="AV21" i="9"/>
  <c r="BO21" i="9" s="1"/>
  <c r="AS13" i="9"/>
  <c r="BL13" i="9" s="1"/>
  <c r="AV37" i="9"/>
  <c r="BO37" i="9" s="1"/>
  <c r="AR37" i="9"/>
  <c r="BK37" i="9" s="1"/>
  <c r="AT16" i="9"/>
  <c r="BM16" i="9" s="1"/>
  <c r="AU32" i="9"/>
  <c r="BN32" i="9" s="1"/>
  <c r="AS23" i="9"/>
  <c r="BL23" i="9" s="1"/>
  <c r="AW10" i="9"/>
  <c r="BP10" i="9" s="1"/>
  <c r="AX8" i="9"/>
  <c r="BQ8" i="9" s="1"/>
  <c r="AR18" i="9"/>
  <c r="BK18" i="9" s="1"/>
  <c r="AU11" i="9"/>
  <c r="BN11" i="9" s="1"/>
  <c r="AV11" i="9"/>
  <c r="BO11" i="9" s="1"/>
  <c r="AX35" i="9"/>
  <c r="BQ35" i="9" s="1"/>
  <c r="AT29" i="9"/>
  <c r="BM29" i="9" s="1"/>
  <c r="AS12" i="9"/>
  <c r="BL12" i="9" s="1"/>
  <c r="AU22" i="9"/>
  <c r="BN22" i="9" s="1"/>
  <c r="AW14" i="9"/>
  <c r="BP14" i="9" s="1"/>
  <c r="AR6" i="9"/>
  <c r="BK6" i="9" s="1"/>
  <c r="AT12" i="9"/>
  <c r="BM12" i="9" s="1"/>
  <c r="AT36" i="9"/>
  <c r="BM36" i="9" s="1"/>
  <c r="AU33" i="9"/>
  <c r="BN33" i="9" s="1"/>
  <c r="AW33" i="9"/>
  <c r="BP33" i="9" s="1"/>
  <c r="AV36" i="9"/>
  <c r="BO36" i="9" s="1"/>
  <c r="AX36" i="9"/>
  <c r="BQ36" i="9" s="1"/>
  <c r="AS28" i="9"/>
  <c r="BL28" i="9" s="1"/>
  <c r="AR7" i="9"/>
  <c r="BK7" i="9" s="1"/>
  <c r="AR24" i="9"/>
  <c r="BK24" i="9" s="1"/>
  <c r="AT15" i="9"/>
  <c r="BM15" i="9" s="1"/>
  <c r="AV23" i="9"/>
  <c r="BO23" i="9" s="1"/>
  <c r="AS21" i="9"/>
  <c r="BL21" i="9" s="1"/>
  <c r="AW37" i="9"/>
  <c r="BP37" i="9" s="1"/>
  <c r="AX5" i="9"/>
  <c r="BQ5" i="9" s="1"/>
  <c r="AT8" i="9"/>
  <c r="BM8" i="9" s="1"/>
  <c r="AU34" i="9"/>
  <c r="BN34" i="9" s="1"/>
  <c r="AS26" i="9"/>
  <c r="BL26" i="9" s="1"/>
  <c r="AU23" i="9"/>
  <c r="BN23" i="9" s="1"/>
  <c r="AW15" i="9"/>
  <c r="BP15" i="9" s="1"/>
  <c r="AX15" i="9"/>
  <c r="BQ15" i="9" s="1"/>
  <c r="AR26" i="9"/>
  <c r="BK26" i="9" s="1"/>
  <c r="AS14" i="9"/>
  <c r="BL14" i="9" s="1"/>
  <c r="AU36" i="9"/>
  <c r="BN36" i="9" s="1"/>
  <c r="AR8" i="9"/>
  <c r="BK8" i="9" s="1"/>
  <c r="AX21" i="9"/>
  <c r="BQ21" i="9" s="1"/>
  <c r="AR32" i="9"/>
  <c r="BK32" i="9" s="1"/>
  <c r="AS11" i="9"/>
  <c r="BL11" i="9" s="1"/>
  <c r="AR12" i="9"/>
  <c r="BK12" i="9" s="1"/>
  <c r="AV9" i="9"/>
  <c r="BO9" i="9" s="1"/>
  <c r="AS37" i="9"/>
  <c r="BL37" i="9" s="1"/>
  <c r="AX23" i="9"/>
  <c r="BQ23" i="9" s="1"/>
  <c r="AR19" i="9"/>
  <c r="BK19" i="9" s="1"/>
  <c r="AS19" i="9"/>
  <c r="BL19" i="9" s="1"/>
  <c r="AS22" i="9"/>
  <c r="BL22" i="9" s="1"/>
  <c r="AV14" i="9"/>
  <c r="BO14" i="9" s="1"/>
  <c r="AX6" i="9"/>
  <c r="BQ6" i="9" s="1"/>
  <c r="AR14" i="9"/>
  <c r="BK14" i="9" s="1"/>
  <c r="AT20" i="9"/>
  <c r="BM20" i="9" s="1"/>
  <c r="AU9" i="9"/>
  <c r="BN9" i="9" s="1"/>
  <c r="AW9" i="9"/>
  <c r="BP9" i="9" s="1"/>
  <c r="AV17" i="9"/>
  <c r="BO17" i="9" s="1"/>
  <c r="AX17" i="9"/>
  <c r="BQ17" i="9" s="1"/>
  <c r="AS36" i="9"/>
  <c r="BL36" i="9" s="1"/>
  <c r="AR15" i="9"/>
  <c r="BK15" i="9" s="1"/>
  <c r="AR31" i="9"/>
  <c r="BK31" i="9" s="1"/>
  <c r="AV8" i="9"/>
  <c r="BO8" i="9" s="1"/>
  <c r="AV31" i="9"/>
  <c r="BO31" i="9" s="1"/>
  <c r="AU13" i="9"/>
  <c r="BN13" i="9" s="1"/>
  <c r="AW13" i="9"/>
  <c r="BP13" i="9" s="1"/>
  <c r="AR22" i="9"/>
  <c r="BK22" i="9" s="1"/>
  <c r="AT23" i="9"/>
  <c r="BM23" i="9" s="1"/>
  <c r="AW26" i="9"/>
  <c r="BP26" i="9" s="1"/>
  <c r="AU8" i="9"/>
  <c r="BN8" i="9" s="1"/>
  <c r="AU31" i="9"/>
  <c r="BN31" i="9" s="1"/>
  <c r="AW31" i="9"/>
  <c r="BP31" i="9" s="1"/>
  <c r="AX24" i="9"/>
  <c r="BQ24" i="9" s="1"/>
  <c r="AS8" i="9"/>
  <c r="BL8" i="9" s="1"/>
  <c r="AR9" i="9"/>
  <c r="BK9" i="9" s="1"/>
  <c r="AT22" i="9"/>
  <c r="BM22" i="9" s="1"/>
  <c r="AV5" i="9"/>
  <c r="BO5" i="9" s="1"/>
  <c r="AU24" i="9"/>
  <c r="BN24" i="9" s="1"/>
  <c r="AV35" i="9"/>
  <c r="BO35" i="9" s="1"/>
  <c r="AV12" i="9"/>
  <c r="BO12" i="9" s="1"/>
  <c r="AU5" i="9"/>
  <c r="BN5" i="9" s="1"/>
  <c r="AS33" i="9"/>
  <c r="BL33" i="9" s="1"/>
  <c r="AX29" i="9"/>
  <c r="BQ29" i="9" s="1"/>
  <c r="AT18" i="9"/>
  <c r="BM18" i="9" s="1"/>
  <c r="AU7" i="9"/>
  <c r="BN7" i="9" s="1"/>
  <c r="AR34" i="9"/>
  <c r="BK34" i="9" s="1"/>
  <c r="AR35" i="9"/>
  <c r="BK35" i="9" s="1"/>
  <c r="AW27" i="9"/>
  <c r="BP27" i="9" s="1"/>
  <c r="AU19" i="9"/>
  <c r="BN19" i="9" s="1"/>
  <c r="AT35" i="9"/>
  <c r="BM35" i="9" s="1"/>
  <c r="AW35" i="9"/>
  <c r="BP35" i="9" s="1"/>
  <c r="AS27" i="9"/>
  <c r="BL27" i="9" s="1"/>
  <c r="AU6" i="9"/>
  <c r="BN6" i="9" s="1"/>
  <c r="AV20" i="9"/>
  <c r="BO20" i="9" s="1"/>
  <c r="AX12" i="9"/>
  <c r="BQ12" i="9" s="1"/>
  <c r="AR17" i="9"/>
  <c r="BK17" i="9" s="1"/>
  <c r="AT25" i="9"/>
  <c r="BM25" i="9" s="1"/>
  <c r="AU17" i="9"/>
  <c r="BN17" i="9" s="1"/>
  <c r="AW17" i="9"/>
  <c r="BP17" i="9" s="1"/>
  <c r="AV25" i="9"/>
  <c r="BO25" i="9" s="1"/>
  <c r="AX25" i="9"/>
  <c r="BQ25" i="9" s="1"/>
  <c r="AV34" i="9"/>
  <c r="BO34" i="9" s="1"/>
  <c r="AV26" i="9"/>
  <c r="BO26" i="9" s="1"/>
  <c r="AV18" i="9"/>
  <c r="BO18" i="9" s="1"/>
  <c r="AV10" i="9"/>
  <c r="BO10" i="9" s="1"/>
  <c r="AR16" i="9"/>
  <c r="BK16" i="9" s="1"/>
  <c r="AR33" i="9"/>
  <c r="BK33" i="9" s="1"/>
  <c r="AV13" i="9"/>
  <c r="BO13" i="9" s="1"/>
  <c r="AV32" i="9"/>
  <c r="BO32" i="9" s="1"/>
  <c r="AU21" i="9"/>
  <c r="BN21" i="9" s="1"/>
  <c r="AW21" i="9"/>
  <c r="BP21" i="9" s="1"/>
  <c r="AR30" i="9"/>
  <c r="BK30" i="9" s="1"/>
  <c r="AT26" i="9"/>
  <c r="BM26" i="9" s="1"/>
  <c r="AW32" i="9"/>
  <c r="BP32" i="9" s="1"/>
  <c r="AU10" i="9"/>
  <c r="BN10" i="9" s="1"/>
  <c r="AS18" i="9"/>
  <c r="BL18" i="9" s="1"/>
  <c r="AX31" i="9"/>
  <c r="BQ31" i="9" s="1"/>
  <c r="AW11" i="9"/>
  <c r="BP11" i="9" s="1"/>
  <c r="AV6" i="9"/>
  <c r="BO6" i="9" s="1"/>
  <c r="AT14" i="9"/>
  <c r="BM14" i="9" s="1"/>
  <c r="AS30" i="9"/>
  <c r="BL30" i="9" s="1"/>
  <c r="AV24" i="9"/>
  <c r="BO24" i="9" s="1"/>
  <c r="AS29" i="9"/>
  <c r="BL29" i="9" s="1"/>
  <c r="AT10" i="9"/>
  <c r="BM10" i="9" s="1"/>
  <c r="AS34" i="9"/>
  <c r="BL34" i="9" s="1"/>
  <c r="AW18" i="9"/>
  <c r="BP18" i="9" s="1"/>
  <c r="AW19" i="9"/>
  <c r="BP19" i="9" s="1"/>
  <c r="AW22" i="9"/>
  <c r="BP22" i="9" s="1"/>
  <c r="AW5" i="9"/>
  <c r="BP5" i="9" s="1"/>
  <c r="AR29" i="9"/>
  <c r="BK29" i="9" s="1"/>
  <c r="AV7" i="9"/>
  <c r="BO7" i="9" s="1"/>
  <c r="AW24" i="9"/>
  <c r="BP24" i="9" s="1"/>
  <c r="AU27" i="9"/>
  <c r="BN27" i="9" s="1"/>
  <c r="AT27" i="9"/>
  <c r="BM27" i="9" s="1"/>
  <c r="AX11" i="9"/>
  <c r="BQ11" i="9" s="1"/>
  <c r="AT5" i="9"/>
  <c r="BM5" i="9" s="1"/>
  <c r="AS35" i="9"/>
  <c r="BL35" i="9" s="1"/>
  <c r="AU12" i="9"/>
  <c r="BN12" i="9" s="1"/>
  <c r="AV22" i="9"/>
  <c r="BO22" i="9" s="1"/>
  <c r="AX14" i="9"/>
  <c r="BQ14" i="9" s="1"/>
  <c r="AR25" i="9"/>
  <c r="BK25" i="9" s="1"/>
  <c r="AT28" i="9"/>
  <c r="BM28" i="9" s="1"/>
  <c r="AU25" i="9"/>
  <c r="BN25" i="9" s="1"/>
  <c r="AW25" i="9"/>
  <c r="BP25" i="9" s="1"/>
  <c r="AV28" i="9"/>
  <c r="BO28" i="9" s="1"/>
  <c r="AX28" i="9"/>
  <c r="BQ28" i="9" s="1"/>
  <c r="AS9" i="9"/>
  <c r="BL9" i="9" s="1"/>
  <c r="AR20" i="9"/>
  <c r="BK20" i="9" s="1"/>
  <c r="AR36" i="9"/>
  <c r="BK36" i="9" s="1"/>
  <c r="AV15" i="9"/>
  <c r="BO15" i="9" s="1"/>
  <c r="AS15" i="9"/>
  <c r="BL15" i="9" s="1"/>
  <c r="AS7" i="9"/>
  <c r="BL7" i="9" s="1"/>
  <c r="AU29" i="9"/>
  <c r="BN29" i="9" s="1"/>
  <c r="AW29" i="9"/>
  <c r="BP29" i="9" s="1"/>
  <c r="AT31" i="9"/>
  <c r="BM31" i="9" s="1"/>
  <c r="AW34" i="9"/>
  <c r="BP34" i="9" s="1"/>
  <c r="AU15" i="9"/>
  <c r="BN15" i="9" s="1"/>
  <c r="AW7" i="9"/>
  <c r="BP7" i="9" s="1"/>
  <c r="AS32" i="9"/>
  <c r="BL32" i="9" s="1"/>
  <c r="AS24" i="9"/>
  <c r="BL24" i="9" s="1"/>
  <c r="AX22" i="9"/>
  <c r="BQ22" i="9" s="1"/>
  <c r="AT37" i="9"/>
  <c r="BM37" i="9" s="1"/>
  <c r="AW20" i="9"/>
  <c r="BP20" i="9" s="1"/>
  <c r="AW36" i="9"/>
  <c r="BP36" i="9" s="1"/>
  <c r="AR28" i="9"/>
  <c r="BK28" i="9" s="1"/>
  <c r="AX13" i="9"/>
  <c r="BQ13" i="9" s="1"/>
  <c r="AW16" i="9"/>
  <c r="BP16" i="9" s="1"/>
  <c r="AX16" i="9"/>
  <c r="BQ16" i="9" s="1"/>
  <c r="AV27" i="9"/>
  <c r="BO27" i="9" s="1"/>
  <c r="AS20" i="9"/>
  <c r="BL20" i="9" s="1"/>
  <c r="AT17" i="9"/>
  <c r="BM17" i="9" s="1"/>
  <c r="AX9" i="9"/>
  <c r="BQ9" i="9" s="1"/>
  <c r="AR13" i="9"/>
  <c r="BK13" i="9" s="1"/>
  <c r="AV29" i="9"/>
  <c r="BO29" i="9" s="1"/>
  <c r="AX18" i="9"/>
  <c r="BQ18" i="9" s="1"/>
  <c r="AX10" i="9"/>
  <c r="BQ10" i="9" s="1"/>
  <c r="AX26" i="9"/>
  <c r="BQ26" i="9" s="1"/>
  <c r="AX34" i="9"/>
  <c r="BQ34" i="9" s="1"/>
  <c r="AU26" i="9"/>
  <c r="BN26" i="9" s="1"/>
  <c r="AR11" i="9"/>
  <c r="BK11" i="9" s="1"/>
  <c r="AT19" i="9"/>
  <c r="BM19" i="9" s="1"/>
  <c r="AX19" i="9"/>
  <c r="BQ19" i="9" s="1"/>
  <c r="AT13" i="9"/>
  <c r="BM13" i="9" s="1"/>
  <c r="AU14" i="9"/>
  <c r="BN14" i="9" s="1"/>
  <c r="AW6" i="9"/>
  <c r="BP6" i="9" s="1"/>
  <c r="AX20" i="9"/>
  <c r="BQ20" i="9" s="1"/>
  <c r="AT6" i="9"/>
  <c r="BM6" i="9" s="1"/>
  <c r="AT30" i="9"/>
  <c r="BM30" i="9" s="1"/>
  <c r="AU28" i="9"/>
  <c r="BN28" i="9" s="1"/>
  <c r="AW28" i="9"/>
  <c r="BP28" i="9" s="1"/>
  <c r="AV30" i="9"/>
  <c r="BO30" i="9" s="1"/>
  <c r="AX30" i="9"/>
  <c r="BQ30" i="9" s="1"/>
  <c r="AS17" i="9"/>
  <c r="BL17" i="9" s="1"/>
  <c r="AR21" i="9"/>
  <c r="BK21" i="9" s="1"/>
  <c r="AV16" i="9"/>
  <c r="BO16" i="9" s="1"/>
  <c r="AS5" i="9"/>
  <c r="BL5" i="9" s="1"/>
  <c r="AU37" i="9"/>
  <c r="BN37" i="9" s="1"/>
  <c r="AX37" i="9"/>
  <c r="BQ37" i="9" s="1"/>
  <c r="AT24" i="9"/>
  <c r="BM24" i="9" s="1"/>
  <c r="AT34" i="9"/>
  <c r="BM34" i="9" s="1"/>
  <c r="AS10" i="9"/>
  <c r="BL10" i="9" s="1"/>
  <c r="AX7" i="9"/>
  <c r="BQ7" i="9" s="1"/>
  <c r="AS31" i="9"/>
  <c r="BL31" i="9" s="1"/>
  <c r="AL16" i="9"/>
  <c r="BE16" i="9" s="1"/>
  <c r="CL16" i="9" s="1"/>
  <c r="CT16" i="9" s="1"/>
  <c r="AL21" i="9"/>
  <c r="BE21" i="9" s="1"/>
  <c r="CL21" i="9" s="1"/>
  <c r="CT21" i="9" s="1"/>
  <c r="AI21" i="9"/>
  <c r="BB21" i="9" s="1"/>
  <c r="CI21" i="9" s="1"/>
  <c r="CQ21" i="9" s="1"/>
  <c r="AM16" i="9"/>
  <c r="BF16" i="9" s="1"/>
  <c r="CM16" i="9" s="1"/>
  <c r="CU16" i="9" s="1"/>
  <c r="AL13" i="9"/>
  <c r="BE13" i="9" s="1"/>
  <c r="CL13" i="9" s="1"/>
  <c r="CT13" i="9" s="1"/>
  <c r="AH24" i="9"/>
  <c r="BA24" i="9" s="1"/>
  <c r="CH24" i="9" s="1"/>
  <c r="CP24" i="9" s="1"/>
  <c r="AL29" i="9"/>
  <c r="BE29" i="9" s="1"/>
  <c r="CL29" i="9" s="1"/>
  <c r="CT29" i="9" s="1"/>
  <c r="AH7" i="9"/>
  <c r="BA7" i="9" s="1"/>
  <c r="CH7" i="9" s="1"/>
  <c r="CP7" i="9" s="1"/>
  <c r="AI10" i="9"/>
  <c r="BB10" i="9" s="1"/>
  <c r="CI10" i="9" s="1"/>
  <c r="CQ10" i="9" s="1"/>
  <c r="AL35" i="9"/>
  <c r="BE35" i="9" s="1"/>
  <c r="CL35" i="9" s="1"/>
  <c r="CT35" i="9" s="1"/>
  <c r="AM9" i="9"/>
  <c r="BF9" i="9" s="1"/>
  <c r="CM9" i="9" s="1"/>
  <c r="CU9" i="9" s="1"/>
  <c r="AH20" i="9"/>
  <c r="BA20" i="9" s="1"/>
  <c r="CH20" i="9" s="1"/>
  <c r="CP20" i="9" s="1"/>
  <c r="AL24" i="9"/>
  <c r="BE24" i="9" s="1"/>
  <c r="CL24" i="9" s="1"/>
  <c r="CT24" i="9" s="1"/>
  <c r="AM35" i="9"/>
  <c r="BF35" i="9" s="1"/>
  <c r="CM35" i="9" s="1"/>
  <c r="CU35" i="9" s="1"/>
  <c r="AK5" i="9"/>
  <c r="BD5" i="9" s="1"/>
  <c r="CK5" i="9" s="1"/>
  <c r="CS5" i="9" s="1"/>
  <c r="AH5" i="9"/>
  <c r="BA5" i="9" s="1"/>
  <c r="CH5" i="9" s="1"/>
  <c r="CP5" i="9" s="1"/>
  <c r="AM32" i="9"/>
  <c r="BF32" i="9" s="1"/>
  <c r="CM32" i="9" s="1"/>
  <c r="CU32" i="9" s="1"/>
  <c r="AQ11" i="9"/>
  <c r="BJ11" i="9" s="1"/>
  <c r="BR11" i="9" s="1"/>
  <c r="AH27" i="9"/>
  <c r="BA27" i="9" s="1"/>
  <c r="CH27" i="9" s="1"/>
  <c r="CP27" i="9" s="1"/>
  <c r="AQ37" i="9"/>
  <c r="BJ37" i="9" s="1"/>
  <c r="BR37" i="9" s="1"/>
  <c r="AI22" i="9"/>
  <c r="BB22" i="9" s="1"/>
  <c r="CI22" i="9" s="1"/>
  <c r="CQ22" i="9" s="1"/>
  <c r="AK35" i="9"/>
  <c r="BD35" i="9" s="1"/>
  <c r="CK35" i="9" s="1"/>
  <c r="CS35" i="9" s="1"/>
  <c r="AI19" i="9"/>
  <c r="BB19" i="9" s="1"/>
  <c r="CI19" i="9" s="1"/>
  <c r="CQ19" i="9" s="1"/>
  <c r="AI23" i="9"/>
  <c r="BB23" i="9" s="1"/>
  <c r="CI23" i="9" s="1"/>
  <c r="CQ23" i="9" s="1"/>
  <c r="AL14" i="9"/>
  <c r="BE14" i="9" s="1"/>
  <c r="CL14" i="9" s="1"/>
  <c r="CT14" i="9" s="1"/>
  <c r="AL30" i="9"/>
  <c r="BE30" i="9" s="1"/>
  <c r="CL30" i="9" s="1"/>
  <c r="CT30" i="9" s="1"/>
  <c r="AM11" i="9"/>
  <c r="BF11" i="9" s="1"/>
  <c r="CM11" i="9" s="1"/>
  <c r="CU11" i="9" s="1"/>
  <c r="AM33" i="9"/>
  <c r="BF33" i="9" s="1"/>
  <c r="CM33" i="9" s="1"/>
  <c r="CU33" i="9" s="1"/>
  <c r="AH11" i="9"/>
  <c r="BA11" i="9" s="1"/>
  <c r="CH11" i="9" s="1"/>
  <c r="CP11" i="9" s="1"/>
  <c r="AI25" i="9"/>
  <c r="BB25" i="9" s="1"/>
  <c r="CI25" i="9" s="1"/>
  <c r="CQ25" i="9" s="1"/>
  <c r="AH9" i="9"/>
  <c r="BA9" i="9" s="1"/>
  <c r="CH9" i="9" s="1"/>
  <c r="CP9" i="9" s="1"/>
  <c r="AH31" i="9"/>
  <c r="BA31" i="9" s="1"/>
  <c r="CH31" i="9" s="1"/>
  <c r="CP31" i="9" s="1"/>
  <c r="AK36" i="9"/>
  <c r="BD36" i="9" s="1"/>
  <c r="CK36" i="9" s="1"/>
  <c r="CS36" i="9" s="1"/>
  <c r="AH14" i="9"/>
  <c r="BA14" i="9" s="1"/>
  <c r="CH14" i="9" s="1"/>
  <c r="CP14" i="9" s="1"/>
  <c r="AL5" i="9"/>
  <c r="BE5" i="9" s="1"/>
  <c r="CL5" i="9" s="1"/>
  <c r="CT5" i="9" s="1"/>
  <c r="AH17" i="9"/>
  <c r="BA17" i="9" s="1"/>
  <c r="CH17" i="9" s="1"/>
  <c r="CP17" i="9" s="1"/>
  <c r="AM19" i="9"/>
  <c r="BF19" i="9" s="1"/>
  <c r="CM19" i="9" s="1"/>
  <c r="CU19" i="9" s="1"/>
  <c r="AH12" i="9"/>
  <c r="BA12" i="9" s="1"/>
  <c r="CH12" i="9" s="1"/>
  <c r="CP12" i="9" s="1"/>
  <c r="AI30" i="9"/>
  <c r="BB30" i="9" s="1"/>
  <c r="CI30" i="9" s="1"/>
  <c r="CQ30" i="9" s="1"/>
  <c r="AI29" i="9"/>
  <c r="BB29" i="9" s="1"/>
  <c r="CI29" i="9" s="1"/>
  <c r="CQ29" i="9" s="1"/>
  <c r="AH35" i="9"/>
  <c r="BA35" i="9" s="1"/>
  <c r="CH35" i="9" s="1"/>
  <c r="CP35" i="9" s="1"/>
  <c r="AH13" i="9"/>
  <c r="BA13" i="9" s="1"/>
  <c r="CH13" i="9" s="1"/>
  <c r="CP13" i="9" s="1"/>
  <c r="AH10" i="9"/>
  <c r="BA10" i="9" s="1"/>
  <c r="CH10" i="9" s="1"/>
  <c r="CP10" i="9" s="1"/>
  <c r="AH34" i="9"/>
  <c r="BA34" i="9" s="1"/>
  <c r="CH34" i="9" s="1"/>
  <c r="CP34" i="9" s="1"/>
  <c r="AH19" i="9"/>
  <c r="BA19" i="9" s="1"/>
  <c r="CH19" i="9" s="1"/>
  <c r="CP19" i="9" s="1"/>
  <c r="AH4" i="9"/>
  <c r="BA4" i="9" s="1"/>
  <c r="CH4" i="9" s="1"/>
  <c r="CP4" i="9" s="1"/>
  <c r="AH26" i="9"/>
  <c r="BA26" i="9" s="1"/>
  <c r="CH26" i="9" s="1"/>
  <c r="CP26" i="9" s="1"/>
  <c r="AH22" i="9"/>
  <c r="BA22" i="9" s="1"/>
  <c r="CH22" i="9" s="1"/>
  <c r="CP22" i="9" s="1"/>
  <c r="AK13" i="9"/>
  <c r="BD13" i="9" s="1"/>
  <c r="CK13" i="9" s="1"/>
  <c r="CS13" i="9" s="1"/>
  <c r="AH21" i="9"/>
  <c r="BA21" i="9" s="1"/>
  <c r="CH21" i="9" s="1"/>
  <c r="CP21" i="9" s="1"/>
  <c r="AL6" i="9"/>
  <c r="BE6" i="9" s="1"/>
  <c r="CL6" i="9" s="1"/>
  <c r="CT6" i="9" s="1"/>
  <c r="AL22" i="9"/>
  <c r="BE22" i="9" s="1"/>
  <c r="CL22" i="9" s="1"/>
  <c r="CT22" i="9" s="1"/>
  <c r="AH23" i="9"/>
  <c r="BA23" i="9" s="1"/>
  <c r="CH23" i="9" s="1"/>
  <c r="CP23" i="9" s="1"/>
  <c r="AM24" i="9"/>
  <c r="BF24" i="9" s="1"/>
  <c r="CM24" i="9" s="1"/>
  <c r="CU24" i="9" s="1"/>
  <c r="AH18" i="9"/>
  <c r="BA18" i="9" s="1"/>
  <c r="CH18" i="9" s="1"/>
  <c r="CP18" i="9" s="1"/>
  <c r="AH8" i="9"/>
  <c r="BA8" i="9" s="1"/>
  <c r="CH8" i="9" s="1"/>
  <c r="CP8" i="9" s="1"/>
  <c r="AI14" i="9"/>
  <c r="BB14" i="9" s="1"/>
  <c r="CI14" i="9" s="1"/>
  <c r="CQ14" i="9" s="1"/>
  <c r="AH36" i="9"/>
  <c r="BA36" i="9" s="1"/>
  <c r="CH36" i="9" s="1"/>
  <c r="CP36" i="9" s="1"/>
  <c r="AJ19" i="9"/>
  <c r="BC19" i="9" s="1"/>
  <c r="CJ19" i="9" s="1"/>
  <c r="CR19" i="9" s="1"/>
  <c r="AM17" i="9"/>
  <c r="BF17" i="9" s="1"/>
  <c r="CM17" i="9" s="1"/>
  <c r="CU17" i="9" s="1"/>
  <c r="AJ34" i="9"/>
  <c r="BC34" i="9" s="1"/>
  <c r="CJ34" i="9" s="1"/>
  <c r="CR34" i="9" s="1"/>
  <c r="AH16" i="9"/>
  <c r="BA16" i="9" s="1"/>
  <c r="CH16" i="9" s="1"/>
  <c r="CP16" i="9" s="1"/>
  <c r="AI31" i="9"/>
  <c r="BB31" i="9" s="1"/>
  <c r="CI31" i="9" s="1"/>
  <c r="CQ31" i="9" s="1"/>
  <c r="AH33" i="9"/>
  <c r="BA33" i="9" s="1"/>
  <c r="CH33" i="9" s="1"/>
  <c r="CP33" i="9" s="1"/>
  <c r="AH29" i="9"/>
  <c r="BA29" i="9" s="1"/>
  <c r="CH29" i="9" s="1"/>
  <c r="CP29" i="9" s="1"/>
  <c r="AH28" i="9"/>
  <c r="BA28" i="9" s="1"/>
  <c r="CH28" i="9" s="1"/>
  <c r="CP28" i="9" s="1"/>
  <c r="AL8" i="9"/>
  <c r="BE8" i="9" s="1"/>
  <c r="CL8" i="9" s="1"/>
  <c r="CT8" i="9" s="1"/>
  <c r="AH30" i="9"/>
  <c r="BA30" i="9" s="1"/>
  <c r="CH30" i="9" s="1"/>
  <c r="CP30" i="9" s="1"/>
  <c r="AM25" i="9"/>
  <c r="BF25" i="9" s="1"/>
  <c r="CM25" i="9" s="1"/>
  <c r="CU25" i="9" s="1"/>
  <c r="AH25" i="9"/>
  <c r="BA25" i="9" s="1"/>
  <c r="CH25" i="9" s="1"/>
  <c r="CP25" i="9" s="1"/>
  <c r="AH15" i="9"/>
  <c r="BA15" i="9" s="1"/>
  <c r="CH15" i="9" s="1"/>
  <c r="CP15" i="9" s="1"/>
  <c r="AI20" i="9"/>
  <c r="BB20" i="9" s="1"/>
  <c r="CI20" i="9" s="1"/>
  <c r="CQ20" i="9" s="1"/>
  <c r="AH37" i="9"/>
  <c r="BA37" i="9" s="1"/>
  <c r="CH37" i="9" s="1"/>
  <c r="CP37" i="9" s="1"/>
  <c r="AI9" i="9"/>
  <c r="BB9" i="9" s="1"/>
  <c r="CI9" i="9" s="1"/>
  <c r="CQ9" i="9" s="1"/>
  <c r="AI32" i="9"/>
  <c r="BB32" i="9" s="1"/>
  <c r="CI32" i="9" s="1"/>
  <c r="CQ32" i="9" s="1"/>
  <c r="AH6" i="9"/>
  <c r="BA6" i="9" s="1"/>
  <c r="CH6" i="9" s="1"/>
  <c r="CP6" i="9" s="1"/>
  <c r="AG11" i="9"/>
  <c r="AZ11" i="9" s="1"/>
  <c r="CG11" i="9" s="1"/>
  <c r="CO11" i="9" s="1"/>
  <c r="AJ37" i="9"/>
  <c r="BC37" i="9" s="1"/>
  <c r="CJ37" i="9" s="1"/>
  <c r="CR37" i="9" s="1"/>
  <c r="AK21" i="9"/>
  <c r="BD21" i="9" s="1"/>
  <c r="CK21" i="9" s="1"/>
  <c r="CS21" i="9" s="1"/>
  <c r="AL26" i="9"/>
  <c r="BE26" i="9" s="1"/>
  <c r="CL26" i="9" s="1"/>
  <c r="CT26" i="9" s="1"/>
  <c r="AM8" i="9"/>
  <c r="BF8" i="9" s="1"/>
  <c r="CM8" i="9" s="1"/>
  <c r="CU8" i="9" s="1"/>
  <c r="AH32" i="9"/>
  <c r="BA32" i="9" s="1"/>
  <c r="CH32" i="9" s="1"/>
  <c r="CP32" i="9" s="1"/>
  <c r="AI33" i="9"/>
  <c r="BB33" i="9" s="1"/>
  <c r="CI33" i="9" s="1"/>
  <c r="CQ33" i="9" s="1"/>
  <c r="AJ22" i="9"/>
  <c r="BC22" i="9" s="1"/>
  <c r="CJ22" i="9" s="1"/>
  <c r="CR22" i="9" s="1"/>
  <c r="AG12" i="9"/>
  <c r="AZ12" i="9" s="1"/>
  <c r="CG12" i="9" s="1"/>
  <c r="CO12" i="9" s="1"/>
  <c r="AJ36" i="9"/>
  <c r="BC36" i="9" s="1"/>
  <c r="CJ36" i="9" s="1"/>
  <c r="CR36" i="9" s="1"/>
  <c r="AG18" i="9"/>
  <c r="AZ18" i="9" s="1"/>
  <c r="CG18" i="9" s="1"/>
  <c r="CO18" i="9" s="1"/>
  <c r="AQ28" i="9"/>
  <c r="BJ28" i="9" s="1"/>
  <c r="BR28" i="9" s="1"/>
  <c r="AJ4" i="9"/>
  <c r="BC4" i="9" s="1"/>
  <c r="CJ4" i="9" s="1"/>
  <c r="CR4" i="9" s="1"/>
  <c r="AK8" i="9"/>
  <c r="BD8" i="9" s="1"/>
  <c r="CK8" i="9" s="1"/>
  <c r="CS8" i="9" s="1"/>
  <c r="AK32" i="9"/>
  <c r="BD32" i="9" s="1"/>
  <c r="CK32" i="9" s="1"/>
  <c r="CS32" i="9" s="1"/>
  <c r="AM27" i="9"/>
  <c r="BF27" i="9" s="1"/>
  <c r="CM27" i="9" s="1"/>
  <c r="CU27" i="9" s="1"/>
  <c r="AQ6" i="9"/>
  <c r="BJ6" i="9" s="1"/>
  <c r="BR6" i="9" s="1"/>
  <c r="AQ14" i="9"/>
  <c r="BJ14" i="9" s="1"/>
  <c r="BR14" i="9" s="1"/>
  <c r="AQ22" i="9"/>
  <c r="BJ22" i="9" s="1"/>
  <c r="BR22" i="9" s="1"/>
  <c r="AQ30" i="9"/>
  <c r="BJ30" i="9" s="1"/>
  <c r="BR30" i="9" s="1"/>
  <c r="AM4" i="9"/>
  <c r="BF4" i="9" s="1"/>
  <c r="CM4" i="9" s="1"/>
  <c r="CU4" i="9" s="1"/>
  <c r="AJ9" i="9"/>
  <c r="BC9" i="9" s="1"/>
  <c r="CJ9" i="9" s="1"/>
  <c r="CR9" i="9" s="1"/>
  <c r="AJ27" i="9"/>
  <c r="BC27" i="9" s="1"/>
  <c r="CJ27" i="9" s="1"/>
  <c r="CR27" i="9" s="1"/>
  <c r="AL33" i="9"/>
  <c r="BE33" i="9" s="1"/>
  <c r="CL33" i="9" s="1"/>
  <c r="CT33" i="9" s="1"/>
  <c r="AG30" i="9"/>
  <c r="AZ30" i="9" s="1"/>
  <c r="CG30" i="9" s="1"/>
  <c r="CO30" i="9" s="1"/>
  <c r="AI12" i="9"/>
  <c r="BB12" i="9" s="1"/>
  <c r="CI12" i="9" s="1"/>
  <c r="CQ12" i="9" s="1"/>
  <c r="AJ14" i="9"/>
  <c r="BC14" i="9" s="1"/>
  <c r="CJ14" i="9" s="1"/>
  <c r="CR14" i="9" s="1"/>
  <c r="AJ31" i="9"/>
  <c r="BC31" i="9" s="1"/>
  <c r="CJ31" i="9" s="1"/>
  <c r="CR31" i="9" s="1"/>
  <c r="AG14" i="9"/>
  <c r="AZ14" i="9" s="1"/>
  <c r="CG14" i="9" s="1"/>
  <c r="CO14" i="9" s="1"/>
  <c r="AI35" i="9"/>
  <c r="BB35" i="9" s="1"/>
  <c r="CI35" i="9" s="1"/>
  <c r="CQ35" i="9" s="1"/>
  <c r="AK9" i="9"/>
  <c r="BD9" i="9" s="1"/>
  <c r="CK9" i="9" s="1"/>
  <c r="CS9" i="9" s="1"/>
  <c r="AK17" i="9"/>
  <c r="BD17" i="9" s="1"/>
  <c r="CK17" i="9" s="1"/>
  <c r="CS17" i="9" s="1"/>
  <c r="AK25" i="9"/>
  <c r="BD25" i="9" s="1"/>
  <c r="CK25" i="9" s="1"/>
  <c r="CS25" i="9" s="1"/>
  <c r="AK33" i="9"/>
  <c r="BD33" i="9" s="1"/>
  <c r="CK33" i="9" s="1"/>
  <c r="CS33" i="9" s="1"/>
  <c r="AG23" i="9"/>
  <c r="AZ23" i="9" s="1"/>
  <c r="CG23" i="9" s="1"/>
  <c r="CO23" i="9" s="1"/>
  <c r="AL9" i="9"/>
  <c r="BE9" i="9" s="1"/>
  <c r="CL9" i="9" s="1"/>
  <c r="CT9" i="9" s="1"/>
  <c r="AL17" i="9"/>
  <c r="BE17" i="9" s="1"/>
  <c r="CL17" i="9" s="1"/>
  <c r="CT17" i="9" s="1"/>
  <c r="AL25" i="9"/>
  <c r="BE25" i="9" s="1"/>
  <c r="CL25" i="9" s="1"/>
  <c r="CT25" i="9" s="1"/>
  <c r="AL36" i="9"/>
  <c r="BE36" i="9" s="1"/>
  <c r="CL36" i="9" s="1"/>
  <c r="CT36" i="9" s="1"/>
  <c r="AM12" i="9"/>
  <c r="BF12" i="9" s="1"/>
  <c r="CM12" i="9" s="1"/>
  <c r="CU12" i="9" s="1"/>
  <c r="AM20" i="9"/>
  <c r="BF20" i="9" s="1"/>
  <c r="CM20" i="9" s="1"/>
  <c r="CU20" i="9" s="1"/>
  <c r="AM28" i="9"/>
  <c r="BF28" i="9" s="1"/>
  <c r="CM28" i="9" s="1"/>
  <c r="CU28" i="9" s="1"/>
  <c r="AM36" i="9"/>
  <c r="BF36" i="9" s="1"/>
  <c r="CM36" i="9" s="1"/>
  <c r="CU36" i="9" s="1"/>
  <c r="AG37" i="9"/>
  <c r="AZ37" i="9" s="1"/>
  <c r="CG37" i="9" s="1"/>
  <c r="CO37" i="9" s="1"/>
  <c r="AQ7" i="9"/>
  <c r="BJ7" i="9" s="1"/>
  <c r="BR7" i="9" s="1"/>
  <c r="AQ15" i="9"/>
  <c r="BJ15" i="9" s="1"/>
  <c r="BR15" i="9" s="1"/>
  <c r="AQ23" i="9"/>
  <c r="BJ23" i="9" s="1"/>
  <c r="BR23" i="9" s="1"/>
  <c r="AQ31" i="9"/>
  <c r="BJ31" i="9" s="1"/>
  <c r="BR31" i="9" s="1"/>
  <c r="AI15" i="9"/>
  <c r="BB15" i="9" s="1"/>
  <c r="CI15" i="9" s="1"/>
  <c r="CQ15" i="9" s="1"/>
  <c r="AI16" i="9"/>
  <c r="BB16" i="9" s="1"/>
  <c r="CI16" i="9" s="1"/>
  <c r="CQ16" i="9" s="1"/>
  <c r="AI24" i="9"/>
  <c r="BB24" i="9" s="1"/>
  <c r="CI24" i="9" s="1"/>
  <c r="CQ24" i="9" s="1"/>
  <c r="AI5" i="9"/>
  <c r="BB5" i="9" s="1"/>
  <c r="CI5" i="9" s="1"/>
  <c r="CQ5" i="9" s="1"/>
  <c r="AK37" i="9"/>
  <c r="BD37" i="9" s="1"/>
  <c r="CK37" i="9" s="1"/>
  <c r="CS37" i="9" s="1"/>
  <c r="AQ20" i="9"/>
  <c r="BJ20" i="9" s="1"/>
  <c r="BR20" i="9" s="1"/>
  <c r="AJ25" i="9"/>
  <c r="BC25" i="9" s="1"/>
  <c r="CJ25" i="9" s="1"/>
  <c r="CR25" i="9" s="1"/>
  <c r="AK4" i="9"/>
  <c r="BD4" i="9" s="1"/>
  <c r="CK4" i="9" s="1"/>
  <c r="CS4" i="9" s="1"/>
  <c r="AJ13" i="9"/>
  <c r="BC13" i="9" s="1"/>
  <c r="CJ13" i="9" s="1"/>
  <c r="CR13" i="9" s="1"/>
  <c r="AJ28" i="9"/>
  <c r="BC28" i="9" s="1"/>
  <c r="CJ28" i="9" s="1"/>
  <c r="CR28" i="9" s="1"/>
  <c r="AL37" i="9"/>
  <c r="BE37" i="9" s="1"/>
  <c r="CL37" i="9" s="1"/>
  <c r="CT37" i="9" s="1"/>
  <c r="AG36" i="9"/>
  <c r="AZ36" i="9" s="1"/>
  <c r="CG36" i="9" s="1"/>
  <c r="CO36" i="9" s="1"/>
  <c r="AJ5" i="9"/>
  <c r="BC5" i="9" s="1"/>
  <c r="CJ5" i="9" s="1"/>
  <c r="CR5" i="9" s="1"/>
  <c r="AJ16" i="9"/>
  <c r="BC16" i="9" s="1"/>
  <c r="CJ16" i="9" s="1"/>
  <c r="CR16" i="9" s="1"/>
  <c r="AJ33" i="9"/>
  <c r="BC33" i="9" s="1"/>
  <c r="CJ33" i="9" s="1"/>
  <c r="CR33" i="9" s="1"/>
  <c r="AG21" i="9"/>
  <c r="AZ21" i="9" s="1"/>
  <c r="CG21" i="9" s="1"/>
  <c r="CO21" i="9" s="1"/>
  <c r="AI27" i="9"/>
  <c r="BB27" i="9" s="1"/>
  <c r="CI27" i="9" s="1"/>
  <c r="CQ27" i="9" s="1"/>
  <c r="AK10" i="9"/>
  <c r="BD10" i="9" s="1"/>
  <c r="CK10" i="9" s="1"/>
  <c r="CS10" i="9" s="1"/>
  <c r="AK18" i="9"/>
  <c r="BD18" i="9" s="1"/>
  <c r="CK18" i="9" s="1"/>
  <c r="CS18" i="9" s="1"/>
  <c r="AK26" i="9"/>
  <c r="BD26" i="9" s="1"/>
  <c r="CK26" i="9" s="1"/>
  <c r="CS26" i="9" s="1"/>
  <c r="AG29" i="9"/>
  <c r="AZ29" i="9" s="1"/>
  <c r="CG29" i="9" s="1"/>
  <c r="CO29" i="9" s="1"/>
  <c r="AL10" i="9"/>
  <c r="BE10" i="9" s="1"/>
  <c r="CL10" i="9" s="1"/>
  <c r="CT10" i="9" s="1"/>
  <c r="AL18" i="9"/>
  <c r="BE18" i="9" s="1"/>
  <c r="CL18" i="9" s="1"/>
  <c r="CT18" i="9" s="1"/>
  <c r="AG10" i="9"/>
  <c r="AZ10" i="9" s="1"/>
  <c r="CG10" i="9" s="1"/>
  <c r="CO10" i="9" s="1"/>
  <c r="AM5" i="9"/>
  <c r="BF5" i="9" s="1"/>
  <c r="CM5" i="9" s="1"/>
  <c r="CU5" i="9" s="1"/>
  <c r="AM13" i="9"/>
  <c r="BF13" i="9" s="1"/>
  <c r="CM13" i="9" s="1"/>
  <c r="CU13" i="9" s="1"/>
  <c r="AM21" i="9"/>
  <c r="BF21" i="9" s="1"/>
  <c r="CM21" i="9" s="1"/>
  <c r="CU21" i="9" s="1"/>
  <c r="AM29" i="9"/>
  <c r="BF29" i="9" s="1"/>
  <c r="CM29" i="9" s="1"/>
  <c r="CU29" i="9" s="1"/>
  <c r="AM37" i="9"/>
  <c r="BF37" i="9" s="1"/>
  <c r="CM37" i="9" s="1"/>
  <c r="CU37" i="9" s="1"/>
  <c r="AQ8" i="9"/>
  <c r="BJ8" i="9" s="1"/>
  <c r="BR8" i="9" s="1"/>
  <c r="AQ16" i="9"/>
  <c r="BJ16" i="9" s="1"/>
  <c r="BR16" i="9" s="1"/>
  <c r="AQ24" i="9"/>
  <c r="BJ24" i="9" s="1"/>
  <c r="BR24" i="9" s="1"/>
  <c r="AQ32" i="9"/>
  <c r="BJ32" i="9" s="1"/>
  <c r="BR32" i="9" s="1"/>
  <c r="AG8" i="9"/>
  <c r="AZ8" i="9" s="1"/>
  <c r="CG8" i="9" s="1"/>
  <c r="CO8" i="9" s="1"/>
  <c r="AI4" i="9"/>
  <c r="BB4" i="9" s="1"/>
  <c r="CI4" i="9" s="1"/>
  <c r="CQ4" i="9" s="1"/>
  <c r="AI28" i="9"/>
  <c r="BB28" i="9" s="1"/>
  <c r="CI28" i="9" s="1"/>
  <c r="CQ28" i="9" s="1"/>
  <c r="AI37" i="9"/>
  <c r="BB37" i="9" s="1"/>
  <c r="CI37" i="9" s="1"/>
  <c r="CQ37" i="9" s="1"/>
  <c r="AJ10" i="9"/>
  <c r="BC10" i="9" s="1"/>
  <c r="CJ10" i="9" s="1"/>
  <c r="CR10" i="9" s="1"/>
  <c r="AK22" i="9"/>
  <c r="BD22" i="9" s="1"/>
  <c r="CK22" i="9" s="1"/>
  <c r="CS22" i="9" s="1"/>
  <c r="AG27" i="9"/>
  <c r="AZ27" i="9" s="1"/>
  <c r="CG27" i="9" s="1"/>
  <c r="CO27" i="9" s="1"/>
  <c r="AJ12" i="9"/>
  <c r="BC12" i="9" s="1"/>
  <c r="CJ12" i="9" s="1"/>
  <c r="CR12" i="9" s="1"/>
  <c r="AG6" i="9"/>
  <c r="AZ6" i="9" s="1"/>
  <c r="CG6" i="9" s="1"/>
  <c r="CO6" i="9" s="1"/>
  <c r="AK24" i="9"/>
  <c r="BD24" i="9" s="1"/>
  <c r="CK24" i="9" s="1"/>
  <c r="CS24" i="9" s="1"/>
  <c r="AJ15" i="9"/>
  <c r="BC15" i="9" s="1"/>
  <c r="CJ15" i="9" s="1"/>
  <c r="CR15" i="9" s="1"/>
  <c r="AJ6" i="9"/>
  <c r="BC6" i="9" s="1"/>
  <c r="CJ6" i="9" s="1"/>
  <c r="CR6" i="9" s="1"/>
  <c r="AJ35" i="9"/>
  <c r="BC35" i="9" s="1"/>
  <c r="CJ35" i="9" s="1"/>
  <c r="CR35" i="9" s="1"/>
  <c r="AG28" i="9"/>
  <c r="AZ28" i="9" s="1"/>
  <c r="CG28" i="9" s="1"/>
  <c r="CO28" i="9" s="1"/>
  <c r="AK11" i="9"/>
  <c r="BD11" i="9" s="1"/>
  <c r="CK11" i="9" s="1"/>
  <c r="CS11" i="9" s="1"/>
  <c r="AK27" i="9"/>
  <c r="BD27" i="9" s="1"/>
  <c r="CK27" i="9" s="1"/>
  <c r="CS27" i="9" s="1"/>
  <c r="AG34" i="9"/>
  <c r="AZ34" i="9" s="1"/>
  <c r="CG34" i="9" s="1"/>
  <c r="CO34" i="9" s="1"/>
  <c r="AL11" i="9"/>
  <c r="BE11" i="9" s="1"/>
  <c r="CL11" i="9" s="1"/>
  <c r="CT11" i="9" s="1"/>
  <c r="AL19" i="9"/>
  <c r="BE19" i="9" s="1"/>
  <c r="CL19" i="9" s="1"/>
  <c r="CT19" i="9" s="1"/>
  <c r="AG17" i="9"/>
  <c r="AZ17" i="9" s="1"/>
  <c r="CG17" i="9" s="1"/>
  <c r="CO17" i="9" s="1"/>
  <c r="AM6" i="9"/>
  <c r="BF6" i="9" s="1"/>
  <c r="CM6" i="9" s="1"/>
  <c r="CU6" i="9" s="1"/>
  <c r="AM14" i="9"/>
  <c r="BF14" i="9" s="1"/>
  <c r="CM14" i="9" s="1"/>
  <c r="CU14" i="9" s="1"/>
  <c r="AM22" i="9"/>
  <c r="BF22" i="9" s="1"/>
  <c r="CM22" i="9" s="1"/>
  <c r="CU22" i="9" s="1"/>
  <c r="AM30" i="9"/>
  <c r="BF30" i="9" s="1"/>
  <c r="CM30" i="9" s="1"/>
  <c r="CU30" i="9" s="1"/>
  <c r="AI7" i="9"/>
  <c r="BB7" i="9" s="1"/>
  <c r="CI7" i="9" s="1"/>
  <c r="CQ7" i="9" s="1"/>
  <c r="AQ9" i="9"/>
  <c r="BJ9" i="9" s="1"/>
  <c r="BR9" i="9" s="1"/>
  <c r="AQ17" i="9"/>
  <c r="BJ17" i="9" s="1"/>
  <c r="BR17" i="9" s="1"/>
  <c r="AQ25" i="9"/>
  <c r="BJ25" i="9" s="1"/>
  <c r="BR25" i="9" s="1"/>
  <c r="AQ33" i="9"/>
  <c r="BJ33" i="9" s="1"/>
  <c r="BR33" i="9" s="1"/>
  <c r="AG15" i="9"/>
  <c r="AZ15" i="9" s="1"/>
  <c r="CG15" i="9" s="1"/>
  <c r="CO15" i="9" s="1"/>
  <c r="AI6" i="9"/>
  <c r="BB6" i="9" s="1"/>
  <c r="CI6" i="9" s="1"/>
  <c r="CQ6" i="9" s="1"/>
  <c r="AI34" i="9"/>
  <c r="BB34" i="9" s="1"/>
  <c r="CI34" i="9" s="1"/>
  <c r="CQ34" i="9" s="1"/>
  <c r="AK6" i="9"/>
  <c r="BD6" i="9" s="1"/>
  <c r="CK6" i="9" s="1"/>
  <c r="CS6" i="9" s="1"/>
  <c r="AG9" i="9"/>
  <c r="AZ9" i="9" s="1"/>
  <c r="CG9" i="9" s="1"/>
  <c r="CO9" i="9" s="1"/>
  <c r="AQ36" i="9"/>
  <c r="BJ36" i="9" s="1"/>
  <c r="BR36" i="9" s="1"/>
  <c r="AJ29" i="9"/>
  <c r="BC29" i="9" s="1"/>
  <c r="CJ29" i="9" s="1"/>
  <c r="CR29" i="9" s="1"/>
  <c r="AK16" i="9"/>
  <c r="BD16" i="9" s="1"/>
  <c r="CK16" i="9" s="1"/>
  <c r="CS16" i="9" s="1"/>
  <c r="AG19" i="9"/>
  <c r="AZ19" i="9" s="1"/>
  <c r="CG19" i="9" s="1"/>
  <c r="CO19" i="9" s="1"/>
  <c r="AG31" i="9"/>
  <c r="AZ31" i="9" s="1"/>
  <c r="CG31" i="9" s="1"/>
  <c r="CO31" i="9" s="1"/>
  <c r="AJ30" i="9"/>
  <c r="BC30" i="9" s="1"/>
  <c r="CJ30" i="9" s="1"/>
  <c r="CR30" i="9" s="1"/>
  <c r="AJ18" i="9"/>
  <c r="BC18" i="9" s="1"/>
  <c r="CJ18" i="9" s="1"/>
  <c r="CR18" i="9" s="1"/>
  <c r="AK19" i="9"/>
  <c r="BD19" i="9" s="1"/>
  <c r="CK19" i="9" s="1"/>
  <c r="CS19" i="9" s="1"/>
  <c r="AL32" i="9"/>
  <c r="BE32" i="9" s="1"/>
  <c r="CL32" i="9" s="1"/>
  <c r="CT32" i="9" s="1"/>
  <c r="AL27" i="9"/>
  <c r="BE27" i="9" s="1"/>
  <c r="CL27" i="9" s="1"/>
  <c r="CT27" i="9" s="1"/>
  <c r="AJ17" i="9"/>
  <c r="BC17" i="9" s="1"/>
  <c r="CJ17" i="9" s="1"/>
  <c r="CR17" i="9" s="1"/>
  <c r="AJ32" i="9"/>
  <c r="BC32" i="9" s="1"/>
  <c r="CJ32" i="9" s="1"/>
  <c r="CR32" i="9" s="1"/>
  <c r="AG7" i="9"/>
  <c r="AZ7" i="9" s="1"/>
  <c r="CG7" i="9" s="1"/>
  <c r="CO7" i="9" s="1"/>
  <c r="AJ7" i="9"/>
  <c r="BC7" i="9" s="1"/>
  <c r="CJ7" i="9" s="1"/>
  <c r="CR7" i="9" s="1"/>
  <c r="AJ20" i="9"/>
  <c r="BC20" i="9" s="1"/>
  <c r="CJ20" i="9" s="1"/>
  <c r="CR20" i="9" s="1"/>
  <c r="AG35" i="9"/>
  <c r="AZ35" i="9" s="1"/>
  <c r="CG35" i="9" s="1"/>
  <c r="CO35" i="9" s="1"/>
  <c r="AI11" i="9"/>
  <c r="BB11" i="9" s="1"/>
  <c r="CI11" i="9" s="1"/>
  <c r="CQ11" i="9" s="1"/>
  <c r="AK12" i="9"/>
  <c r="BD12" i="9" s="1"/>
  <c r="CK12" i="9" s="1"/>
  <c r="CS12" i="9" s="1"/>
  <c r="AK20" i="9"/>
  <c r="BD20" i="9" s="1"/>
  <c r="CK20" i="9" s="1"/>
  <c r="CS20" i="9" s="1"/>
  <c r="AK28" i="9"/>
  <c r="BD28" i="9" s="1"/>
  <c r="CK28" i="9" s="1"/>
  <c r="CS28" i="9" s="1"/>
  <c r="AG4" i="9"/>
  <c r="AZ4" i="9" s="1"/>
  <c r="CG4" i="9" s="1"/>
  <c r="CO4" i="9" s="1"/>
  <c r="AL12" i="9"/>
  <c r="BE12" i="9" s="1"/>
  <c r="CL12" i="9" s="1"/>
  <c r="CT12" i="9" s="1"/>
  <c r="AL20" i="9"/>
  <c r="BE20" i="9" s="1"/>
  <c r="CL20" i="9" s="1"/>
  <c r="CT20" i="9" s="1"/>
  <c r="AL28" i="9"/>
  <c r="BE28" i="9" s="1"/>
  <c r="CL28" i="9" s="1"/>
  <c r="CT28" i="9" s="1"/>
  <c r="AG25" i="9"/>
  <c r="AZ25" i="9" s="1"/>
  <c r="CG25" i="9" s="1"/>
  <c r="CO25" i="9" s="1"/>
  <c r="AM7" i="9"/>
  <c r="BF7" i="9" s="1"/>
  <c r="CM7" i="9" s="1"/>
  <c r="CU7" i="9" s="1"/>
  <c r="AM15" i="9"/>
  <c r="BF15" i="9" s="1"/>
  <c r="CM15" i="9" s="1"/>
  <c r="CU15" i="9" s="1"/>
  <c r="AM23" i="9"/>
  <c r="BF23" i="9" s="1"/>
  <c r="CM23" i="9" s="1"/>
  <c r="CU23" i="9" s="1"/>
  <c r="AM31" i="9"/>
  <c r="BF31" i="9" s="1"/>
  <c r="CM31" i="9" s="1"/>
  <c r="CU31" i="9" s="1"/>
  <c r="AG5" i="9"/>
  <c r="AZ5" i="9" s="1"/>
  <c r="CG5" i="9" s="1"/>
  <c r="CO5" i="9" s="1"/>
  <c r="AQ10" i="9"/>
  <c r="BJ10" i="9" s="1"/>
  <c r="BR10" i="9" s="1"/>
  <c r="AQ18" i="9"/>
  <c r="BJ18" i="9" s="1"/>
  <c r="BR18" i="9" s="1"/>
  <c r="AQ26" i="9"/>
  <c r="BJ26" i="9" s="1"/>
  <c r="BR26" i="9" s="1"/>
  <c r="AQ34" i="9"/>
  <c r="BJ34" i="9" s="1"/>
  <c r="BR34" i="9" s="1"/>
  <c r="AG20" i="9"/>
  <c r="AZ20" i="9" s="1"/>
  <c r="CG20" i="9" s="1"/>
  <c r="CO20" i="9" s="1"/>
  <c r="AI13" i="9"/>
  <c r="BB13" i="9" s="1"/>
  <c r="CI13" i="9" s="1"/>
  <c r="CQ13" i="9" s="1"/>
  <c r="AI17" i="9"/>
  <c r="BB17" i="9" s="1"/>
  <c r="CI17" i="9" s="1"/>
  <c r="CQ17" i="9" s="1"/>
  <c r="AI18" i="9"/>
  <c r="BB18" i="9" s="1"/>
  <c r="CI18" i="9" s="1"/>
  <c r="CQ18" i="9" s="1"/>
  <c r="AG33" i="9"/>
  <c r="AZ33" i="9" s="1"/>
  <c r="CG33" i="9" s="1"/>
  <c r="CO33" i="9" s="1"/>
  <c r="AQ19" i="9"/>
  <c r="BJ19" i="9" s="1"/>
  <c r="BR19" i="9" s="1"/>
  <c r="AQ27" i="9"/>
  <c r="BJ27" i="9" s="1"/>
  <c r="BR27" i="9" s="1"/>
  <c r="AQ35" i="9"/>
  <c r="BJ35" i="9" s="1"/>
  <c r="BR35" i="9" s="1"/>
  <c r="AG26" i="9"/>
  <c r="AZ26" i="9" s="1"/>
  <c r="CG26" i="9" s="1"/>
  <c r="CO26" i="9" s="1"/>
  <c r="AJ8" i="9"/>
  <c r="BC8" i="9" s="1"/>
  <c r="CJ8" i="9" s="1"/>
  <c r="CR8" i="9" s="1"/>
  <c r="AK29" i="9"/>
  <c r="BD29" i="9" s="1"/>
  <c r="CK29" i="9" s="1"/>
  <c r="CS29" i="9" s="1"/>
  <c r="AG16" i="9"/>
  <c r="AZ16" i="9" s="1"/>
  <c r="CG16" i="9" s="1"/>
  <c r="CO16" i="9" s="1"/>
  <c r="AK30" i="9"/>
  <c r="BD30" i="9" s="1"/>
  <c r="CK30" i="9" s="1"/>
  <c r="CS30" i="9" s="1"/>
  <c r="AG32" i="9"/>
  <c r="AZ32" i="9" s="1"/>
  <c r="CG32" i="9" s="1"/>
  <c r="CO32" i="9" s="1"/>
  <c r="AJ21" i="9"/>
  <c r="BC21" i="9" s="1"/>
  <c r="CJ21" i="9" s="1"/>
  <c r="CR21" i="9" s="1"/>
  <c r="AJ24" i="9"/>
  <c r="BC24" i="9" s="1"/>
  <c r="CJ24" i="9" s="1"/>
  <c r="CR24" i="9" s="1"/>
  <c r="AK14" i="9"/>
  <c r="BD14" i="9" s="1"/>
  <c r="CK14" i="9" s="1"/>
  <c r="CS14" i="9" s="1"/>
  <c r="AQ12" i="9"/>
  <c r="BJ12" i="9" s="1"/>
  <c r="BR12" i="9" s="1"/>
  <c r="AJ23" i="9"/>
  <c r="BC23" i="9" s="1"/>
  <c r="CJ23" i="9" s="1"/>
  <c r="CR23" i="9" s="1"/>
  <c r="AK34" i="9"/>
  <c r="BD34" i="9" s="1"/>
  <c r="CK34" i="9" s="1"/>
  <c r="CS34" i="9" s="1"/>
  <c r="AG22" i="9"/>
  <c r="AZ22" i="9" s="1"/>
  <c r="CG22" i="9" s="1"/>
  <c r="CO22" i="9" s="1"/>
  <c r="AJ11" i="9"/>
  <c r="BC11" i="9" s="1"/>
  <c r="CJ11" i="9" s="1"/>
  <c r="CR11" i="9" s="1"/>
  <c r="AJ26" i="9"/>
  <c r="BC26" i="9" s="1"/>
  <c r="CJ26" i="9" s="1"/>
  <c r="CR26" i="9" s="1"/>
  <c r="AL34" i="9"/>
  <c r="BE34" i="9" s="1"/>
  <c r="CL34" i="9" s="1"/>
  <c r="CT34" i="9" s="1"/>
  <c r="AK7" i="9"/>
  <c r="BD7" i="9" s="1"/>
  <c r="CK7" i="9" s="1"/>
  <c r="CS7" i="9" s="1"/>
  <c r="AK15" i="9"/>
  <c r="BD15" i="9" s="1"/>
  <c r="CK15" i="9" s="1"/>
  <c r="CS15" i="9" s="1"/>
  <c r="AK23" i="9"/>
  <c r="BD23" i="9" s="1"/>
  <c r="CK23" i="9" s="1"/>
  <c r="CS23" i="9" s="1"/>
  <c r="AK31" i="9"/>
  <c r="BD31" i="9" s="1"/>
  <c r="CK31" i="9" s="1"/>
  <c r="CS31" i="9" s="1"/>
  <c r="AG13" i="9"/>
  <c r="AZ13" i="9" s="1"/>
  <c r="CG13" i="9" s="1"/>
  <c r="CO13" i="9" s="1"/>
  <c r="AL7" i="9"/>
  <c r="BE7" i="9" s="1"/>
  <c r="CL7" i="9" s="1"/>
  <c r="CT7" i="9" s="1"/>
  <c r="AL15" i="9"/>
  <c r="BE15" i="9" s="1"/>
  <c r="CL15" i="9" s="1"/>
  <c r="CT15" i="9" s="1"/>
  <c r="AL23" i="9"/>
  <c r="BE23" i="9" s="1"/>
  <c r="CL23" i="9" s="1"/>
  <c r="CT23" i="9" s="1"/>
  <c r="AL31" i="9"/>
  <c r="BE31" i="9" s="1"/>
  <c r="CL31" i="9" s="1"/>
  <c r="CT31" i="9" s="1"/>
  <c r="AM10" i="9"/>
  <c r="BF10" i="9" s="1"/>
  <c r="CM10" i="9" s="1"/>
  <c r="CU10" i="9" s="1"/>
  <c r="AM18" i="9"/>
  <c r="BF18" i="9" s="1"/>
  <c r="CM18" i="9" s="1"/>
  <c r="CU18" i="9" s="1"/>
  <c r="AM26" i="9"/>
  <c r="BF26" i="9" s="1"/>
  <c r="CM26" i="9" s="1"/>
  <c r="CU26" i="9" s="1"/>
  <c r="AM34" i="9"/>
  <c r="BF34" i="9" s="1"/>
  <c r="CM34" i="9" s="1"/>
  <c r="CU34" i="9" s="1"/>
  <c r="AG24" i="9"/>
  <c r="AZ24" i="9" s="1"/>
  <c r="CG24" i="9" s="1"/>
  <c r="CO24" i="9" s="1"/>
  <c r="AQ5" i="9"/>
  <c r="BJ5" i="9" s="1"/>
  <c r="BR5" i="9" s="1"/>
  <c r="AQ13" i="9"/>
  <c r="BJ13" i="9" s="1"/>
  <c r="BR13" i="9" s="1"/>
  <c r="AQ21" i="9"/>
  <c r="BJ21" i="9" s="1"/>
  <c r="BR21" i="9" s="1"/>
  <c r="AQ29" i="9"/>
  <c r="BJ29" i="9" s="1"/>
  <c r="BR29" i="9" s="1"/>
  <c r="AL4" i="9"/>
  <c r="BE4" i="9" s="1"/>
  <c r="CL4" i="9" s="1"/>
  <c r="CT4" i="9" s="1"/>
  <c r="AI8" i="9"/>
  <c r="BB8" i="9" s="1"/>
  <c r="CI8" i="9" s="1"/>
  <c r="CQ8" i="9" s="1"/>
  <c r="AI26" i="9"/>
  <c r="BB26" i="9" s="1"/>
  <c r="CI26" i="9" s="1"/>
  <c r="CQ26" i="9" s="1"/>
  <c r="AI36" i="9"/>
  <c r="BB36" i="9" s="1"/>
  <c r="CI36" i="9" s="1"/>
  <c r="CQ36" i="9" s="1"/>
  <c r="V74" i="12" l="1"/>
  <c r="X74" i="12"/>
  <c r="AA74" i="12"/>
  <c r="R7" i="11"/>
  <c r="R18" i="11" s="1"/>
  <c r="R29" i="11" s="1"/>
  <c r="V40" i="11" s="1"/>
  <c r="R4" i="11"/>
  <c r="R15" i="11" s="1"/>
  <c r="R26" i="11" s="1"/>
  <c r="V37" i="11" s="1"/>
  <c r="R6" i="11"/>
  <c r="R17" i="11" s="1"/>
  <c r="R28" i="11" s="1"/>
  <c r="V39" i="11" s="1"/>
  <c r="R8" i="11"/>
  <c r="R19" i="11" s="1"/>
  <c r="R30" i="11" s="1"/>
  <c r="V41" i="11" s="1"/>
  <c r="R9" i="11"/>
  <c r="R20" i="11" s="1"/>
  <c r="R31" i="11" s="1"/>
  <c r="V42" i="11" s="1"/>
  <c r="R10" i="11"/>
  <c r="R21" i="11" s="1"/>
  <c r="R32" i="11" s="1"/>
  <c r="V43" i="11" s="1"/>
  <c r="R3" i="11"/>
  <c r="R14" i="11" s="1"/>
  <c r="R25" i="11" s="1"/>
  <c r="V36" i="11" s="1"/>
  <c r="BU30" i="9"/>
  <c r="DM30" i="9" s="1"/>
  <c r="EE30" i="9" s="1"/>
  <c r="EV30" i="9" s="1"/>
  <c r="DF30" i="9"/>
  <c r="DY30" i="9" s="1"/>
  <c r="EQ30" i="9" s="1"/>
  <c r="BS20" i="9"/>
  <c r="DK20" i="9" s="1"/>
  <c r="DD20" i="9"/>
  <c r="BW13" i="9"/>
  <c r="DO13" i="9" s="1"/>
  <c r="EG13" i="9" s="1"/>
  <c r="EX13" i="9" s="1"/>
  <c r="FM13" i="9" s="1"/>
  <c r="FZ13" i="9" s="1"/>
  <c r="DH13" i="9"/>
  <c r="EA13" i="9" s="1"/>
  <c r="ES13" i="9" s="1"/>
  <c r="FI13" i="9" s="1"/>
  <c r="FW13" i="9" s="1"/>
  <c r="BU18" i="9"/>
  <c r="DM18" i="9" s="1"/>
  <c r="EE18" i="9" s="1"/>
  <c r="EV18" i="9" s="1"/>
  <c r="DF18" i="9"/>
  <c r="DY18" i="9" s="1"/>
  <c r="EQ18" i="9" s="1"/>
  <c r="BY20" i="9"/>
  <c r="DQ20" i="9" s="1"/>
  <c r="EI20" i="9" s="1"/>
  <c r="EZ20" i="9" s="1"/>
  <c r="FO20" i="9" s="1"/>
  <c r="GB20" i="9" s="1"/>
  <c r="GM20" i="9" s="1"/>
  <c r="GX20" i="9" s="1"/>
  <c r="DJ20" i="9"/>
  <c r="EC20" i="9" s="1"/>
  <c r="EU20" i="9" s="1"/>
  <c r="FK20" i="9" s="1"/>
  <c r="FY20" i="9" s="1"/>
  <c r="GK20" i="9" s="1"/>
  <c r="GW20" i="9" s="1"/>
  <c r="BU37" i="9"/>
  <c r="DM37" i="9" s="1"/>
  <c r="EE37" i="9" s="1"/>
  <c r="EV37" i="9" s="1"/>
  <c r="DF37" i="9"/>
  <c r="DY37" i="9" s="1"/>
  <c r="EQ37" i="9" s="1"/>
  <c r="BS29" i="9"/>
  <c r="DK29" i="9" s="1"/>
  <c r="DD29" i="9"/>
  <c r="BS16" i="9"/>
  <c r="DK16" i="9" s="1"/>
  <c r="DD16" i="9"/>
  <c r="BT8" i="9"/>
  <c r="DL8" i="9" s="1"/>
  <c r="ED8" i="9" s="1"/>
  <c r="DE8" i="9"/>
  <c r="DX8" i="9" s="1"/>
  <c r="BW17" i="9"/>
  <c r="DO17" i="9" s="1"/>
  <c r="EG17" i="9" s="1"/>
  <c r="EX17" i="9" s="1"/>
  <c r="FM17" i="9" s="1"/>
  <c r="FZ17" i="9" s="1"/>
  <c r="DH17" i="9"/>
  <c r="EA17" i="9" s="1"/>
  <c r="ES17" i="9" s="1"/>
  <c r="FI17" i="9" s="1"/>
  <c r="FW17" i="9" s="1"/>
  <c r="BS24" i="9"/>
  <c r="DK24" i="9" s="1"/>
  <c r="DD24" i="9"/>
  <c r="BW33" i="9"/>
  <c r="DO33" i="9" s="1"/>
  <c r="EG33" i="9" s="1"/>
  <c r="EX33" i="9" s="1"/>
  <c r="FM33" i="9" s="1"/>
  <c r="FZ33" i="9" s="1"/>
  <c r="DH33" i="9"/>
  <c r="EA33" i="9" s="1"/>
  <c r="ES33" i="9" s="1"/>
  <c r="FI33" i="9" s="1"/>
  <c r="FW33" i="9" s="1"/>
  <c r="BU11" i="9"/>
  <c r="DM11" i="9" s="1"/>
  <c r="EE11" i="9" s="1"/>
  <c r="EV11" i="9" s="1"/>
  <c r="DF11" i="9"/>
  <c r="DY11" i="9" s="1"/>
  <c r="EQ11" i="9" s="1"/>
  <c r="BY26" i="9"/>
  <c r="DQ26" i="9" s="1"/>
  <c r="EI26" i="9" s="1"/>
  <c r="EZ26" i="9" s="1"/>
  <c r="FO26" i="9" s="1"/>
  <c r="GB26" i="9" s="1"/>
  <c r="GM26" i="9" s="1"/>
  <c r="GX26" i="9" s="1"/>
  <c r="DJ26" i="9"/>
  <c r="EC26" i="9" s="1"/>
  <c r="EU26" i="9" s="1"/>
  <c r="FK26" i="9" s="1"/>
  <c r="FY26" i="9" s="1"/>
  <c r="GK26" i="9" s="1"/>
  <c r="GW26" i="9" s="1"/>
  <c r="BV29" i="9"/>
  <c r="DN29" i="9" s="1"/>
  <c r="EF29" i="9" s="1"/>
  <c r="EW29" i="9" s="1"/>
  <c r="FL29" i="9" s="1"/>
  <c r="DG29" i="9"/>
  <c r="DZ29" i="9" s="1"/>
  <c r="ER29" i="9" s="1"/>
  <c r="FH29" i="9" s="1"/>
  <c r="BX5" i="9"/>
  <c r="DP5" i="9" s="1"/>
  <c r="EH5" i="9" s="1"/>
  <c r="EY5" i="9" s="1"/>
  <c r="FN5" i="9" s="1"/>
  <c r="GA5" i="9" s="1"/>
  <c r="GL5" i="9" s="1"/>
  <c r="DI5" i="9"/>
  <c r="EB5" i="9" s="1"/>
  <c r="ET5" i="9" s="1"/>
  <c r="FJ5" i="9" s="1"/>
  <c r="FX5" i="9" s="1"/>
  <c r="GJ5" i="9" s="1"/>
  <c r="BW10" i="9"/>
  <c r="DO10" i="9" s="1"/>
  <c r="EG10" i="9" s="1"/>
  <c r="EX10" i="9" s="1"/>
  <c r="FM10" i="9" s="1"/>
  <c r="FZ10" i="9" s="1"/>
  <c r="DH10" i="9"/>
  <c r="EA10" i="9" s="1"/>
  <c r="ES10" i="9" s="1"/>
  <c r="FI10" i="9" s="1"/>
  <c r="FW10" i="9" s="1"/>
  <c r="BY24" i="9"/>
  <c r="DQ24" i="9" s="1"/>
  <c r="EI24" i="9" s="1"/>
  <c r="EZ24" i="9" s="1"/>
  <c r="FO24" i="9" s="1"/>
  <c r="GB24" i="9" s="1"/>
  <c r="GM24" i="9" s="1"/>
  <c r="GX24" i="9" s="1"/>
  <c r="DJ24" i="9"/>
  <c r="EC24" i="9" s="1"/>
  <c r="EU24" i="9" s="1"/>
  <c r="FK24" i="9" s="1"/>
  <c r="FY24" i="9" s="1"/>
  <c r="GK24" i="9" s="1"/>
  <c r="GW24" i="9" s="1"/>
  <c r="BX9" i="9"/>
  <c r="DP9" i="9" s="1"/>
  <c r="EH9" i="9" s="1"/>
  <c r="EY9" i="9" s="1"/>
  <c r="FN9" i="9" s="1"/>
  <c r="GA9" i="9" s="1"/>
  <c r="GL9" i="9" s="1"/>
  <c r="DI9" i="9"/>
  <c r="EB9" i="9" s="1"/>
  <c r="ET9" i="9" s="1"/>
  <c r="FJ9" i="9" s="1"/>
  <c r="FX9" i="9" s="1"/>
  <c r="GJ9" i="9" s="1"/>
  <c r="BT13" i="9"/>
  <c r="DL13" i="9" s="1"/>
  <c r="ED13" i="9" s="1"/>
  <c r="DE13" i="9"/>
  <c r="DX13" i="9" s="1"/>
  <c r="BY30" i="9"/>
  <c r="DQ30" i="9" s="1"/>
  <c r="EI30" i="9" s="1"/>
  <c r="EZ30" i="9" s="1"/>
  <c r="FO30" i="9" s="1"/>
  <c r="GB30" i="9" s="1"/>
  <c r="GM30" i="9" s="1"/>
  <c r="GX30" i="9" s="1"/>
  <c r="DJ30" i="9"/>
  <c r="EC30" i="9" s="1"/>
  <c r="EU30" i="9" s="1"/>
  <c r="FK30" i="9" s="1"/>
  <c r="FY30" i="9" s="1"/>
  <c r="GK30" i="9" s="1"/>
  <c r="GW30" i="9" s="1"/>
  <c r="BY16" i="9"/>
  <c r="DQ16" i="9" s="1"/>
  <c r="EI16" i="9" s="1"/>
  <c r="EZ16" i="9" s="1"/>
  <c r="FO16" i="9" s="1"/>
  <c r="GB16" i="9" s="1"/>
  <c r="GM16" i="9" s="1"/>
  <c r="GX16" i="9" s="1"/>
  <c r="DJ16" i="9"/>
  <c r="EC16" i="9" s="1"/>
  <c r="EU16" i="9" s="1"/>
  <c r="FK16" i="9" s="1"/>
  <c r="FY16" i="9" s="1"/>
  <c r="GK16" i="9" s="1"/>
  <c r="GW16" i="9" s="1"/>
  <c r="BT7" i="9"/>
  <c r="DL7" i="9" s="1"/>
  <c r="ED7" i="9" s="1"/>
  <c r="DE7" i="9"/>
  <c r="DX7" i="9" s="1"/>
  <c r="BX22" i="9"/>
  <c r="DP22" i="9" s="1"/>
  <c r="EH22" i="9" s="1"/>
  <c r="EY22" i="9" s="1"/>
  <c r="FN22" i="9" s="1"/>
  <c r="GA22" i="9" s="1"/>
  <c r="GL22" i="9" s="1"/>
  <c r="DI22" i="9"/>
  <c r="EB22" i="9" s="1"/>
  <c r="ET22" i="9" s="1"/>
  <c r="FJ22" i="9" s="1"/>
  <c r="FX22" i="9" s="1"/>
  <c r="GJ22" i="9" s="1"/>
  <c r="BW18" i="9"/>
  <c r="DO18" i="9" s="1"/>
  <c r="EG18" i="9" s="1"/>
  <c r="EX18" i="9" s="1"/>
  <c r="FM18" i="9" s="1"/>
  <c r="FZ18" i="9" s="1"/>
  <c r="DH18" i="9"/>
  <c r="EA18" i="9" s="1"/>
  <c r="ES18" i="9" s="1"/>
  <c r="FI18" i="9" s="1"/>
  <c r="FW18" i="9" s="1"/>
  <c r="BW12" i="9"/>
  <c r="DO12" i="9" s="1"/>
  <c r="EG12" i="9" s="1"/>
  <c r="EX12" i="9" s="1"/>
  <c r="FM12" i="9" s="1"/>
  <c r="FZ12" i="9" s="1"/>
  <c r="DH12" i="9"/>
  <c r="EA12" i="9" s="1"/>
  <c r="ES12" i="9" s="1"/>
  <c r="FI12" i="9" s="1"/>
  <c r="FW12" i="9" s="1"/>
  <c r="BX31" i="9"/>
  <c r="DP31" i="9" s="1"/>
  <c r="EH31" i="9" s="1"/>
  <c r="EY31" i="9" s="1"/>
  <c r="FN31" i="9" s="1"/>
  <c r="GA31" i="9" s="1"/>
  <c r="GL31" i="9" s="1"/>
  <c r="DI31" i="9"/>
  <c r="EB31" i="9" s="1"/>
  <c r="ET31" i="9" s="1"/>
  <c r="FJ31" i="9" s="1"/>
  <c r="FX31" i="9" s="1"/>
  <c r="GJ31" i="9" s="1"/>
  <c r="BV9" i="9"/>
  <c r="DN9" i="9" s="1"/>
  <c r="EF9" i="9" s="1"/>
  <c r="EW9" i="9" s="1"/>
  <c r="FL9" i="9" s="1"/>
  <c r="DG9" i="9"/>
  <c r="DZ9" i="9" s="1"/>
  <c r="ER9" i="9" s="1"/>
  <c r="FH9" i="9" s="1"/>
  <c r="BV36" i="9"/>
  <c r="DN36" i="9" s="1"/>
  <c r="EF36" i="9" s="1"/>
  <c r="EW36" i="9" s="1"/>
  <c r="FL36" i="9" s="1"/>
  <c r="DG36" i="9"/>
  <c r="DZ36" i="9" s="1"/>
  <c r="ER36" i="9" s="1"/>
  <c r="FH36" i="9" s="1"/>
  <c r="BT28" i="9"/>
  <c r="DL28" i="9" s="1"/>
  <c r="ED28" i="9" s="1"/>
  <c r="DE28" i="9"/>
  <c r="DX28" i="9" s="1"/>
  <c r="BY8" i="9"/>
  <c r="DQ8" i="9" s="1"/>
  <c r="EI8" i="9" s="1"/>
  <c r="EZ8" i="9" s="1"/>
  <c r="FO8" i="9" s="1"/>
  <c r="GB8" i="9" s="1"/>
  <c r="GM8" i="9" s="1"/>
  <c r="GX8" i="9" s="1"/>
  <c r="DJ8" i="9"/>
  <c r="EC8" i="9" s="1"/>
  <c r="EU8" i="9" s="1"/>
  <c r="FK8" i="9" s="1"/>
  <c r="FY8" i="9" s="1"/>
  <c r="GK8" i="9" s="1"/>
  <c r="GW8" i="9" s="1"/>
  <c r="BV35" i="9"/>
  <c r="DN35" i="9" s="1"/>
  <c r="EF35" i="9" s="1"/>
  <c r="EW35" i="9" s="1"/>
  <c r="FL35" i="9" s="1"/>
  <c r="DG35" i="9"/>
  <c r="DZ35" i="9" s="1"/>
  <c r="ER35" i="9" s="1"/>
  <c r="FH35" i="9" s="1"/>
  <c r="BU24" i="9"/>
  <c r="DM24" i="9" s="1"/>
  <c r="EE24" i="9" s="1"/>
  <c r="EV24" i="9" s="1"/>
  <c r="DF24" i="9"/>
  <c r="DY24" i="9" s="1"/>
  <c r="EQ24" i="9" s="1"/>
  <c r="BW30" i="9"/>
  <c r="DO30" i="9" s="1"/>
  <c r="EG30" i="9" s="1"/>
  <c r="EX30" i="9" s="1"/>
  <c r="FM30" i="9" s="1"/>
  <c r="FZ30" i="9" s="1"/>
  <c r="DH30" i="9"/>
  <c r="EA30" i="9" s="1"/>
  <c r="ES30" i="9" s="1"/>
  <c r="FI30" i="9" s="1"/>
  <c r="FW30" i="9" s="1"/>
  <c r="BU13" i="9"/>
  <c r="DM13" i="9" s="1"/>
  <c r="EE13" i="9" s="1"/>
  <c r="EV13" i="9" s="1"/>
  <c r="DF13" i="9"/>
  <c r="DY13" i="9" s="1"/>
  <c r="EQ13" i="9" s="1"/>
  <c r="BY18" i="9"/>
  <c r="DQ18" i="9" s="1"/>
  <c r="EI18" i="9" s="1"/>
  <c r="EZ18" i="9" s="1"/>
  <c r="FO18" i="9" s="1"/>
  <c r="GB18" i="9" s="1"/>
  <c r="GM18" i="9" s="1"/>
  <c r="GX18" i="9" s="1"/>
  <c r="DJ18" i="9"/>
  <c r="EC18" i="9" s="1"/>
  <c r="EU18" i="9" s="1"/>
  <c r="FK18" i="9" s="1"/>
  <c r="FY18" i="9" s="1"/>
  <c r="GK18" i="9" s="1"/>
  <c r="GW18" i="9" s="1"/>
  <c r="BX16" i="9"/>
  <c r="DP16" i="9" s="1"/>
  <c r="EH16" i="9" s="1"/>
  <c r="EY16" i="9" s="1"/>
  <c r="FN16" i="9" s="1"/>
  <c r="GA16" i="9" s="1"/>
  <c r="GL16" i="9" s="1"/>
  <c r="DI16" i="9"/>
  <c r="EB16" i="9" s="1"/>
  <c r="ET16" i="9" s="1"/>
  <c r="FJ16" i="9" s="1"/>
  <c r="FX16" i="9" s="1"/>
  <c r="GJ16" i="9" s="1"/>
  <c r="BT32" i="9"/>
  <c r="DL32" i="9" s="1"/>
  <c r="ED32" i="9" s="1"/>
  <c r="DE32" i="9"/>
  <c r="DX32" i="9" s="1"/>
  <c r="BT15" i="9"/>
  <c r="DL15" i="9" s="1"/>
  <c r="ED15" i="9" s="1"/>
  <c r="DE15" i="9"/>
  <c r="DX15" i="9" s="1"/>
  <c r="BV25" i="9"/>
  <c r="DN25" i="9" s="1"/>
  <c r="EF25" i="9" s="1"/>
  <c r="EW25" i="9" s="1"/>
  <c r="FL25" i="9" s="1"/>
  <c r="DG25" i="9"/>
  <c r="DZ25" i="9" s="1"/>
  <c r="ER25" i="9" s="1"/>
  <c r="FH25" i="9" s="1"/>
  <c r="BY11" i="9"/>
  <c r="DQ11" i="9" s="1"/>
  <c r="EI11" i="9" s="1"/>
  <c r="EZ11" i="9" s="1"/>
  <c r="FO11" i="9" s="1"/>
  <c r="GB11" i="9" s="1"/>
  <c r="GM11" i="9" s="1"/>
  <c r="GX11" i="9" s="1"/>
  <c r="DJ11" i="9"/>
  <c r="EC11" i="9" s="1"/>
  <c r="EU11" i="9" s="1"/>
  <c r="FK11" i="9" s="1"/>
  <c r="FY11" i="9" s="1"/>
  <c r="GK11" i="9" s="1"/>
  <c r="GW11" i="9" s="1"/>
  <c r="BX19" i="9"/>
  <c r="DP19" i="9" s="1"/>
  <c r="EH19" i="9" s="1"/>
  <c r="EY19" i="9" s="1"/>
  <c r="FN19" i="9" s="1"/>
  <c r="GA19" i="9" s="1"/>
  <c r="GL19" i="9" s="1"/>
  <c r="DI19" i="9"/>
  <c r="EB19" i="9" s="1"/>
  <c r="ET19" i="9" s="1"/>
  <c r="FJ19" i="9" s="1"/>
  <c r="FX19" i="9" s="1"/>
  <c r="GJ19" i="9" s="1"/>
  <c r="BW6" i="9"/>
  <c r="DO6" i="9" s="1"/>
  <c r="EG6" i="9" s="1"/>
  <c r="EX6" i="9" s="1"/>
  <c r="FM6" i="9" s="1"/>
  <c r="FZ6" i="9" s="1"/>
  <c r="DH6" i="9"/>
  <c r="EA6" i="9" s="1"/>
  <c r="ES6" i="9" s="1"/>
  <c r="FI6" i="9" s="1"/>
  <c r="FW6" i="9" s="1"/>
  <c r="BX21" i="9"/>
  <c r="DP21" i="9" s="1"/>
  <c r="EH21" i="9" s="1"/>
  <c r="EY21" i="9" s="1"/>
  <c r="FN21" i="9" s="1"/>
  <c r="GA21" i="9" s="1"/>
  <c r="GL21" i="9" s="1"/>
  <c r="DI21" i="9"/>
  <c r="EB21" i="9" s="1"/>
  <c r="ET21" i="9" s="1"/>
  <c r="FJ21" i="9" s="1"/>
  <c r="FX21" i="9" s="1"/>
  <c r="GJ21" i="9" s="1"/>
  <c r="BW26" i="9"/>
  <c r="DO26" i="9" s="1"/>
  <c r="EG26" i="9" s="1"/>
  <c r="EX26" i="9" s="1"/>
  <c r="FM26" i="9" s="1"/>
  <c r="FZ26" i="9" s="1"/>
  <c r="DH26" i="9"/>
  <c r="EA26" i="9" s="1"/>
  <c r="ES26" i="9" s="1"/>
  <c r="FI26" i="9" s="1"/>
  <c r="FW26" i="9" s="1"/>
  <c r="BY12" i="9"/>
  <c r="DQ12" i="9" s="1"/>
  <c r="EI12" i="9" s="1"/>
  <c r="EZ12" i="9" s="1"/>
  <c r="FO12" i="9" s="1"/>
  <c r="GB12" i="9" s="1"/>
  <c r="GM12" i="9" s="1"/>
  <c r="GX12" i="9" s="1"/>
  <c r="DJ12" i="9"/>
  <c r="EC12" i="9" s="1"/>
  <c r="EU12" i="9" s="1"/>
  <c r="FK12" i="9" s="1"/>
  <c r="FY12" i="9" s="1"/>
  <c r="GK12" i="9" s="1"/>
  <c r="GW12" i="9" s="1"/>
  <c r="BS35" i="9"/>
  <c r="DK35" i="9" s="1"/>
  <c r="DD35" i="9"/>
  <c r="BW35" i="9"/>
  <c r="DO35" i="9" s="1"/>
  <c r="EG35" i="9" s="1"/>
  <c r="EX35" i="9" s="1"/>
  <c r="FM35" i="9" s="1"/>
  <c r="FZ35" i="9" s="1"/>
  <c r="DH35" i="9"/>
  <c r="EA35" i="9" s="1"/>
  <c r="ES35" i="9" s="1"/>
  <c r="FI35" i="9" s="1"/>
  <c r="FW35" i="9" s="1"/>
  <c r="BV31" i="9"/>
  <c r="DN31" i="9" s="1"/>
  <c r="EF31" i="9" s="1"/>
  <c r="EW31" i="9" s="1"/>
  <c r="FL31" i="9" s="1"/>
  <c r="DG31" i="9"/>
  <c r="DZ31" i="9" s="1"/>
  <c r="ER31" i="9" s="1"/>
  <c r="FH31" i="9" s="1"/>
  <c r="BW8" i="9"/>
  <c r="DO8" i="9" s="1"/>
  <c r="EG8" i="9" s="1"/>
  <c r="EX8" i="9" s="1"/>
  <c r="FM8" i="9" s="1"/>
  <c r="FZ8" i="9" s="1"/>
  <c r="DH8" i="9"/>
  <c r="EA8" i="9" s="1"/>
  <c r="ES8" i="9" s="1"/>
  <c r="FI8" i="9" s="1"/>
  <c r="FW8" i="9" s="1"/>
  <c r="BU20" i="9"/>
  <c r="DM20" i="9" s="1"/>
  <c r="EE20" i="9" s="1"/>
  <c r="EV20" i="9" s="1"/>
  <c r="DF20" i="9"/>
  <c r="DY20" i="9" s="1"/>
  <c r="EQ20" i="9" s="1"/>
  <c r="BT37" i="9"/>
  <c r="DL37" i="9" s="1"/>
  <c r="ED37" i="9" s="1"/>
  <c r="DE37" i="9"/>
  <c r="DX37" i="9" s="1"/>
  <c r="BT14" i="9"/>
  <c r="DL14" i="9" s="1"/>
  <c r="ED14" i="9" s="1"/>
  <c r="DE14" i="9"/>
  <c r="DX14" i="9" s="1"/>
  <c r="BY5" i="9"/>
  <c r="DQ5" i="9" s="1"/>
  <c r="EI5" i="9" s="1"/>
  <c r="EZ5" i="9" s="1"/>
  <c r="FO5" i="9" s="1"/>
  <c r="GB5" i="9" s="1"/>
  <c r="GM5" i="9" s="1"/>
  <c r="GX5" i="9" s="1"/>
  <c r="DJ5" i="9"/>
  <c r="EC5" i="9" s="1"/>
  <c r="EU5" i="9" s="1"/>
  <c r="FK5" i="9" s="1"/>
  <c r="FY5" i="9" s="1"/>
  <c r="GK5" i="9" s="1"/>
  <c r="GW5" i="9" s="1"/>
  <c r="BY36" i="9"/>
  <c r="DQ36" i="9" s="1"/>
  <c r="EI36" i="9" s="1"/>
  <c r="EZ36" i="9" s="1"/>
  <c r="FO36" i="9" s="1"/>
  <c r="GB36" i="9" s="1"/>
  <c r="GM36" i="9" s="1"/>
  <c r="GX36" i="9" s="1"/>
  <c r="DJ36" i="9"/>
  <c r="EC36" i="9" s="1"/>
  <c r="EU36" i="9" s="1"/>
  <c r="FK36" i="9" s="1"/>
  <c r="FY36" i="9" s="1"/>
  <c r="GK36" i="9" s="1"/>
  <c r="GW36" i="9" s="1"/>
  <c r="BV22" i="9"/>
  <c r="DN22" i="9" s="1"/>
  <c r="EF22" i="9" s="1"/>
  <c r="EW22" i="9" s="1"/>
  <c r="FL22" i="9" s="1"/>
  <c r="DG22" i="9"/>
  <c r="DZ22" i="9" s="1"/>
  <c r="ER22" i="9" s="1"/>
  <c r="FH22" i="9" s="1"/>
  <c r="BX10" i="9"/>
  <c r="DP10" i="9" s="1"/>
  <c r="EH10" i="9" s="1"/>
  <c r="EY10" i="9" s="1"/>
  <c r="FN10" i="9" s="1"/>
  <c r="GA10" i="9" s="1"/>
  <c r="GL10" i="9" s="1"/>
  <c r="DI10" i="9"/>
  <c r="EB10" i="9" s="1"/>
  <c r="ET10" i="9" s="1"/>
  <c r="FJ10" i="9" s="1"/>
  <c r="FX10" i="9" s="1"/>
  <c r="GJ10" i="9" s="1"/>
  <c r="BU7" i="9"/>
  <c r="DM7" i="9" s="1"/>
  <c r="EE7" i="9" s="1"/>
  <c r="EV7" i="9" s="1"/>
  <c r="DF7" i="9"/>
  <c r="DY7" i="9" s="1"/>
  <c r="EQ7" i="9" s="1"/>
  <c r="BU33" i="9"/>
  <c r="DM33" i="9" s="1"/>
  <c r="EE33" i="9" s="1"/>
  <c r="EV33" i="9" s="1"/>
  <c r="DF33" i="9"/>
  <c r="DY33" i="9" s="1"/>
  <c r="EQ33" i="9" s="1"/>
  <c r="BS27" i="9"/>
  <c r="DK27" i="9" s="1"/>
  <c r="DD27" i="9"/>
  <c r="BX12" i="9"/>
  <c r="DP12" i="9" s="1"/>
  <c r="EH12" i="9" s="1"/>
  <c r="EY12" i="9" s="1"/>
  <c r="FN12" i="9" s="1"/>
  <c r="GA12" i="9" s="1"/>
  <c r="GL12" i="9" s="1"/>
  <c r="DI12" i="9"/>
  <c r="EB12" i="9" s="1"/>
  <c r="ET12" i="9" s="1"/>
  <c r="FJ12" i="9" s="1"/>
  <c r="FX12" i="9" s="1"/>
  <c r="GJ12" i="9" s="1"/>
  <c r="BT5" i="9"/>
  <c r="DL5" i="9" s="1"/>
  <c r="ED5" i="9" s="1"/>
  <c r="DE5" i="9"/>
  <c r="DX5" i="9" s="1"/>
  <c r="BX36" i="9"/>
  <c r="DP36" i="9" s="1"/>
  <c r="EH36" i="9" s="1"/>
  <c r="EY36" i="9" s="1"/>
  <c r="FN36" i="9" s="1"/>
  <c r="GA36" i="9" s="1"/>
  <c r="GL36" i="9" s="1"/>
  <c r="DI36" i="9"/>
  <c r="EB36" i="9" s="1"/>
  <c r="ET36" i="9" s="1"/>
  <c r="FJ36" i="9" s="1"/>
  <c r="FX36" i="9" s="1"/>
  <c r="GJ36" i="9" s="1"/>
  <c r="BT18" i="9"/>
  <c r="DL18" i="9" s="1"/>
  <c r="ED18" i="9" s="1"/>
  <c r="DE18" i="9"/>
  <c r="DX18" i="9" s="1"/>
  <c r="BU23" i="9"/>
  <c r="DM23" i="9" s="1"/>
  <c r="EE23" i="9" s="1"/>
  <c r="EV23" i="9" s="1"/>
  <c r="DF23" i="9"/>
  <c r="DY23" i="9" s="1"/>
  <c r="EQ23" i="9" s="1"/>
  <c r="BY7" i="9"/>
  <c r="DQ7" i="9" s="1"/>
  <c r="EI7" i="9" s="1"/>
  <c r="EZ7" i="9" s="1"/>
  <c r="FO7" i="9" s="1"/>
  <c r="GB7" i="9" s="1"/>
  <c r="GM7" i="9" s="1"/>
  <c r="GX7" i="9" s="1"/>
  <c r="DJ7" i="9"/>
  <c r="EC7" i="9" s="1"/>
  <c r="EU7" i="9" s="1"/>
  <c r="FK7" i="9" s="1"/>
  <c r="FY7" i="9" s="1"/>
  <c r="GK7" i="9" s="1"/>
  <c r="GW7" i="9" s="1"/>
  <c r="BT20" i="9"/>
  <c r="DL20" i="9" s="1"/>
  <c r="ED20" i="9" s="1"/>
  <c r="DE20" i="9"/>
  <c r="DX20" i="9" s="1"/>
  <c r="BV12" i="9"/>
  <c r="DN12" i="9" s="1"/>
  <c r="EF12" i="9" s="1"/>
  <c r="EW12" i="9" s="1"/>
  <c r="FL12" i="9" s="1"/>
  <c r="DG12" i="9"/>
  <c r="DZ12" i="9" s="1"/>
  <c r="ER12" i="9" s="1"/>
  <c r="FH12" i="9" s="1"/>
  <c r="BX32" i="9"/>
  <c r="DP32" i="9" s="1"/>
  <c r="EH32" i="9" s="1"/>
  <c r="EY32" i="9" s="1"/>
  <c r="FN32" i="9" s="1"/>
  <c r="GA32" i="9" s="1"/>
  <c r="GL32" i="9" s="1"/>
  <c r="DI32" i="9"/>
  <c r="EB32" i="9" s="1"/>
  <c r="ET32" i="9" s="1"/>
  <c r="FJ32" i="9" s="1"/>
  <c r="FX32" i="9" s="1"/>
  <c r="GJ32" i="9" s="1"/>
  <c r="BT33" i="9"/>
  <c r="DL33" i="9" s="1"/>
  <c r="ED33" i="9" s="1"/>
  <c r="DE33" i="9"/>
  <c r="DX33" i="9" s="1"/>
  <c r="BX13" i="9"/>
  <c r="DP13" i="9" s="1"/>
  <c r="EH13" i="9" s="1"/>
  <c r="EY13" i="9" s="1"/>
  <c r="FN13" i="9" s="1"/>
  <c r="GA13" i="9" s="1"/>
  <c r="GL13" i="9" s="1"/>
  <c r="DI13" i="9"/>
  <c r="EB13" i="9" s="1"/>
  <c r="ET13" i="9" s="1"/>
  <c r="FJ13" i="9" s="1"/>
  <c r="FX13" i="9" s="1"/>
  <c r="GJ13" i="9" s="1"/>
  <c r="BT26" i="9"/>
  <c r="DL26" i="9" s="1"/>
  <c r="ED26" i="9" s="1"/>
  <c r="DE26" i="9"/>
  <c r="DX26" i="9" s="1"/>
  <c r="BV11" i="9"/>
  <c r="DN11" i="9" s="1"/>
  <c r="EF11" i="9" s="1"/>
  <c r="EW11" i="9" s="1"/>
  <c r="FL11" i="9" s="1"/>
  <c r="DG11" i="9"/>
  <c r="DZ11" i="9" s="1"/>
  <c r="ER11" i="9" s="1"/>
  <c r="FH11" i="9" s="1"/>
  <c r="BX6" i="9"/>
  <c r="DP6" i="9" s="1"/>
  <c r="EH6" i="9" s="1"/>
  <c r="EY6" i="9" s="1"/>
  <c r="FN6" i="9" s="1"/>
  <c r="GA6" i="9" s="1"/>
  <c r="GL6" i="9" s="1"/>
  <c r="DI6" i="9"/>
  <c r="EB6" i="9" s="1"/>
  <c r="ET6" i="9" s="1"/>
  <c r="FJ6" i="9" s="1"/>
  <c r="FX6" i="9" s="1"/>
  <c r="GJ6" i="9" s="1"/>
  <c r="BY22" i="9"/>
  <c r="DQ22" i="9" s="1"/>
  <c r="EI22" i="9" s="1"/>
  <c r="EZ22" i="9" s="1"/>
  <c r="FO22" i="9" s="1"/>
  <c r="GB22" i="9" s="1"/>
  <c r="GM22" i="9" s="1"/>
  <c r="GX22" i="9" s="1"/>
  <c r="DJ22" i="9"/>
  <c r="EC22" i="9" s="1"/>
  <c r="EU22" i="9" s="1"/>
  <c r="FK22" i="9" s="1"/>
  <c r="FY22" i="9" s="1"/>
  <c r="GK22" i="9" s="1"/>
  <c r="GW22" i="9" s="1"/>
  <c r="BT35" i="9"/>
  <c r="DL35" i="9" s="1"/>
  <c r="ED35" i="9" s="1"/>
  <c r="DE35" i="9"/>
  <c r="DX35" i="9" s="1"/>
  <c r="BU26" i="9"/>
  <c r="DM26" i="9" s="1"/>
  <c r="EE26" i="9" s="1"/>
  <c r="EV26" i="9" s="1"/>
  <c r="DF26" i="9"/>
  <c r="DY26" i="9" s="1"/>
  <c r="EQ26" i="9" s="1"/>
  <c r="BV5" i="9"/>
  <c r="DN5" i="9" s="1"/>
  <c r="EF5" i="9" s="1"/>
  <c r="EW5" i="9" s="1"/>
  <c r="FL5" i="9" s="1"/>
  <c r="DG5" i="9"/>
  <c r="DZ5" i="9" s="1"/>
  <c r="ER5" i="9" s="1"/>
  <c r="FH5" i="9" s="1"/>
  <c r="BS19" i="9"/>
  <c r="DK19" i="9" s="1"/>
  <c r="DD19" i="9"/>
  <c r="BS18" i="9"/>
  <c r="DK18" i="9" s="1"/>
  <c r="DD18" i="9"/>
  <c r="BU34" i="9"/>
  <c r="DM34" i="9" s="1"/>
  <c r="EE34" i="9" s="1"/>
  <c r="EV34" i="9" s="1"/>
  <c r="DF34" i="9"/>
  <c r="DY34" i="9" s="1"/>
  <c r="EQ34" i="9" s="1"/>
  <c r="BV14" i="9"/>
  <c r="DN14" i="9" s="1"/>
  <c r="EF14" i="9" s="1"/>
  <c r="EW14" i="9" s="1"/>
  <c r="FL14" i="9" s="1"/>
  <c r="DG14" i="9"/>
  <c r="DZ14" i="9" s="1"/>
  <c r="ER14" i="9" s="1"/>
  <c r="FH14" i="9" s="1"/>
  <c r="BT24" i="9"/>
  <c r="DL24" i="9" s="1"/>
  <c r="ED24" i="9" s="1"/>
  <c r="DE24" i="9"/>
  <c r="DX24" i="9" s="1"/>
  <c r="BU5" i="9"/>
  <c r="DM5" i="9" s="1"/>
  <c r="EE5" i="9" s="1"/>
  <c r="EV5" i="9" s="1"/>
  <c r="DF5" i="9"/>
  <c r="DY5" i="9" s="1"/>
  <c r="EQ5" i="9" s="1"/>
  <c r="BU14" i="9"/>
  <c r="DM14" i="9" s="1"/>
  <c r="EE14" i="9" s="1"/>
  <c r="EV14" i="9" s="1"/>
  <c r="DF14" i="9"/>
  <c r="DY14" i="9" s="1"/>
  <c r="EQ14" i="9" s="1"/>
  <c r="BS30" i="9"/>
  <c r="DK30" i="9" s="1"/>
  <c r="DD30" i="9"/>
  <c r="BX27" i="9"/>
  <c r="DP27" i="9" s="1"/>
  <c r="EH27" i="9" s="1"/>
  <c r="EY27" i="9" s="1"/>
  <c r="FN27" i="9" s="1"/>
  <c r="GA27" i="9" s="1"/>
  <c r="GL27" i="9" s="1"/>
  <c r="DI27" i="9"/>
  <c r="EB27" i="9" s="1"/>
  <c r="ET27" i="9" s="1"/>
  <c r="FJ27" i="9" s="1"/>
  <c r="FX27" i="9" s="1"/>
  <c r="GJ27" i="9" s="1"/>
  <c r="BW31" i="9"/>
  <c r="DO31" i="9" s="1"/>
  <c r="EG31" i="9" s="1"/>
  <c r="EX31" i="9" s="1"/>
  <c r="FM31" i="9" s="1"/>
  <c r="FZ31" i="9" s="1"/>
  <c r="DH31" i="9"/>
  <c r="EA31" i="9" s="1"/>
  <c r="ES31" i="9" s="1"/>
  <c r="FI31" i="9" s="1"/>
  <c r="FW31" i="9" s="1"/>
  <c r="BY23" i="9"/>
  <c r="DQ23" i="9" s="1"/>
  <c r="EI23" i="9" s="1"/>
  <c r="EZ23" i="9" s="1"/>
  <c r="FO23" i="9" s="1"/>
  <c r="GB23" i="9" s="1"/>
  <c r="GM23" i="9" s="1"/>
  <c r="GX23" i="9" s="1"/>
  <c r="DJ23" i="9"/>
  <c r="EC23" i="9" s="1"/>
  <c r="EU23" i="9" s="1"/>
  <c r="FK23" i="9" s="1"/>
  <c r="FY23" i="9" s="1"/>
  <c r="GK23" i="9" s="1"/>
  <c r="GW23" i="9" s="1"/>
  <c r="BU8" i="9"/>
  <c r="DM8" i="9" s="1"/>
  <c r="EE8" i="9" s="1"/>
  <c r="EV8" i="9" s="1"/>
  <c r="DF8" i="9"/>
  <c r="DY8" i="9" s="1"/>
  <c r="EQ8" i="9" s="1"/>
  <c r="BX14" i="9"/>
  <c r="DP14" i="9" s="1"/>
  <c r="EH14" i="9" s="1"/>
  <c r="EY14" i="9" s="1"/>
  <c r="FN14" i="9" s="1"/>
  <c r="GA14" i="9" s="1"/>
  <c r="GL14" i="9" s="1"/>
  <c r="DI14" i="9"/>
  <c r="EB14" i="9" s="1"/>
  <c r="ET14" i="9" s="1"/>
  <c r="FJ14" i="9" s="1"/>
  <c r="FX14" i="9" s="1"/>
  <c r="GJ14" i="9" s="1"/>
  <c r="BW21" i="9"/>
  <c r="DO21" i="9" s="1"/>
  <c r="EG21" i="9" s="1"/>
  <c r="EX21" i="9" s="1"/>
  <c r="FM21" i="9" s="1"/>
  <c r="FZ21" i="9" s="1"/>
  <c r="DH21" i="9"/>
  <c r="EA21" i="9" s="1"/>
  <c r="ES21" i="9" s="1"/>
  <c r="FI21" i="9" s="1"/>
  <c r="FW21" i="9" s="1"/>
  <c r="BV30" i="9"/>
  <c r="DN30" i="9" s="1"/>
  <c r="EF30" i="9" s="1"/>
  <c r="EW30" i="9" s="1"/>
  <c r="FL30" i="9" s="1"/>
  <c r="DG30" i="9"/>
  <c r="DZ30" i="9" s="1"/>
  <c r="ER30" i="9" s="1"/>
  <c r="FH30" i="9" s="1"/>
  <c r="BT16" i="9"/>
  <c r="DL16" i="9" s="1"/>
  <c r="ED16" i="9" s="1"/>
  <c r="DE16" i="9"/>
  <c r="DX16" i="9" s="1"/>
  <c r="BY37" i="9"/>
  <c r="DQ37" i="9" s="1"/>
  <c r="EI37" i="9" s="1"/>
  <c r="EZ37" i="9" s="1"/>
  <c r="FO37" i="9" s="1"/>
  <c r="GB37" i="9" s="1"/>
  <c r="GM37" i="9" s="1"/>
  <c r="GX37" i="9" s="1"/>
  <c r="DJ37" i="9"/>
  <c r="EC37" i="9" s="1"/>
  <c r="EU37" i="9" s="1"/>
  <c r="FK37" i="9" s="1"/>
  <c r="FY37" i="9" s="1"/>
  <c r="GK37" i="9" s="1"/>
  <c r="GW37" i="9" s="1"/>
  <c r="BX28" i="9"/>
  <c r="DP28" i="9" s="1"/>
  <c r="EH28" i="9" s="1"/>
  <c r="EY28" i="9" s="1"/>
  <c r="FN28" i="9" s="1"/>
  <c r="GA28" i="9" s="1"/>
  <c r="GL28" i="9" s="1"/>
  <c r="DI28" i="9"/>
  <c r="EB28" i="9" s="1"/>
  <c r="ET28" i="9" s="1"/>
  <c r="FJ28" i="9" s="1"/>
  <c r="FX28" i="9" s="1"/>
  <c r="GJ28" i="9" s="1"/>
  <c r="BY19" i="9"/>
  <c r="DQ19" i="9" s="1"/>
  <c r="EI19" i="9" s="1"/>
  <c r="EZ19" i="9" s="1"/>
  <c r="FO19" i="9" s="1"/>
  <c r="GB19" i="9" s="1"/>
  <c r="GM19" i="9" s="1"/>
  <c r="GX19" i="9" s="1"/>
  <c r="DJ19" i="9"/>
  <c r="EC19" i="9" s="1"/>
  <c r="EU19" i="9" s="1"/>
  <c r="FK19" i="9" s="1"/>
  <c r="FY19" i="9" s="1"/>
  <c r="GK19" i="9" s="1"/>
  <c r="GW19" i="9" s="1"/>
  <c r="BW29" i="9"/>
  <c r="DO29" i="9" s="1"/>
  <c r="EG29" i="9" s="1"/>
  <c r="EX29" i="9" s="1"/>
  <c r="FM29" i="9" s="1"/>
  <c r="FZ29" i="9" s="1"/>
  <c r="DH29" i="9"/>
  <c r="EA29" i="9" s="1"/>
  <c r="ES29" i="9" s="1"/>
  <c r="FI29" i="9" s="1"/>
  <c r="FW29" i="9" s="1"/>
  <c r="BY13" i="9"/>
  <c r="DQ13" i="9" s="1"/>
  <c r="EI13" i="9" s="1"/>
  <c r="EZ13" i="9" s="1"/>
  <c r="FO13" i="9" s="1"/>
  <c r="GB13" i="9" s="1"/>
  <c r="GM13" i="9" s="1"/>
  <c r="GX13" i="9" s="1"/>
  <c r="DJ13" i="9"/>
  <c r="EC13" i="9" s="1"/>
  <c r="EU13" i="9" s="1"/>
  <c r="FK13" i="9" s="1"/>
  <c r="FY13" i="9" s="1"/>
  <c r="GK13" i="9" s="1"/>
  <c r="GW13" i="9" s="1"/>
  <c r="BX7" i="9"/>
  <c r="DP7" i="9" s="1"/>
  <c r="EH7" i="9" s="1"/>
  <c r="EY7" i="9" s="1"/>
  <c r="FN7" i="9" s="1"/>
  <c r="GA7" i="9" s="1"/>
  <c r="GL7" i="9" s="1"/>
  <c r="DI7" i="9"/>
  <c r="EB7" i="9" s="1"/>
  <c r="ET7" i="9" s="1"/>
  <c r="FJ7" i="9" s="1"/>
  <c r="FX7" i="9" s="1"/>
  <c r="GJ7" i="9" s="1"/>
  <c r="BW15" i="9"/>
  <c r="DO15" i="9" s="1"/>
  <c r="EG15" i="9" s="1"/>
  <c r="EX15" i="9" s="1"/>
  <c r="FM15" i="9" s="1"/>
  <c r="FZ15" i="9" s="1"/>
  <c r="DH15" i="9"/>
  <c r="EA15" i="9" s="1"/>
  <c r="ES15" i="9" s="1"/>
  <c r="FI15" i="9" s="1"/>
  <c r="FW15" i="9" s="1"/>
  <c r="BU28" i="9"/>
  <c r="DM28" i="9" s="1"/>
  <c r="EE28" i="9" s="1"/>
  <c r="EV28" i="9" s="1"/>
  <c r="DF28" i="9"/>
  <c r="DY28" i="9" s="1"/>
  <c r="EQ28" i="9" s="1"/>
  <c r="BU27" i="9"/>
  <c r="DM27" i="9" s="1"/>
  <c r="EE27" i="9" s="1"/>
  <c r="EV27" i="9" s="1"/>
  <c r="DF27" i="9"/>
  <c r="DY27" i="9" s="1"/>
  <c r="EQ27" i="9" s="1"/>
  <c r="BX18" i="9"/>
  <c r="DP18" i="9" s="1"/>
  <c r="EH18" i="9" s="1"/>
  <c r="EY18" i="9" s="1"/>
  <c r="FN18" i="9" s="1"/>
  <c r="GA18" i="9" s="1"/>
  <c r="GL18" i="9" s="1"/>
  <c r="DI18" i="9"/>
  <c r="EB18" i="9" s="1"/>
  <c r="ET18" i="9" s="1"/>
  <c r="FJ18" i="9" s="1"/>
  <c r="FX18" i="9" s="1"/>
  <c r="GJ18" i="9" s="1"/>
  <c r="BX11" i="9"/>
  <c r="DP11" i="9" s="1"/>
  <c r="EH11" i="9" s="1"/>
  <c r="EY11" i="9" s="1"/>
  <c r="FN11" i="9" s="1"/>
  <c r="GA11" i="9" s="1"/>
  <c r="GL11" i="9" s="1"/>
  <c r="DI11" i="9"/>
  <c r="EB11" i="9" s="1"/>
  <c r="ET11" i="9" s="1"/>
  <c r="FJ11" i="9" s="1"/>
  <c r="FX11" i="9" s="1"/>
  <c r="GJ11" i="9" s="1"/>
  <c r="BV21" i="9"/>
  <c r="DN21" i="9" s="1"/>
  <c r="EF21" i="9" s="1"/>
  <c r="EW21" i="9" s="1"/>
  <c r="FL21" i="9" s="1"/>
  <c r="DG21" i="9"/>
  <c r="DZ21" i="9" s="1"/>
  <c r="ER21" i="9" s="1"/>
  <c r="FH21" i="9" s="1"/>
  <c r="BW34" i="9"/>
  <c r="DO34" i="9" s="1"/>
  <c r="EG34" i="9" s="1"/>
  <c r="EX34" i="9" s="1"/>
  <c r="FM34" i="9" s="1"/>
  <c r="FZ34" i="9" s="1"/>
  <c r="DH34" i="9"/>
  <c r="EA34" i="9" s="1"/>
  <c r="ES34" i="9" s="1"/>
  <c r="FI34" i="9" s="1"/>
  <c r="FW34" i="9" s="1"/>
  <c r="BW20" i="9"/>
  <c r="DO20" i="9" s="1"/>
  <c r="EG20" i="9" s="1"/>
  <c r="EX20" i="9" s="1"/>
  <c r="FM20" i="9" s="1"/>
  <c r="FZ20" i="9" s="1"/>
  <c r="DH20" i="9"/>
  <c r="EA20" i="9" s="1"/>
  <c r="ES20" i="9" s="1"/>
  <c r="FI20" i="9" s="1"/>
  <c r="FW20" i="9" s="1"/>
  <c r="BS34" i="9"/>
  <c r="DK34" i="9" s="1"/>
  <c r="DD34" i="9"/>
  <c r="BV24" i="9"/>
  <c r="DN24" i="9" s="1"/>
  <c r="EF24" i="9" s="1"/>
  <c r="EW24" i="9" s="1"/>
  <c r="FL24" i="9" s="1"/>
  <c r="DG24" i="9"/>
  <c r="DZ24" i="9" s="1"/>
  <c r="ER24" i="9" s="1"/>
  <c r="FH24" i="9" s="1"/>
  <c r="BV8" i="9"/>
  <c r="DN8" i="9" s="1"/>
  <c r="EF8" i="9" s="1"/>
  <c r="EW8" i="9" s="1"/>
  <c r="FL8" i="9" s="1"/>
  <c r="DG8" i="9"/>
  <c r="DZ8" i="9" s="1"/>
  <c r="ER8" i="9" s="1"/>
  <c r="FH8" i="9" s="1"/>
  <c r="BS31" i="9"/>
  <c r="DK31" i="9" s="1"/>
  <c r="DD31" i="9"/>
  <c r="BS14" i="9"/>
  <c r="DK14" i="9" s="1"/>
  <c r="DD14" i="9"/>
  <c r="BW9" i="9"/>
  <c r="DO9" i="9" s="1"/>
  <c r="EG9" i="9" s="1"/>
  <c r="EX9" i="9" s="1"/>
  <c r="FM9" i="9" s="1"/>
  <c r="FZ9" i="9" s="1"/>
  <c r="DH9" i="9"/>
  <c r="EA9" i="9" s="1"/>
  <c r="ES9" i="9" s="1"/>
  <c r="FI9" i="9" s="1"/>
  <c r="FW9" i="9" s="1"/>
  <c r="BS26" i="9"/>
  <c r="DK26" i="9" s="1"/>
  <c r="DD26" i="9"/>
  <c r="BX37" i="9"/>
  <c r="DP37" i="9" s="1"/>
  <c r="EH37" i="9" s="1"/>
  <c r="EY37" i="9" s="1"/>
  <c r="FN37" i="9" s="1"/>
  <c r="GA37" i="9" s="1"/>
  <c r="GL37" i="9" s="1"/>
  <c r="DI37" i="9"/>
  <c r="EB37" i="9" s="1"/>
  <c r="ET37" i="9" s="1"/>
  <c r="FJ37" i="9" s="1"/>
  <c r="FX37" i="9" s="1"/>
  <c r="GJ37" i="9" s="1"/>
  <c r="BW36" i="9"/>
  <c r="DO36" i="9" s="1"/>
  <c r="EG36" i="9" s="1"/>
  <c r="EX36" i="9" s="1"/>
  <c r="FM36" i="9" s="1"/>
  <c r="FZ36" i="9" s="1"/>
  <c r="DH36" i="9"/>
  <c r="EA36" i="9" s="1"/>
  <c r="ES36" i="9" s="1"/>
  <c r="FI36" i="9" s="1"/>
  <c r="FW36" i="9" s="1"/>
  <c r="BT12" i="9"/>
  <c r="DL12" i="9" s="1"/>
  <c r="ED12" i="9" s="1"/>
  <c r="DE12" i="9"/>
  <c r="DX12" i="9" s="1"/>
  <c r="BT23" i="9"/>
  <c r="DL23" i="9" s="1"/>
  <c r="ED23" i="9" s="1"/>
  <c r="DE23" i="9"/>
  <c r="DX23" i="9" s="1"/>
  <c r="BS23" i="9"/>
  <c r="DK23" i="9" s="1"/>
  <c r="DD23" i="9"/>
  <c r="BU9" i="9"/>
  <c r="DM9" i="9" s="1"/>
  <c r="EE9" i="9" s="1"/>
  <c r="EV9" i="9" s="1"/>
  <c r="DF9" i="9"/>
  <c r="DY9" i="9" s="1"/>
  <c r="EQ9" i="9" s="1"/>
  <c r="BV20" i="9"/>
  <c r="DN20" i="9" s="1"/>
  <c r="EF20" i="9" s="1"/>
  <c r="EW20" i="9" s="1"/>
  <c r="FL20" i="9" s="1"/>
  <c r="DG20" i="9"/>
  <c r="DZ20" i="9" s="1"/>
  <c r="ER20" i="9" s="1"/>
  <c r="FH20" i="9" s="1"/>
  <c r="BX34" i="9"/>
  <c r="DP34" i="9" s="1"/>
  <c r="EH34" i="9" s="1"/>
  <c r="EY34" i="9" s="1"/>
  <c r="FN34" i="9" s="1"/>
  <c r="GA34" i="9" s="1"/>
  <c r="GL34" i="9" s="1"/>
  <c r="DI34" i="9"/>
  <c r="EB34" i="9" s="1"/>
  <c r="ET34" i="9" s="1"/>
  <c r="FJ34" i="9" s="1"/>
  <c r="FX34" i="9" s="1"/>
  <c r="GJ34" i="9" s="1"/>
  <c r="BU22" i="9"/>
  <c r="DM22" i="9" s="1"/>
  <c r="EE22" i="9" s="1"/>
  <c r="EV22" i="9" s="1"/>
  <c r="DF22" i="9"/>
  <c r="DY22" i="9" s="1"/>
  <c r="EQ22" i="9" s="1"/>
  <c r="BY28" i="9"/>
  <c r="DQ28" i="9" s="1"/>
  <c r="EI28" i="9" s="1"/>
  <c r="EZ28" i="9" s="1"/>
  <c r="FO28" i="9" s="1"/>
  <c r="GB28" i="9" s="1"/>
  <c r="GM28" i="9" s="1"/>
  <c r="GX28" i="9" s="1"/>
  <c r="DJ28" i="9"/>
  <c r="EC28" i="9" s="1"/>
  <c r="EU28" i="9" s="1"/>
  <c r="FK28" i="9" s="1"/>
  <c r="FY28" i="9" s="1"/>
  <c r="GK28" i="9" s="1"/>
  <c r="GW28" i="9" s="1"/>
  <c r="BU35" i="9"/>
  <c r="DM35" i="9" s="1"/>
  <c r="EE35" i="9" s="1"/>
  <c r="EV35" i="9" s="1"/>
  <c r="DF35" i="9"/>
  <c r="DY35" i="9" s="1"/>
  <c r="EQ35" i="9" s="1"/>
  <c r="BT17" i="9"/>
  <c r="DL17" i="9" s="1"/>
  <c r="ED17" i="9" s="1"/>
  <c r="DE17" i="9"/>
  <c r="DX17" i="9" s="1"/>
  <c r="BW28" i="9"/>
  <c r="DO28" i="9" s="1"/>
  <c r="EG28" i="9" s="1"/>
  <c r="EX28" i="9" s="1"/>
  <c r="FM28" i="9" s="1"/>
  <c r="FZ28" i="9" s="1"/>
  <c r="DH28" i="9"/>
  <c r="EA28" i="9" s="1"/>
  <c r="ES28" i="9" s="1"/>
  <c r="FI28" i="9" s="1"/>
  <c r="FW28" i="9" s="1"/>
  <c r="BU25" i="9"/>
  <c r="DM25" i="9" s="1"/>
  <c r="EE25" i="9" s="1"/>
  <c r="EV25" i="9" s="1"/>
  <c r="DF25" i="9"/>
  <c r="DY25" i="9" s="1"/>
  <c r="EQ25" i="9" s="1"/>
  <c r="BX30" i="9"/>
  <c r="DP30" i="9" s="1"/>
  <c r="EH30" i="9" s="1"/>
  <c r="EY30" i="9" s="1"/>
  <c r="FN30" i="9" s="1"/>
  <c r="GA30" i="9" s="1"/>
  <c r="GL30" i="9" s="1"/>
  <c r="DI30" i="9"/>
  <c r="EB30" i="9" s="1"/>
  <c r="ET30" i="9" s="1"/>
  <c r="FJ30" i="9" s="1"/>
  <c r="FX30" i="9" s="1"/>
  <c r="GJ30" i="9" s="1"/>
  <c r="BY10" i="9"/>
  <c r="DQ10" i="9" s="1"/>
  <c r="EI10" i="9" s="1"/>
  <c r="EZ10" i="9" s="1"/>
  <c r="FO10" i="9" s="1"/>
  <c r="GB10" i="9" s="1"/>
  <c r="GM10" i="9" s="1"/>
  <c r="GX10" i="9" s="1"/>
  <c r="DJ10" i="9"/>
  <c r="EC10" i="9" s="1"/>
  <c r="EU10" i="9" s="1"/>
  <c r="FK10" i="9" s="1"/>
  <c r="FY10" i="9" s="1"/>
  <c r="GK10" i="9" s="1"/>
  <c r="GW10" i="9" s="1"/>
  <c r="BX25" i="9"/>
  <c r="DP25" i="9" s="1"/>
  <c r="EH25" i="9" s="1"/>
  <c r="EY25" i="9" s="1"/>
  <c r="FN25" i="9" s="1"/>
  <c r="GA25" i="9" s="1"/>
  <c r="GL25" i="9" s="1"/>
  <c r="DI25" i="9"/>
  <c r="EB25" i="9" s="1"/>
  <c r="ET25" i="9" s="1"/>
  <c r="FJ25" i="9" s="1"/>
  <c r="FX25" i="9" s="1"/>
  <c r="GJ25" i="9" s="1"/>
  <c r="BS17" i="9"/>
  <c r="DK17" i="9" s="1"/>
  <c r="DD17" i="9"/>
  <c r="BV37" i="9"/>
  <c r="DN37" i="9" s="1"/>
  <c r="EF37" i="9" s="1"/>
  <c r="EW37" i="9" s="1"/>
  <c r="FL37" i="9" s="1"/>
  <c r="DG37" i="9"/>
  <c r="DZ37" i="9" s="1"/>
  <c r="ER37" i="9" s="1"/>
  <c r="FH37" i="9" s="1"/>
  <c r="BV28" i="9"/>
  <c r="DN28" i="9" s="1"/>
  <c r="EF28" i="9" s="1"/>
  <c r="EW28" i="9" s="1"/>
  <c r="FL28" i="9" s="1"/>
  <c r="DG28" i="9"/>
  <c r="DZ28" i="9" s="1"/>
  <c r="ER28" i="9" s="1"/>
  <c r="FH28" i="9" s="1"/>
  <c r="BU19" i="9"/>
  <c r="DM19" i="9" s="1"/>
  <c r="EE19" i="9" s="1"/>
  <c r="EV19" i="9" s="1"/>
  <c r="DF19" i="9"/>
  <c r="DY19" i="9" s="1"/>
  <c r="EQ19" i="9" s="1"/>
  <c r="BS13" i="9"/>
  <c r="DK13" i="9" s="1"/>
  <c r="DD13" i="9"/>
  <c r="BS28" i="9"/>
  <c r="DK28" i="9" s="1"/>
  <c r="DD28" i="9"/>
  <c r="BV15" i="9"/>
  <c r="DN15" i="9" s="1"/>
  <c r="EF15" i="9" s="1"/>
  <c r="EW15" i="9" s="1"/>
  <c r="FL15" i="9" s="1"/>
  <c r="DG15" i="9"/>
  <c r="DZ15" i="9" s="1"/>
  <c r="ER15" i="9" s="1"/>
  <c r="FH15" i="9" s="1"/>
  <c r="BS36" i="9"/>
  <c r="DK36" i="9" s="1"/>
  <c r="DD36" i="9"/>
  <c r="BS25" i="9"/>
  <c r="DK25" i="9" s="1"/>
  <c r="DD25" i="9"/>
  <c r="BV27" i="9"/>
  <c r="DN27" i="9" s="1"/>
  <c r="EF27" i="9" s="1"/>
  <c r="EW27" i="9" s="1"/>
  <c r="FL27" i="9" s="1"/>
  <c r="DG27" i="9"/>
  <c r="DZ27" i="9" s="1"/>
  <c r="ER27" i="9" s="1"/>
  <c r="FH27" i="9" s="1"/>
  <c r="BT34" i="9"/>
  <c r="DL34" i="9" s="1"/>
  <c r="ED34" i="9" s="1"/>
  <c r="DE34" i="9"/>
  <c r="DX34" i="9" s="1"/>
  <c r="BY31" i="9"/>
  <c r="DQ31" i="9" s="1"/>
  <c r="EI31" i="9" s="1"/>
  <c r="EZ31" i="9" s="1"/>
  <c r="FO31" i="9" s="1"/>
  <c r="GB31" i="9" s="1"/>
  <c r="GM31" i="9" s="1"/>
  <c r="GX31" i="9" s="1"/>
  <c r="DJ31" i="9"/>
  <c r="EC31" i="9" s="1"/>
  <c r="EU31" i="9" s="1"/>
  <c r="FK31" i="9" s="1"/>
  <c r="FY31" i="9" s="1"/>
  <c r="GK31" i="9" s="1"/>
  <c r="GW31" i="9" s="1"/>
  <c r="BW32" i="9"/>
  <c r="DO32" i="9" s="1"/>
  <c r="EG32" i="9" s="1"/>
  <c r="EX32" i="9" s="1"/>
  <c r="FM32" i="9" s="1"/>
  <c r="FZ32" i="9" s="1"/>
  <c r="DH32" i="9"/>
  <c r="EA32" i="9" s="1"/>
  <c r="ES32" i="9" s="1"/>
  <c r="FI32" i="9" s="1"/>
  <c r="FW32" i="9" s="1"/>
  <c r="BY25" i="9"/>
  <c r="DQ25" i="9" s="1"/>
  <c r="EI25" i="9" s="1"/>
  <c r="EZ25" i="9" s="1"/>
  <c r="FO25" i="9" s="1"/>
  <c r="GB25" i="9" s="1"/>
  <c r="GM25" i="9" s="1"/>
  <c r="GX25" i="9" s="1"/>
  <c r="DJ25" i="9"/>
  <c r="EC25" i="9" s="1"/>
  <c r="EU25" i="9" s="1"/>
  <c r="FK25" i="9" s="1"/>
  <c r="FY25" i="9" s="1"/>
  <c r="GK25" i="9" s="1"/>
  <c r="GW25" i="9" s="1"/>
  <c r="BV6" i="9"/>
  <c r="DN6" i="9" s="1"/>
  <c r="EF6" i="9" s="1"/>
  <c r="EW6" i="9" s="1"/>
  <c r="FL6" i="9" s="1"/>
  <c r="DG6" i="9"/>
  <c r="DZ6" i="9" s="1"/>
  <c r="ER6" i="9" s="1"/>
  <c r="FH6" i="9" s="1"/>
  <c r="BV7" i="9"/>
  <c r="DN7" i="9" s="1"/>
  <c r="EF7" i="9" s="1"/>
  <c r="EW7" i="9" s="1"/>
  <c r="FL7" i="9" s="1"/>
  <c r="DG7" i="9"/>
  <c r="DZ7" i="9" s="1"/>
  <c r="ER7" i="9" s="1"/>
  <c r="FH7" i="9" s="1"/>
  <c r="BW5" i="9"/>
  <c r="DO5" i="9" s="1"/>
  <c r="EG5" i="9" s="1"/>
  <c r="EX5" i="9" s="1"/>
  <c r="FM5" i="9" s="1"/>
  <c r="FZ5" i="9" s="1"/>
  <c r="DH5" i="9"/>
  <c r="EA5" i="9" s="1"/>
  <c r="ES5" i="9" s="1"/>
  <c r="FI5" i="9" s="1"/>
  <c r="FW5" i="9" s="1"/>
  <c r="BX26" i="9"/>
  <c r="DP26" i="9" s="1"/>
  <c r="EH26" i="9" s="1"/>
  <c r="EY26" i="9" s="1"/>
  <c r="FN26" i="9" s="1"/>
  <c r="GA26" i="9" s="1"/>
  <c r="GL26" i="9" s="1"/>
  <c r="DI26" i="9"/>
  <c r="EB26" i="9" s="1"/>
  <c r="ET26" i="9" s="1"/>
  <c r="FJ26" i="9" s="1"/>
  <c r="FX26" i="9" s="1"/>
  <c r="GJ26" i="9" s="1"/>
  <c r="BS15" i="9"/>
  <c r="DK15" i="9" s="1"/>
  <c r="DD15" i="9"/>
  <c r="BY6" i="9"/>
  <c r="DQ6" i="9" s="1"/>
  <c r="EI6" i="9" s="1"/>
  <c r="EZ6" i="9" s="1"/>
  <c r="FO6" i="9" s="1"/>
  <c r="GB6" i="9" s="1"/>
  <c r="GM6" i="9" s="1"/>
  <c r="GX6" i="9" s="1"/>
  <c r="DJ6" i="9"/>
  <c r="EC6" i="9" s="1"/>
  <c r="EU6" i="9" s="1"/>
  <c r="FK6" i="9" s="1"/>
  <c r="FY6" i="9" s="1"/>
  <c r="GK6" i="9" s="1"/>
  <c r="GW6" i="9" s="1"/>
  <c r="BS12" i="9"/>
  <c r="DK12" i="9" s="1"/>
  <c r="DD12" i="9"/>
  <c r="BY15" i="9"/>
  <c r="DQ15" i="9" s="1"/>
  <c r="EI15" i="9" s="1"/>
  <c r="EZ15" i="9" s="1"/>
  <c r="FO15" i="9" s="1"/>
  <c r="GB15" i="9" s="1"/>
  <c r="GM15" i="9" s="1"/>
  <c r="GX15" i="9" s="1"/>
  <c r="DJ15" i="9"/>
  <c r="EC15" i="9" s="1"/>
  <c r="EU15" i="9" s="1"/>
  <c r="FK15" i="9" s="1"/>
  <c r="FY15" i="9" s="1"/>
  <c r="GK15" i="9" s="1"/>
  <c r="GW15" i="9" s="1"/>
  <c r="BT21" i="9"/>
  <c r="DL21" i="9" s="1"/>
  <c r="ED21" i="9" s="1"/>
  <c r="DE21" i="9"/>
  <c r="DX21" i="9" s="1"/>
  <c r="BX33" i="9"/>
  <c r="DP33" i="9" s="1"/>
  <c r="EH33" i="9" s="1"/>
  <c r="EY33" i="9" s="1"/>
  <c r="FN33" i="9" s="1"/>
  <c r="GA33" i="9" s="1"/>
  <c r="GL33" i="9" s="1"/>
  <c r="DI33" i="9"/>
  <c r="EB33" i="9" s="1"/>
  <c r="ET33" i="9" s="1"/>
  <c r="FJ33" i="9" s="1"/>
  <c r="FX33" i="9" s="1"/>
  <c r="GJ33" i="9" s="1"/>
  <c r="BU29" i="9"/>
  <c r="DM29" i="9" s="1"/>
  <c r="EE29" i="9" s="1"/>
  <c r="EV29" i="9" s="1"/>
  <c r="DF29" i="9"/>
  <c r="DY29" i="9" s="1"/>
  <c r="EQ29" i="9" s="1"/>
  <c r="BV32" i="9"/>
  <c r="DN32" i="9" s="1"/>
  <c r="EF32" i="9" s="1"/>
  <c r="EW32" i="9" s="1"/>
  <c r="FL32" i="9" s="1"/>
  <c r="DG32" i="9"/>
  <c r="DZ32" i="9" s="1"/>
  <c r="ER32" i="9" s="1"/>
  <c r="FH32" i="9" s="1"/>
  <c r="BS5" i="9"/>
  <c r="DK5" i="9" s="1"/>
  <c r="DD5" i="9"/>
  <c r="BT6" i="9"/>
  <c r="DL6" i="9" s="1"/>
  <c r="ED6" i="9" s="1"/>
  <c r="DE6" i="9"/>
  <c r="DX6" i="9" s="1"/>
  <c r="BY32" i="9"/>
  <c r="DQ32" i="9" s="1"/>
  <c r="EI32" i="9" s="1"/>
  <c r="EZ32" i="9" s="1"/>
  <c r="FO32" i="9" s="1"/>
  <c r="GB32" i="9" s="1"/>
  <c r="GM32" i="9" s="1"/>
  <c r="GX32" i="9" s="1"/>
  <c r="DJ32" i="9"/>
  <c r="EC32" i="9" s="1"/>
  <c r="EU32" i="9" s="1"/>
  <c r="FK32" i="9" s="1"/>
  <c r="FY32" i="9" s="1"/>
  <c r="GK32" i="9" s="1"/>
  <c r="GW32" i="9" s="1"/>
  <c r="BU32" i="9"/>
  <c r="DM32" i="9" s="1"/>
  <c r="EE32" i="9" s="1"/>
  <c r="EV32" i="9" s="1"/>
  <c r="DF32" i="9"/>
  <c r="DY32" i="9" s="1"/>
  <c r="EQ32" i="9" s="1"/>
  <c r="BW14" i="9"/>
  <c r="DO14" i="9" s="1"/>
  <c r="EG14" i="9" s="1"/>
  <c r="EX14" i="9" s="1"/>
  <c r="FM14" i="9" s="1"/>
  <c r="FZ14" i="9" s="1"/>
  <c r="DH14" i="9"/>
  <c r="EA14" i="9" s="1"/>
  <c r="ES14" i="9" s="1"/>
  <c r="FI14" i="9" s="1"/>
  <c r="FW14" i="9" s="1"/>
  <c r="BT11" i="9"/>
  <c r="DL11" i="9" s="1"/>
  <c r="ED11" i="9" s="1"/>
  <c r="DE11" i="9"/>
  <c r="DX11" i="9" s="1"/>
  <c r="BX15" i="9"/>
  <c r="DP15" i="9" s="1"/>
  <c r="EH15" i="9" s="1"/>
  <c r="EY15" i="9" s="1"/>
  <c r="FN15" i="9" s="1"/>
  <c r="GA15" i="9" s="1"/>
  <c r="GL15" i="9" s="1"/>
  <c r="DI15" i="9"/>
  <c r="EB15" i="9" s="1"/>
  <c r="ET15" i="9" s="1"/>
  <c r="FJ15" i="9" s="1"/>
  <c r="FX15" i="9" s="1"/>
  <c r="GJ15" i="9" s="1"/>
  <c r="BW23" i="9"/>
  <c r="DO23" i="9" s="1"/>
  <c r="EG23" i="9" s="1"/>
  <c r="EX23" i="9" s="1"/>
  <c r="FM23" i="9" s="1"/>
  <c r="FZ23" i="9" s="1"/>
  <c r="DH23" i="9"/>
  <c r="EA23" i="9" s="1"/>
  <c r="ES23" i="9" s="1"/>
  <c r="FI23" i="9" s="1"/>
  <c r="FW23" i="9" s="1"/>
  <c r="BV33" i="9"/>
  <c r="DN33" i="9" s="1"/>
  <c r="EF33" i="9" s="1"/>
  <c r="EW33" i="9" s="1"/>
  <c r="FL33" i="9" s="1"/>
  <c r="DG33" i="9"/>
  <c r="DZ33" i="9" s="1"/>
  <c r="ER33" i="9" s="1"/>
  <c r="FH33" i="9" s="1"/>
  <c r="BY35" i="9"/>
  <c r="DQ35" i="9" s="1"/>
  <c r="EI35" i="9" s="1"/>
  <c r="EZ35" i="9" s="1"/>
  <c r="FO35" i="9" s="1"/>
  <c r="GB35" i="9" s="1"/>
  <c r="GM35" i="9" s="1"/>
  <c r="GX35" i="9" s="1"/>
  <c r="DJ35" i="9"/>
  <c r="EC35" i="9" s="1"/>
  <c r="EU35" i="9" s="1"/>
  <c r="FK35" i="9" s="1"/>
  <c r="FY35" i="9" s="1"/>
  <c r="GK35" i="9" s="1"/>
  <c r="GW35" i="9" s="1"/>
  <c r="BU16" i="9"/>
  <c r="DM16" i="9" s="1"/>
  <c r="EE16" i="9" s="1"/>
  <c r="EV16" i="9" s="1"/>
  <c r="DF16" i="9"/>
  <c r="DY16" i="9" s="1"/>
  <c r="EQ16" i="9" s="1"/>
  <c r="BT25" i="9"/>
  <c r="DL25" i="9" s="1"/>
  <c r="ED25" i="9" s="1"/>
  <c r="DE25" i="9"/>
  <c r="DX25" i="9" s="1"/>
  <c r="BU21" i="9"/>
  <c r="DM21" i="9" s="1"/>
  <c r="EE21" i="9" s="1"/>
  <c r="EV21" i="9" s="1"/>
  <c r="DF21" i="9"/>
  <c r="DY21" i="9" s="1"/>
  <c r="EQ21" i="9" s="1"/>
  <c r="BX8" i="9"/>
  <c r="DP8" i="9" s="1"/>
  <c r="EH8" i="9" s="1"/>
  <c r="EY8" i="9" s="1"/>
  <c r="FN8" i="9" s="1"/>
  <c r="GA8" i="9" s="1"/>
  <c r="GL8" i="9" s="1"/>
  <c r="DI8" i="9"/>
  <c r="EB8" i="9" s="1"/>
  <c r="ET8" i="9" s="1"/>
  <c r="FJ8" i="9" s="1"/>
  <c r="FX8" i="9" s="1"/>
  <c r="GJ8" i="9" s="1"/>
  <c r="BS11" i="9"/>
  <c r="DK11" i="9" s="1"/>
  <c r="DD11" i="9"/>
  <c r="BY14" i="9"/>
  <c r="DQ14" i="9" s="1"/>
  <c r="EI14" i="9" s="1"/>
  <c r="EZ14" i="9" s="1"/>
  <c r="FO14" i="9" s="1"/>
  <c r="GB14" i="9" s="1"/>
  <c r="GM14" i="9" s="1"/>
  <c r="GX14" i="9" s="1"/>
  <c r="DJ14" i="9"/>
  <c r="EC14" i="9" s="1"/>
  <c r="EU14" i="9" s="1"/>
  <c r="FK14" i="9" s="1"/>
  <c r="FY14" i="9" s="1"/>
  <c r="GK14" i="9" s="1"/>
  <c r="GW14" i="9" s="1"/>
  <c r="BW25" i="9"/>
  <c r="DO25" i="9" s="1"/>
  <c r="EG25" i="9" s="1"/>
  <c r="EX25" i="9" s="1"/>
  <c r="FM25" i="9" s="1"/>
  <c r="FZ25" i="9" s="1"/>
  <c r="DH25" i="9"/>
  <c r="EA25" i="9" s="1"/>
  <c r="ES25" i="9" s="1"/>
  <c r="FI25" i="9" s="1"/>
  <c r="FW25" i="9" s="1"/>
  <c r="BT31" i="9"/>
  <c r="DL31" i="9" s="1"/>
  <c r="ED31" i="9" s="1"/>
  <c r="DE31" i="9"/>
  <c r="DX31" i="9" s="1"/>
  <c r="BW16" i="9"/>
  <c r="DO16" i="9" s="1"/>
  <c r="EG16" i="9" s="1"/>
  <c r="EX16" i="9" s="1"/>
  <c r="FM16" i="9" s="1"/>
  <c r="FZ16" i="9" s="1"/>
  <c r="DH16" i="9"/>
  <c r="EA16" i="9" s="1"/>
  <c r="ES16" i="9" s="1"/>
  <c r="FI16" i="9" s="1"/>
  <c r="FW16" i="9" s="1"/>
  <c r="BU6" i="9"/>
  <c r="DM6" i="9" s="1"/>
  <c r="EE6" i="9" s="1"/>
  <c r="EV6" i="9" s="1"/>
  <c r="DF6" i="9"/>
  <c r="DY6" i="9" s="1"/>
  <c r="EQ6" i="9" s="1"/>
  <c r="BV26" i="9"/>
  <c r="DN26" i="9" s="1"/>
  <c r="EF26" i="9" s="1"/>
  <c r="EW26" i="9" s="1"/>
  <c r="FL26" i="9" s="1"/>
  <c r="DG26" i="9"/>
  <c r="DZ26" i="9" s="1"/>
  <c r="ER26" i="9" s="1"/>
  <c r="FH26" i="9" s="1"/>
  <c r="BU17" i="9"/>
  <c r="DM17" i="9" s="1"/>
  <c r="EE17" i="9" s="1"/>
  <c r="EV17" i="9" s="1"/>
  <c r="DF17" i="9"/>
  <c r="DY17" i="9" s="1"/>
  <c r="EQ17" i="9" s="1"/>
  <c r="BX20" i="9"/>
  <c r="DP20" i="9" s="1"/>
  <c r="EH20" i="9" s="1"/>
  <c r="EY20" i="9" s="1"/>
  <c r="FN20" i="9" s="1"/>
  <c r="GA20" i="9" s="1"/>
  <c r="GL20" i="9" s="1"/>
  <c r="DI20" i="9"/>
  <c r="EB20" i="9" s="1"/>
  <c r="ET20" i="9" s="1"/>
  <c r="FJ20" i="9" s="1"/>
  <c r="FX20" i="9" s="1"/>
  <c r="GJ20" i="9" s="1"/>
  <c r="BU31" i="9"/>
  <c r="DM31" i="9" s="1"/>
  <c r="EE31" i="9" s="1"/>
  <c r="EV31" i="9" s="1"/>
  <c r="DF31" i="9"/>
  <c r="DY31" i="9" s="1"/>
  <c r="EQ31" i="9" s="1"/>
  <c r="BT9" i="9"/>
  <c r="DL9" i="9" s="1"/>
  <c r="ED9" i="9" s="1"/>
  <c r="DE9" i="9"/>
  <c r="DX9" i="9" s="1"/>
  <c r="BW22" i="9"/>
  <c r="DO22" i="9" s="1"/>
  <c r="EG22" i="9" s="1"/>
  <c r="EX22" i="9" s="1"/>
  <c r="FM22" i="9" s="1"/>
  <c r="FZ22" i="9" s="1"/>
  <c r="DH22" i="9"/>
  <c r="EA22" i="9" s="1"/>
  <c r="ES22" i="9" s="1"/>
  <c r="FI22" i="9" s="1"/>
  <c r="FW22" i="9" s="1"/>
  <c r="BW7" i="9"/>
  <c r="DO7" i="9" s="1"/>
  <c r="EG7" i="9" s="1"/>
  <c r="EX7" i="9" s="1"/>
  <c r="FM7" i="9" s="1"/>
  <c r="FZ7" i="9" s="1"/>
  <c r="DH7" i="9"/>
  <c r="EA7" i="9" s="1"/>
  <c r="ES7" i="9" s="1"/>
  <c r="FI7" i="9" s="1"/>
  <c r="FW7" i="9" s="1"/>
  <c r="BT29" i="9"/>
  <c r="DL29" i="9" s="1"/>
  <c r="ED29" i="9" s="1"/>
  <c r="DE29" i="9"/>
  <c r="DX29" i="9" s="1"/>
  <c r="BV10" i="9"/>
  <c r="DN10" i="9" s="1"/>
  <c r="EF10" i="9" s="1"/>
  <c r="EW10" i="9" s="1"/>
  <c r="FL10" i="9" s="1"/>
  <c r="DG10" i="9"/>
  <c r="DZ10" i="9" s="1"/>
  <c r="ER10" i="9" s="1"/>
  <c r="FH10" i="9" s="1"/>
  <c r="BS33" i="9"/>
  <c r="DK33" i="9" s="1"/>
  <c r="DD33" i="9"/>
  <c r="BX17" i="9"/>
  <c r="DP17" i="9" s="1"/>
  <c r="EH17" i="9" s="1"/>
  <c r="EY17" i="9" s="1"/>
  <c r="FN17" i="9" s="1"/>
  <c r="GA17" i="9" s="1"/>
  <c r="GL17" i="9" s="1"/>
  <c r="DI17" i="9"/>
  <c r="EB17" i="9" s="1"/>
  <c r="ET17" i="9" s="1"/>
  <c r="FJ17" i="9" s="1"/>
  <c r="FX17" i="9" s="1"/>
  <c r="GJ17" i="9" s="1"/>
  <c r="BX35" i="9"/>
  <c r="DP35" i="9" s="1"/>
  <c r="EH35" i="9" s="1"/>
  <c r="EY35" i="9" s="1"/>
  <c r="FN35" i="9" s="1"/>
  <c r="GA35" i="9" s="1"/>
  <c r="GL35" i="9" s="1"/>
  <c r="DI35" i="9"/>
  <c r="EB35" i="9" s="1"/>
  <c r="ET35" i="9" s="1"/>
  <c r="FJ35" i="9" s="1"/>
  <c r="FX35" i="9" s="1"/>
  <c r="GJ35" i="9" s="1"/>
  <c r="BY29" i="9"/>
  <c r="DQ29" i="9" s="1"/>
  <c r="EI29" i="9" s="1"/>
  <c r="EZ29" i="9" s="1"/>
  <c r="FO29" i="9" s="1"/>
  <c r="GB29" i="9" s="1"/>
  <c r="GM29" i="9" s="1"/>
  <c r="GX29" i="9" s="1"/>
  <c r="DJ29" i="9"/>
  <c r="EC29" i="9" s="1"/>
  <c r="EU29" i="9" s="1"/>
  <c r="FK29" i="9" s="1"/>
  <c r="FY29" i="9" s="1"/>
  <c r="GK29" i="9" s="1"/>
  <c r="GW29" i="9" s="1"/>
  <c r="BS9" i="9"/>
  <c r="DK9" i="9" s="1"/>
  <c r="DD9" i="9"/>
  <c r="BS22" i="9"/>
  <c r="DK22" i="9" s="1"/>
  <c r="DD22" i="9"/>
  <c r="BY17" i="9"/>
  <c r="DQ17" i="9" s="1"/>
  <c r="EI17" i="9" s="1"/>
  <c r="EZ17" i="9" s="1"/>
  <c r="FO17" i="9" s="1"/>
  <c r="GB17" i="9" s="1"/>
  <c r="GM17" i="9" s="1"/>
  <c r="GX17" i="9" s="1"/>
  <c r="DJ17" i="9"/>
  <c r="EC17" i="9" s="1"/>
  <c r="EU17" i="9" s="1"/>
  <c r="FK17" i="9" s="1"/>
  <c r="FY17" i="9" s="1"/>
  <c r="GK17" i="9" s="1"/>
  <c r="GW17" i="9" s="1"/>
  <c r="BT22" i="9"/>
  <c r="DL22" i="9" s="1"/>
  <c r="ED22" i="9" s="1"/>
  <c r="DE22" i="9"/>
  <c r="DX22" i="9" s="1"/>
  <c r="BS32" i="9"/>
  <c r="DK32" i="9" s="1"/>
  <c r="DD32" i="9"/>
  <c r="BV23" i="9"/>
  <c r="DN23" i="9" s="1"/>
  <c r="EF23" i="9" s="1"/>
  <c r="EW23" i="9" s="1"/>
  <c r="FL23" i="9" s="1"/>
  <c r="DG23" i="9"/>
  <c r="DZ23" i="9" s="1"/>
  <c r="ER23" i="9" s="1"/>
  <c r="FH23" i="9" s="1"/>
  <c r="BU15" i="9"/>
  <c r="DM15" i="9" s="1"/>
  <c r="EE15" i="9" s="1"/>
  <c r="EV15" i="9" s="1"/>
  <c r="DF15" i="9"/>
  <c r="DY15" i="9" s="1"/>
  <c r="EQ15" i="9" s="1"/>
  <c r="BU36" i="9"/>
  <c r="DM36" i="9" s="1"/>
  <c r="EE36" i="9" s="1"/>
  <c r="EV36" i="9" s="1"/>
  <c r="DF36" i="9"/>
  <c r="DY36" i="9" s="1"/>
  <c r="EQ36" i="9" s="1"/>
  <c r="BW11" i="9"/>
  <c r="DO11" i="9" s="1"/>
  <c r="EG11" i="9" s="1"/>
  <c r="EX11" i="9" s="1"/>
  <c r="FM11" i="9" s="1"/>
  <c r="FZ11" i="9" s="1"/>
  <c r="DH11" i="9"/>
  <c r="EA11" i="9" s="1"/>
  <c r="ES11" i="9" s="1"/>
  <c r="FI11" i="9" s="1"/>
  <c r="FW11" i="9" s="1"/>
  <c r="BS37" i="9"/>
  <c r="DK37" i="9" s="1"/>
  <c r="DD37" i="9"/>
  <c r="BY33" i="9"/>
  <c r="DQ33" i="9" s="1"/>
  <c r="EI33" i="9" s="1"/>
  <c r="EZ33" i="9" s="1"/>
  <c r="FO33" i="9" s="1"/>
  <c r="GB33" i="9" s="1"/>
  <c r="GM33" i="9" s="1"/>
  <c r="GX33" i="9" s="1"/>
  <c r="DJ33" i="9"/>
  <c r="EC33" i="9" s="1"/>
  <c r="EU33" i="9" s="1"/>
  <c r="FK33" i="9" s="1"/>
  <c r="FY33" i="9" s="1"/>
  <c r="GK33" i="9" s="1"/>
  <c r="GW33" i="9" s="1"/>
  <c r="BY27" i="9"/>
  <c r="DQ27" i="9" s="1"/>
  <c r="EI27" i="9" s="1"/>
  <c r="EZ27" i="9" s="1"/>
  <c r="FO27" i="9" s="1"/>
  <c r="GB27" i="9" s="1"/>
  <c r="GM27" i="9" s="1"/>
  <c r="GX27" i="9" s="1"/>
  <c r="DJ27" i="9"/>
  <c r="EC27" i="9" s="1"/>
  <c r="EU27" i="9" s="1"/>
  <c r="FK27" i="9" s="1"/>
  <c r="FY27" i="9" s="1"/>
  <c r="GK27" i="9" s="1"/>
  <c r="GW27" i="9" s="1"/>
  <c r="BV18" i="9"/>
  <c r="DN18" i="9" s="1"/>
  <c r="EF18" i="9" s="1"/>
  <c r="EW18" i="9" s="1"/>
  <c r="FL18" i="9" s="1"/>
  <c r="DG18" i="9"/>
  <c r="DZ18" i="9" s="1"/>
  <c r="ER18" i="9" s="1"/>
  <c r="FH18" i="9" s="1"/>
  <c r="BX24" i="9"/>
  <c r="DP24" i="9" s="1"/>
  <c r="EH24" i="9" s="1"/>
  <c r="EY24" i="9" s="1"/>
  <c r="FN24" i="9" s="1"/>
  <c r="GA24" i="9" s="1"/>
  <c r="GL24" i="9" s="1"/>
  <c r="DI24" i="9"/>
  <c r="EB24" i="9" s="1"/>
  <c r="ET24" i="9" s="1"/>
  <c r="FJ24" i="9" s="1"/>
  <c r="FX24" i="9" s="1"/>
  <c r="GJ24" i="9" s="1"/>
  <c r="BT36" i="9"/>
  <c r="DL36" i="9" s="1"/>
  <c r="ED36" i="9" s="1"/>
  <c r="DE36" i="9"/>
  <c r="DX36" i="9" s="1"/>
  <c r="BY34" i="9"/>
  <c r="DQ34" i="9" s="1"/>
  <c r="EI34" i="9" s="1"/>
  <c r="EZ34" i="9" s="1"/>
  <c r="FO34" i="9" s="1"/>
  <c r="GB34" i="9" s="1"/>
  <c r="GM34" i="9" s="1"/>
  <c r="GX34" i="9" s="1"/>
  <c r="DJ34" i="9"/>
  <c r="EC34" i="9" s="1"/>
  <c r="EU34" i="9" s="1"/>
  <c r="FK34" i="9" s="1"/>
  <c r="FY34" i="9" s="1"/>
  <c r="GK34" i="9" s="1"/>
  <c r="GW34" i="9" s="1"/>
  <c r="BY21" i="9"/>
  <c r="DQ21" i="9" s="1"/>
  <c r="EI21" i="9" s="1"/>
  <c r="EZ21" i="9" s="1"/>
  <c r="FO21" i="9" s="1"/>
  <c r="GB21" i="9" s="1"/>
  <c r="GM21" i="9" s="1"/>
  <c r="GX21" i="9" s="1"/>
  <c r="DJ21" i="9"/>
  <c r="EC21" i="9" s="1"/>
  <c r="EU21" i="9" s="1"/>
  <c r="FK21" i="9" s="1"/>
  <c r="FY21" i="9" s="1"/>
  <c r="GK21" i="9" s="1"/>
  <c r="GW21" i="9" s="1"/>
  <c r="BY9" i="9"/>
  <c r="DQ9" i="9" s="1"/>
  <c r="EI9" i="9" s="1"/>
  <c r="EZ9" i="9" s="1"/>
  <c r="FO9" i="9" s="1"/>
  <c r="GB9" i="9" s="1"/>
  <c r="GM9" i="9" s="1"/>
  <c r="GX9" i="9" s="1"/>
  <c r="DJ9" i="9"/>
  <c r="EC9" i="9" s="1"/>
  <c r="EU9" i="9" s="1"/>
  <c r="FK9" i="9" s="1"/>
  <c r="FY9" i="9" s="1"/>
  <c r="GK9" i="9" s="1"/>
  <c r="GW9" i="9" s="1"/>
  <c r="BU10" i="9"/>
  <c r="DM10" i="9" s="1"/>
  <c r="EE10" i="9" s="1"/>
  <c r="EV10" i="9" s="1"/>
  <c r="DF10" i="9"/>
  <c r="DY10" i="9" s="1"/>
  <c r="EQ10" i="9" s="1"/>
  <c r="BT27" i="9"/>
  <c r="DL27" i="9" s="1"/>
  <c r="ED27" i="9" s="1"/>
  <c r="DE27" i="9"/>
  <c r="DX27" i="9" s="1"/>
  <c r="BS21" i="9"/>
  <c r="DK21" i="9" s="1"/>
  <c r="DD21" i="9"/>
  <c r="BX29" i="9"/>
  <c r="DP29" i="9" s="1"/>
  <c r="EH29" i="9" s="1"/>
  <c r="EY29" i="9" s="1"/>
  <c r="FN29" i="9" s="1"/>
  <c r="GA29" i="9" s="1"/>
  <c r="GL29" i="9" s="1"/>
  <c r="DI29" i="9"/>
  <c r="EB29" i="9" s="1"/>
  <c r="ET29" i="9" s="1"/>
  <c r="FJ29" i="9" s="1"/>
  <c r="FX29" i="9" s="1"/>
  <c r="GJ29" i="9" s="1"/>
  <c r="BW24" i="9"/>
  <c r="DO24" i="9" s="1"/>
  <c r="EG24" i="9" s="1"/>
  <c r="EX24" i="9" s="1"/>
  <c r="FM24" i="9" s="1"/>
  <c r="FZ24" i="9" s="1"/>
  <c r="DH24" i="9"/>
  <c r="EA24" i="9" s="1"/>
  <c r="ES24" i="9" s="1"/>
  <c r="FI24" i="9" s="1"/>
  <c r="FW24" i="9" s="1"/>
  <c r="BV17" i="9"/>
  <c r="DN17" i="9" s="1"/>
  <c r="EF17" i="9" s="1"/>
  <c r="EW17" i="9" s="1"/>
  <c r="FL17" i="9" s="1"/>
  <c r="DG17" i="9"/>
  <c r="DZ17" i="9" s="1"/>
  <c r="ER17" i="9" s="1"/>
  <c r="FH17" i="9" s="1"/>
  <c r="BT19" i="9"/>
  <c r="DL19" i="9" s="1"/>
  <c r="ED19" i="9" s="1"/>
  <c r="DE19" i="9"/>
  <c r="DX19" i="9" s="1"/>
  <c r="BU12" i="9"/>
  <c r="DM12" i="9" s="1"/>
  <c r="EE12" i="9" s="1"/>
  <c r="EV12" i="9" s="1"/>
  <c r="DF12" i="9"/>
  <c r="DY12" i="9" s="1"/>
  <c r="EQ12" i="9" s="1"/>
  <c r="BW37" i="9"/>
  <c r="DO37" i="9" s="1"/>
  <c r="EG37" i="9" s="1"/>
  <c r="EX37" i="9" s="1"/>
  <c r="FM37" i="9" s="1"/>
  <c r="FZ37" i="9" s="1"/>
  <c r="DH37" i="9"/>
  <c r="EA37" i="9" s="1"/>
  <c r="ES37" i="9" s="1"/>
  <c r="FI37" i="9" s="1"/>
  <c r="FW37" i="9" s="1"/>
  <c r="BX23" i="9"/>
  <c r="DP23" i="9" s="1"/>
  <c r="EH23" i="9" s="1"/>
  <c r="EY23" i="9" s="1"/>
  <c r="FN23" i="9" s="1"/>
  <c r="GA23" i="9" s="1"/>
  <c r="GL23" i="9" s="1"/>
  <c r="DI23" i="9"/>
  <c r="EB23" i="9" s="1"/>
  <c r="ET23" i="9" s="1"/>
  <c r="FJ23" i="9" s="1"/>
  <c r="FX23" i="9" s="1"/>
  <c r="GJ23" i="9" s="1"/>
  <c r="BV16" i="9"/>
  <c r="DN16" i="9" s="1"/>
  <c r="EF16" i="9" s="1"/>
  <c r="EW16" i="9" s="1"/>
  <c r="FL16" i="9" s="1"/>
  <c r="DG16" i="9"/>
  <c r="DZ16" i="9" s="1"/>
  <c r="ER16" i="9" s="1"/>
  <c r="FH16" i="9" s="1"/>
  <c r="BT10" i="9"/>
  <c r="DL10" i="9" s="1"/>
  <c r="ED10" i="9" s="1"/>
  <c r="DE10" i="9"/>
  <c r="DX10" i="9" s="1"/>
  <c r="BW27" i="9"/>
  <c r="DO27" i="9" s="1"/>
  <c r="EG27" i="9" s="1"/>
  <c r="EX27" i="9" s="1"/>
  <c r="FM27" i="9" s="1"/>
  <c r="FZ27" i="9" s="1"/>
  <c r="DH27" i="9"/>
  <c r="EA27" i="9" s="1"/>
  <c r="ES27" i="9" s="1"/>
  <c r="FI27" i="9" s="1"/>
  <c r="FW27" i="9" s="1"/>
  <c r="BT30" i="9"/>
  <c r="DL30" i="9" s="1"/>
  <c r="ED30" i="9" s="1"/>
  <c r="DE30" i="9"/>
  <c r="DX30" i="9" s="1"/>
  <c r="BV19" i="9"/>
  <c r="DN19" i="9" s="1"/>
  <c r="EF19" i="9" s="1"/>
  <c r="EW19" i="9" s="1"/>
  <c r="FL19" i="9" s="1"/>
  <c r="DG19" i="9"/>
  <c r="DZ19" i="9" s="1"/>
  <c r="ER19" i="9" s="1"/>
  <c r="FH19" i="9" s="1"/>
  <c r="BV13" i="9"/>
  <c r="DN13" i="9" s="1"/>
  <c r="EF13" i="9" s="1"/>
  <c r="EW13" i="9" s="1"/>
  <c r="FL13" i="9" s="1"/>
  <c r="DG13" i="9"/>
  <c r="DZ13" i="9" s="1"/>
  <c r="ER13" i="9" s="1"/>
  <c r="FH13" i="9" s="1"/>
  <c r="BS8" i="9"/>
  <c r="DK8" i="9" s="1"/>
  <c r="DD8" i="9"/>
  <c r="BV34" i="9"/>
  <c r="DN34" i="9" s="1"/>
  <c r="EF34" i="9" s="1"/>
  <c r="EW34" i="9" s="1"/>
  <c r="FL34" i="9" s="1"/>
  <c r="DG34" i="9"/>
  <c r="DZ34" i="9" s="1"/>
  <c r="ER34" i="9" s="1"/>
  <c r="FH34" i="9" s="1"/>
  <c r="BS7" i="9"/>
  <c r="DK7" i="9" s="1"/>
  <c r="DD7" i="9"/>
  <c r="BS6" i="9"/>
  <c r="DK6" i="9" s="1"/>
  <c r="DD6" i="9"/>
  <c r="BW19" i="9"/>
  <c r="DO19" i="9" s="1"/>
  <c r="EG19" i="9" s="1"/>
  <c r="EX19" i="9" s="1"/>
  <c r="FM19" i="9" s="1"/>
  <c r="FZ19" i="9" s="1"/>
  <c r="DH19" i="9"/>
  <c r="EA19" i="9" s="1"/>
  <c r="ES19" i="9" s="1"/>
  <c r="FI19" i="9" s="1"/>
  <c r="FW19" i="9" s="1"/>
  <c r="BS10" i="9"/>
  <c r="DK10" i="9" s="1"/>
  <c r="DD10" i="9"/>
  <c r="AY4" i="9"/>
  <c r="CF4" i="9" s="1"/>
  <c r="CN4" i="9" s="1"/>
  <c r="Q4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tc={0B2E9F55-0569-4721-9815-1897FDE80332}</author>
  </authors>
  <commentList>
    <comment ref="F9" authorId="0" shapeId="0" xr:uid="{0B2E9F55-0569-4721-9815-1897FDE8033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balra lévő cellák összege, ha nagyobb nulla, akkor pl. ""</t>
      </text>
    </comment>
  </commentList>
</comments>
</file>

<file path=xl/sharedStrings.xml><?xml version="1.0" encoding="utf-8"?>
<sst xmlns="http://schemas.openxmlformats.org/spreadsheetml/2006/main" count="18627" uniqueCount="987">
  <si>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</si>
  <si>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</si>
  <si>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</si>
  <si>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</si>
  <si>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</si>
  <si>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</si>
  <si>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</si>
  <si>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</si>
  <si>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</si>
  <si>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</si>
  <si>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</si>
  <si>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</si>
  <si>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</si>
  <si>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</si>
  <si>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</si>
  <si>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</si>
  <si>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</si>
  <si>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</si>
  <si>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</si>
  <si>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</si>
  <si>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</si>
  <si>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</si>
  <si>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</si>
  <si>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</si>
  <si>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</si>
  <si>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</si>
  <si>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</si>
  <si>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</si>
  <si>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</si>
  <si>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</si>
  <si>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</si>
  <si>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</si>
  <si>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</si>
  <si>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X(A33)</t>
  </si>
  <si>
    <t>X(A34)</t>
  </si>
  <si>
    <t>X(A35)</t>
  </si>
  <si>
    <t>X(A36)</t>
  </si>
  <si>
    <t>X(A37)</t>
  </si>
  <si>
    <t>X(A38)</t>
  </si>
  <si>
    <t>X(A39)</t>
  </si>
  <si>
    <t>X(A40)</t>
  </si>
  <si>
    <t>X(A41)</t>
  </si>
  <si>
    <t>X(A42)</t>
  </si>
  <si>
    <t>X(A43)</t>
  </si>
  <si>
    <t>X(A44)</t>
  </si>
  <si>
    <t>X(A45)</t>
  </si>
  <si>
    <t>X(A46)</t>
  </si>
  <si>
    <t>X(A47)</t>
  </si>
  <si>
    <t>X(A48)</t>
  </si>
  <si>
    <t>X(A49)</t>
  </si>
  <si>
    <t>X(A50)</t>
  </si>
  <si>
    <t>X(A51)</t>
  </si>
  <si>
    <t>X(A52)</t>
  </si>
  <si>
    <t>X(A53)</t>
  </si>
  <si>
    <t>X(A54)</t>
  </si>
  <si>
    <t>X(A55)</t>
  </si>
  <si>
    <t>X(A56)</t>
  </si>
  <si>
    <t>X(A57)</t>
  </si>
  <si>
    <t>X(A58)</t>
  </si>
  <si>
    <t>X(A59)</t>
  </si>
  <si>
    <t>X(A60)</t>
  </si>
  <si>
    <t>X(A61)</t>
  </si>
  <si>
    <t>X(A62)</t>
  </si>
  <si>
    <t>X(A63)</t>
  </si>
  <si>
    <t>X(A64)</t>
  </si>
  <si>
    <t>X(A65)</t>
  </si>
  <si>
    <t>X(A66)</t>
  </si>
  <si>
    <t>X(A67)</t>
  </si>
  <si>
    <t>X(A68)</t>
  </si>
  <si>
    <t>X(A69)</t>
  </si>
  <si>
    <t>X(A70)</t>
  </si>
  <si>
    <t>X(A71)</t>
  </si>
  <si>
    <t>X(A72)</t>
  </si>
  <si>
    <t>X(A73)</t>
  </si>
  <si>
    <t>X(A74)</t>
  </si>
  <si>
    <t>X(A75)</t>
  </si>
  <si>
    <t>X(A76)</t>
  </si>
  <si>
    <t>X(A77)</t>
  </si>
  <si>
    <t>X(A78)</t>
  </si>
  <si>
    <t>X(A79)</t>
  </si>
  <si>
    <t>X(A80)</t>
  </si>
  <si>
    <t>X(A81)</t>
  </si>
  <si>
    <t>X(A82)</t>
  </si>
  <si>
    <t>X(A83)</t>
  </si>
  <si>
    <t>X(A84)</t>
  </si>
  <si>
    <t>X(A85)</t>
  </si>
  <si>
    <t>X(A86)</t>
  </si>
  <si>
    <t>X(A87)</t>
  </si>
  <si>
    <t>X(A88)</t>
  </si>
  <si>
    <t>X(A89)</t>
  </si>
  <si>
    <t>X(A90)</t>
  </si>
  <si>
    <t>X(A91)</t>
  </si>
  <si>
    <t>X(A92)</t>
  </si>
  <si>
    <t>X(A93)</t>
  </si>
  <si>
    <t>X(A94)</t>
  </si>
  <si>
    <t>Y(A95)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</si>
  <si>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</si>
  <si>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</si>
  <si>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</si>
  <si>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</si>
  <si>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</si>
  <si>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</si>
  <si>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</si>
  <si>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</si>
  <si>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</si>
  <si>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</si>
  <si>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</si>
  <si>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</si>
  <si>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</si>
  <si>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</si>
  <si>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</si>
  <si>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</si>
  <si>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</si>
  <si>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</si>
  <si>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</si>
  <si>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</si>
  <si>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</si>
  <si>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</si>
  <si>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</si>
  <si>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</si>
  <si>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</si>
  <si>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</si>
  <si>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</si>
  <si>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</si>
  <si>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</si>
  <si>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</si>
  <si>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</si>
  <si>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</si>
  <si>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</si>
  <si>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</si>
  <si>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Azonos�t�:</t>
  </si>
  <si>
    <t>Objektumok:</t>
  </si>
  <si>
    <t>Attrib�tumok:</t>
  </si>
  <si>
    <t>Lepcs�k:</t>
  </si>
  <si>
    <t>Eltol�s:</t>
  </si>
  <si>
    <t>Le�r�s:</t>
  </si>
  <si>
    <t>COCO STD: 8681733</t>
  </si>
  <si>
    <t>L�pcs�k(1)</t>
  </si>
  <si>
    <t>S1</t>
  </si>
  <si>
    <t>(5818.8+0)/(2)=2909.4</t>
  </si>
  <si>
    <t>(0+0)/(2)=0</t>
  </si>
  <si>
    <t>(5909.5+0)/(2)=2954.75</t>
  </si>
  <si>
    <t>(0+4707.7)/(2)=2353.85</t>
  </si>
  <si>
    <t>(17706.6+43430.2)/(2)=30568.4</t>
  </si>
  <si>
    <t>(19629.6+19629.6)/(2)=19629.6</t>
  </si>
  <si>
    <t>(1066.2+0)/(2)=533.1</t>
  </si>
  <si>
    <t>(20572.1+10699)/(2)=15635.55</t>
  </si>
  <si>
    <t>(36663+47997.3)/(2)=42330.1</t>
  </si>
  <si>
    <t>(9142.1+0)/(2)=4571.05</t>
  </si>
  <si>
    <t>(16151.7+0)/(2)=8075.85</t>
  </si>
  <si>
    <t>(17690.7+3228.5)/(2)=10459.6</t>
  </si>
  <si>
    <t>(8908.7+2191.3)/(2)=5549.95</t>
  </si>
  <si>
    <t>(0+8707.2)/(2)=4353.6</t>
  </si>
  <si>
    <t>(99.7+0)/(2)=49.85</t>
  </si>
  <si>
    <t>(17757.5+0)/(2)=8878.75</t>
  </si>
  <si>
    <t>(14410.2+6864)/(2)=10637.15</t>
  </si>
  <si>
    <t>(18882.5+32645.5)/(2)=25764</t>
  </si>
  <si>
    <t>(10000.8+731.1)/(2)=5365.95</t>
  </si>
  <si>
    <t>(3453+4358.6)/(2)=3905.75</t>
  </si>
  <si>
    <t>(863.7+10440.6)/(2)=5652.2</t>
  </si>
  <si>
    <t>(1161+0)/(2)=580.5</t>
  </si>
  <si>
    <t>(4423.4+0)/(2)=2211.7</t>
  </si>
  <si>
    <t>(0+12950.1)/(2)=6475.05</t>
  </si>
  <si>
    <t>(8868.8+54831.4)/(2)=31850.05</t>
  </si>
  <si>
    <t>(0+2066.6)/(2)=1033.3</t>
  </si>
  <si>
    <t>(0+9504.1)/(2)=4752.05</t>
  </si>
  <si>
    <t>(3901.8+6146.9)/(2)=5024.35</t>
  </si>
  <si>
    <t>(14278.6+37029)/(2)=25653.8</t>
  </si>
  <si>
    <t>S2</t>
  </si>
  <si>
    <t>(14110+10699)/(2)=12404.5</t>
  </si>
  <si>
    <t>(8050.9+0)/(2)=4025.45</t>
  </si>
  <si>
    <t>(0+10440.6)/(2)=5220.3</t>
  </si>
  <si>
    <t>(3403.1+0)/(2)=1701.55</t>
  </si>
  <si>
    <t>S3</t>
  </si>
  <si>
    <t>(0+9520.1)/(2)=4760.05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</si>
  <si>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</si>
  <si>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</si>
  <si>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</si>
  <si>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</si>
  <si>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</si>
  <si>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</si>
  <si>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</si>
  <si>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</si>
  <si>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</si>
  <si>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</si>
  <si>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</si>
  <si>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</si>
  <si>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</si>
  <si>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</si>
  <si>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</si>
  <si>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</si>
  <si>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</si>
  <si>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</si>
  <si>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</si>
  <si>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</si>
  <si>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</si>
  <si>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</si>
  <si>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</si>
  <si>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</si>
  <si>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</si>
  <si>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</si>
  <si>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</si>
  <si>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</si>
  <si>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</si>
  <si>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</si>
  <si>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</si>
  <si>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</si>
  <si>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S28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</si>
  <si>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</si>
  <si>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</si>
  <si>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</si>
  <si>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</si>
  <si>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</si>
  <si>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</si>
  <si>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</si>
  <si>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2.35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</si>
  <si>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4.94 mp (0.08 p)</t>
    </r>
  </si>
  <si>
    <t>korrel</t>
  </si>
  <si>
    <t>COCO STD: 1477593</t>
  </si>
  <si>
    <t>Y(A68)</t>
  </si>
  <si>
    <t>(1051.6+9513.3)/(2)=5282.45</t>
  </si>
  <si>
    <t>(1898.9+0)/(2)=949.45</t>
  </si>
  <si>
    <t>(602.9+0)/(2)=301.45</t>
  </si>
  <si>
    <t>(504.7+0)/(2)=252.35</t>
  </si>
  <si>
    <t>(14194.9+23669.9)/(2)=18932.4</t>
  </si>
  <si>
    <t>(63936.3+30551.8)/(2)=47244.1</t>
  </si>
  <si>
    <t>(38417.6+0)/(2)=19208.8</t>
  </si>
  <si>
    <t>(0+36952.6)/(2)=18476.3</t>
  </si>
  <si>
    <t>(8423.5+680.4)/(2)=4551.95</t>
  </si>
  <si>
    <t>(0+5002.6)/(2)=2501.3</t>
  </si>
  <si>
    <t>(1734+23006.2)/(2)=12370.05</t>
  </si>
  <si>
    <t>(9818.7+9229.6)/(2)=9524.1</t>
  </si>
  <si>
    <t>(0+9981.7)/(2)=4990.85</t>
  </si>
  <si>
    <t>(3940.2+0)/(2)=1970.1</t>
  </si>
  <si>
    <t>(2800.3+0)/(2)=1400.15</t>
  </si>
  <si>
    <t>(3004.5+8425.4)/(2)=5714.95</t>
  </si>
  <si>
    <t>(4930+2085.5)/(2)=3507.75</t>
  </si>
  <si>
    <t>(0+36865.2)/(2)=18432.6</t>
  </si>
  <si>
    <t>(544+719.7)/(2)=631.85</t>
  </si>
  <si>
    <t>(1402.1+2520.5)/(2)=1961.3</t>
  </si>
  <si>
    <t>(0+8775.9)/(2)=4387.95</t>
  </si>
  <si>
    <t>(21397.9+0)/(2)=10698.95</t>
  </si>
  <si>
    <t>(11400.5+16803.7)/(2)=14102.1</t>
  </si>
  <si>
    <t>(2478.2+0)/(2)=1239.1</t>
  </si>
  <si>
    <t>(6022.8+0)/(2)=3011.4</t>
  </si>
  <si>
    <t>(0+8425.4)/(2)=4212.7</t>
  </si>
  <si>
    <t>(544+0)/(2)=272</t>
  </si>
  <si>
    <t>(0+9513.3)/(2)=4756.65</t>
  </si>
  <si>
    <t>(1246+23669.9)/(2)=12457.95</t>
  </si>
  <si>
    <t>(19577.5+0)/(2)=9788.75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</si>
  <si>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</si>
  <si>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2.59 mp (0.04 p)</t>
    </r>
  </si>
  <si>
    <t>COCO STD: 2885454</t>
  </si>
  <si>
    <t>Y(A44)</t>
  </si>
  <si>
    <t>(2294+44551.7)/(2)=23422.9</t>
  </si>
  <si>
    <t>(0+9841.4)/(2)=4920.7</t>
  </si>
  <si>
    <t>(6521.7+667.2)/(2)=3594.5</t>
  </si>
  <si>
    <t>(12982.3+0)/(2)=6491.15</t>
  </si>
  <si>
    <t>(55428.4+19380.7)/(2)=37404.55</t>
  </si>
  <si>
    <t>(2710.7+2757.3)/(2)=2734</t>
  </si>
  <si>
    <t>(0+711.9)/(2)=355.95</t>
  </si>
  <si>
    <t>(8755.5+28012.9)/(2)=18384.2</t>
  </si>
  <si>
    <t>(11521.6+16949.7)/(2)=14235.65</t>
  </si>
  <si>
    <t>(3417.7+4751.2)/(2)=4084.45</t>
  </si>
  <si>
    <t>(0+4556)/(2)=2278</t>
  </si>
  <si>
    <t>(2451.4+0)/(2)=1225.7</t>
  </si>
  <si>
    <t>(7604.6+0)/(2)=3802.3</t>
  </si>
  <si>
    <t>(26445.3+77013.8)/(2)=51729.55</t>
  </si>
  <si>
    <t>(11206.9+0)/(2)=5603.45</t>
  </si>
  <si>
    <t>(6927.7+0)/(2)=3463.85</t>
  </si>
  <si>
    <t>(0+5408.7)/(2)=2704.35</t>
  </si>
  <si>
    <t>(55428.4+0)/(2)=27714.2</t>
  </si>
  <si>
    <t>(0+28012.9)/(2)=14006.45</t>
  </si>
  <si>
    <t>(10878.6+0)/(2)=5439.3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</si>
  <si>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1.69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</si>
  <si>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1.16 mp (0.02 p)</t>
    </r>
  </si>
  <si>
    <t>COCO STD: 1485147</t>
  </si>
  <si>
    <t>Y(A28)</t>
  </si>
  <si>
    <t>(232.4+0)/(2)=116.2</t>
  </si>
  <si>
    <t>(95635.3+0)/(2)=47817.65</t>
  </si>
  <si>
    <t>(0+63649.2)/(2)=31824.6</t>
  </si>
  <si>
    <t>(0+31038.1)/(2)=15519.05</t>
  </si>
  <si>
    <t>(0+94208.6)/(2)=47104.3</t>
  </si>
  <si>
    <t>(0+12593)/(2)=6296.5</t>
  </si>
  <si>
    <t>(3373+5645.8)/(2)=4509.45</t>
  </si>
  <si>
    <t>(9189.5+0)/(2)=4594.75</t>
  </si>
  <si>
    <t>(435.2+0)/(2)=217.6</t>
  </si>
  <si>
    <t>(2429.5+0)/(2)=1214.75</t>
  </si>
  <si>
    <t>(0+8285.9)/(2)=4142.95</t>
  </si>
  <si>
    <t>(84530.8+0)/(2)=42265.4</t>
  </si>
  <si>
    <t>(1885.4+0)/(2)=942.7</t>
  </si>
  <si>
    <t>(558+5645.8)/(2)=3101.9</t>
  </si>
  <si>
    <t>(0+5645.8)/(2)=2822.9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</si>
  <si>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1.56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</si>
  <si>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0.48 mp (0.01 p)</t>
    </r>
  </si>
  <si>
    <t>COCO STD: 2570342</t>
  </si>
  <si>
    <t>Y(A17)</t>
  </si>
  <si>
    <t>(428.9+0)/(2)=214.45</t>
  </si>
  <si>
    <t>(1887+51156.9)/(2)=26521.9</t>
  </si>
  <si>
    <t>(9054.9+0)/(2)=4527.45</t>
  </si>
  <si>
    <t>(96521.5+0)/(2)=48260.75</t>
  </si>
  <si>
    <t>(1543.9+68280.3)/(2)=34912.1</t>
  </si>
  <si>
    <t>(0+1224.8)/(2)=612.4</t>
  </si>
  <si>
    <t>(229+0)/(2)=114.5</t>
  </si>
  <si>
    <t>(0+61020.6)/(2)=30510.3</t>
  </si>
  <si>
    <t>(0+51156.9)/(2)=25578.45</t>
  </si>
  <si>
    <t>(8548+0)/(2)=4274</t>
  </si>
  <si>
    <t>(457.2+68280.3)/(2)=34368.75</t>
  </si>
  <si>
    <t>S29</t>
  </si>
  <si>
    <t>S30</t>
  </si>
  <si>
    <t>S31</t>
  </si>
  <si>
    <t>S32</t>
  </si>
  <si>
    <t>S33</t>
  </si>
  <si>
    <t>S34</t>
  </si>
  <si>
    <t>S34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</si>
  <si>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</si>
  <si>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0.6 mp (0.01 p)</t>
    </r>
  </si>
  <si>
    <t>COCO STD: 6435645</t>
  </si>
  <si>
    <t>Y(A9)</t>
  </si>
  <si>
    <t>(647.8+0)/(2)=323.9</t>
  </si>
  <si>
    <t>(0+61370.6)/(2)=30685.3</t>
  </si>
  <si>
    <t>(95164.9+31681.9)/(2)=63423.4</t>
  </si>
  <si>
    <t>(0+74069.9)/(2)=37034.95</t>
  </si>
  <si>
    <t>(225.8+12006.7)/(2)=6116.25</t>
  </si>
  <si>
    <t>(95164.9+0)/(2)=47582.45</t>
  </si>
  <si>
    <t>(0+12006.7)/(2)=6003.35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</si>
  <si>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</si>
  <si>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0.11 mp (0 p)</t>
    </r>
  </si>
  <si>
    <t>COCO STD: 8469566</t>
  </si>
  <si>
    <t>Y(A4)</t>
  </si>
  <si>
    <t>(859.5+115399.8)/(2)=58129.65</t>
  </si>
  <si>
    <t>(93628.6+60837.4)/(2)=77233.05</t>
  </si>
  <si>
    <t>(93628.6+0)/(2)=46814.3</t>
  </si>
  <si>
    <t>(0+115399.8)/(2)=57699.9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</si>
  <si>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</si>
  <si>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</si>
  <si>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COCO STD: 1208916</t>
  </si>
  <si>
    <t>Y(A2)</t>
  </si>
  <si>
    <t>(93368.5+175747.7)/(2)=134558.1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</si>
  <si>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1.37 Mb</t>
    </r>
  </si>
  <si>
    <t>Y</t>
  </si>
  <si>
    <t>step1</t>
  </si>
  <si>
    <t>step2</t>
  </si>
  <si>
    <t>step3</t>
  </si>
  <si>
    <t>step4</t>
  </si>
  <si>
    <t>step5</t>
  </si>
  <si>
    <t>step6</t>
  </si>
  <si>
    <t>step7</t>
  </si>
  <si>
    <t>step8</t>
  </si>
  <si>
    <t>irány</t>
  </si>
  <si>
    <t>abs_hiba1</t>
  </si>
  <si>
    <t>abs_hiba2</t>
  </si>
  <si>
    <t>abs_hiba3</t>
  </si>
  <si>
    <t>abs_hiba4</t>
  </si>
  <si>
    <t>abs_hiba5</t>
  </si>
  <si>
    <t>abs_hiba6</t>
  </si>
  <si>
    <t>abs_hiba7</t>
  </si>
  <si>
    <t>abs_hiba8</t>
  </si>
  <si>
    <t>????</t>
  </si>
  <si>
    <t>O+1</t>
  </si>
  <si>
    <t>…</t>
  </si>
  <si>
    <t>!!!!</t>
  </si>
  <si>
    <t>nyers</t>
  </si>
  <si>
    <r>
      <t>A futtat�s id�tartama: </t>
    </r>
    <r>
      <rPr>
        <b/>
        <sz val="7"/>
        <color rgb="FF333333"/>
        <rFont val="Verdana"/>
        <family val="2"/>
        <charset val="238"/>
      </rPr>
      <t>0.28 mp (0 p)</t>
    </r>
  </si>
  <si>
    <t>COCO STD: 8624282</t>
  </si>
  <si>
    <t>(446.9+65965.2)/(2)=33206.05</t>
  </si>
  <si>
    <t>(592.1+0)/(2)=296.05</t>
  </si>
  <si>
    <t>(706.2+0)/(2)=353.1</t>
  </si>
  <si>
    <t>(1295.9+0)/(2)=647.95</t>
  </si>
  <si>
    <t>(3576+0)/(2)=1788</t>
  </si>
  <si>
    <t>(6577.9+0)/(2)=3288.95</t>
  </si>
  <si>
    <t>(597.8+106777.6)/(2)=53687.7</t>
  </si>
  <si>
    <t>(106750.7+0)/(2)=53375.35</t>
  </si>
  <si>
    <t>(893.8+0)/(2)=446.9</t>
  </si>
  <si>
    <t>(624.7+0)/(2)=312.35</t>
  </si>
  <si>
    <t>(446.9+0)/(2)=223.45</t>
  </si>
  <si>
    <t>(450.2+0)/(2)=225.1</t>
  </si>
  <si>
    <t>(26.9+0)/(2)=13.45</t>
  </si>
  <si>
    <t>(0+106777.6)/(2)=53388.8</t>
  </si>
  <si>
    <t>(103591.4+0)/(2)=51795.7</t>
  </si>
  <si>
    <t>(102783.2+0)/(2)=51391.6</t>
  </si>
  <si>
    <t>(101686.4+0)/(2)=50843.2</t>
  </si>
  <si>
    <t>(100507.1+0)/(2)=50253.55</t>
  </si>
  <si>
    <t>(0+65965.2)/(2)=32982.6</t>
  </si>
  <si>
    <t>(100274.7+0)/(2)=50137.35</t>
  </si>
  <si>
    <t>(99812.3+0)/(2)=49906.15</t>
  </si>
  <si>
    <t>(98404.7+0)/(2)=49202.35</t>
  </si>
  <si>
    <t>(98065.5+0)/(2)=49032.75</t>
  </si>
  <si>
    <t>(97018.4+0)/(2)=48509.2</t>
  </si>
  <si>
    <t>(95659.7+0)/(2)=47829.85</t>
  </si>
  <si>
    <t>(93956.1+0)/(2)=46978.05</t>
  </si>
  <si>
    <t>(92528.1+0)/(2)=46264.05</t>
  </si>
  <si>
    <t>(92379.7+0)/(2)=46189.85</t>
  </si>
  <si>
    <t>(91397.8+0)/(2)=45698.9</t>
  </si>
  <si>
    <t>(90733.2+0)/(2)=45366.6</t>
  </si>
  <si>
    <r>
      <t>A futtat�s id�tartama: </t>
    </r>
    <r>
      <rPr>
        <b/>
        <sz val="7"/>
        <color rgb="FF333333"/>
        <rFont val="Verdana"/>
        <family val="2"/>
        <charset val="238"/>
      </rPr>
      <t>0.14 mp (0 p)</t>
    </r>
  </si>
  <si>
    <t>inverz_nyers</t>
  </si>
  <si>
    <t>hibainverz</t>
  </si>
  <si>
    <t>COCO STD: 7900762</t>
  </si>
  <si>
    <t>(0+41703.9)/(2)=20851.95</t>
  </si>
  <si>
    <t>(1274+53216.8)/(2)=27245.4</t>
  </si>
  <si>
    <t>(15275+12416)/(2)=13845.45</t>
  </si>
  <si>
    <t>(2100+14648)/(2)=8374</t>
  </si>
  <si>
    <t>(0+28165.9)/(2)=14082.95</t>
  </si>
  <si>
    <t>(27181.9+22786.9)/(2)=24984.45</t>
  </si>
  <si>
    <t>(0+43301.9)/(2)=21650.95</t>
  </si>
  <si>
    <t>(111783.7+0)/(2)=55891.85</t>
  </si>
  <si>
    <t>(0+21421.9)/(2)=10710.95</t>
  </si>
  <si>
    <t>(0+48336.9)/(2)=24168.45</t>
  </si>
  <si>
    <t>(37463.9+5011)/(2)=21237.45</t>
  </si>
  <si>
    <t>(15175+19464.9)/(2)=17319.95</t>
  </si>
  <si>
    <t>(26915.9+74781.8)/(2)=50848.85</t>
  </si>
  <si>
    <t>(47814.9+9396)/(2)=28605.4</t>
  </si>
  <si>
    <t>(84450.7+33408.9)/(2)=58929.85</t>
  </si>
  <si>
    <t>(0+40489.9)/(2)=20244.95</t>
  </si>
  <si>
    <t>(1164+14648)/(2)=7906</t>
  </si>
  <si>
    <t>(0+5011)/(2)=2505.5</t>
  </si>
  <si>
    <t>(0+37479.9)/(2)=18739.95</t>
  </si>
  <si>
    <t>(267+53216.8)/(2)=26741.9</t>
  </si>
  <si>
    <t>(15175+12416)/(2)=13795.45</t>
  </si>
  <si>
    <t>(27181.9+0)/(2)=13590.95</t>
  </si>
  <si>
    <t>(26917.9+9396)/(2)=18156.95</t>
  </si>
  <si>
    <t>(0+21508.9)/(2)=10754.45</t>
  </si>
  <si>
    <t>(20948.9+0)/(2)=10474.45</t>
  </si>
  <si>
    <t>(548+22633.9)/(2)=11590.95</t>
  </si>
  <si>
    <t>(26917.9+0)/(2)=13458.95</t>
  </si>
  <si>
    <t>(19881.9+0)/(2)=9940.95</t>
  </si>
  <si>
    <t>(0+18084.9)/(2)=9042.45</t>
  </si>
  <si>
    <t>(56297.8+33408.9)/(2)=44853.35</t>
  </si>
  <si>
    <t>(0+9625)/(2)=4812.5</t>
  </si>
  <si>
    <t>(0+14648)/(2)=7324</t>
  </si>
  <si>
    <t>(0+24397.9)/(2)=12198.95</t>
  </si>
  <si>
    <t>(19148.9+0)/(2)=9574.45</t>
  </si>
  <si>
    <t>(0+7508)/(2)=3754</t>
  </si>
  <si>
    <t>(0+2478)/(2)=1239</t>
  </si>
  <si>
    <t>(0+19464.9)/(2)=9732.45</t>
  </si>
  <si>
    <t>(0+22633.9)/(2)=11316.95</t>
  </si>
  <si>
    <t>(19115.9+0)/(2)=9557.95</t>
  </si>
  <si>
    <t>(0+15226)/(2)=7613</t>
  </si>
  <si>
    <t>(15175+0)/(2)=7587.5</t>
  </si>
  <si>
    <t>(15242+0)/(2)=7621</t>
  </si>
  <si>
    <t>(14908+0)/(2)=7454</t>
  </si>
  <si>
    <t>(26615.9+9505)/(2)=18060.45</t>
  </si>
  <si>
    <t>(898+0)/(2)=449</t>
  </si>
  <si>
    <t>(0+14891)/(2)=7445.5</t>
  </si>
  <si>
    <t>(0+8330)/(2)=4165</t>
  </si>
  <si>
    <t>(0+19937.9)/(2)=9968.95</t>
  </si>
  <si>
    <t>(0+6768)/(2)=3384</t>
  </si>
  <si>
    <t>(95775.7+0)/(2)=47887.85</t>
  </si>
  <si>
    <t>(0+4135)/(2)=2067.5</t>
  </si>
  <si>
    <t>(26615.9+0)/(2)=13307.95</t>
  </si>
  <si>
    <t>(13282+0)/(2)=6641</t>
  </si>
  <si>
    <t>(0+15394)/(2)=7697</t>
  </si>
  <si>
    <t>(94049.7+0)/(2)=47024.85</t>
  </si>
  <si>
    <t>(93633.7+0)/(2)=46816.85</t>
  </si>
  <si>
    <t>(92349.7+0)/(2)=46174.85</t>
  </si>
  <si>
    <t>(75508.8+0)/(2)=37754.4</t>
  </si>
  <si>
    <t>(0+12862)/(2)=6431</t>
  </si>
  <si>
    <t>(0+867)/(2)=433.5</t>
  </si>
  <si>
    <t>(74111.8+0)/(2)=37055.9</t>
  </si>
  <si>
    <t>(0+1541)/(2)=770.5</t>
  </si>
  <si>
    <t>(58801.8+0)/(2)=29400.9</t>
  </si>
  <si>
    <r>
      <t>A futtat�s id�tartama: </t>
    </r>
    <r>
      <rPr>
        <b/>
        <sz val="7"/>
        <color rgb="FF333333"/>
        <rFont val="Verdana"/>
        <family val="2"/>
        <charset val="238"/>
      </rPr>
      <t>0.3 mp (0.01 p)</t>
    </r>
  </si>
  <si>
    <t>Igaz-e, hogy a sörétes puska nyers adatai minél-nagyobb-annál-jobb-elven hatnak?</t>
  </si>
  <si>
    <t>Igaz-e, hogy a hibaképzés információ-többletértékkel bír minimalizálva?</t>
  </si>
  <si>
    <t>NEM IGAZ</t>
  </si>
  <si>
    <t>OAM1</t>
  </si>
  <si>
    <t>OAM2</t>
  </si>
  <si>
    <t>Igaz-e, hogy a nyers és a hiba-alapú rétegek egymással összekapcsolva többletértékre vezetnek?</t>
  </si>
  <si>
    <t>OAM3</t>
  </si>
  <si>
    <t>&lt;--alacsony</t>
  </si>
  <si>
    <t>OAM4</t>
  </si>
  <si>
    <t>Igaz-e, hogy a dupla-atribútumos nyers sörétes puska jobb, mint a step1 golyós puska?</t>
  </si>
  <si>
    <t>Igaz-e, hogy a hiba-alapú dupla attribútumos OAM jobb, mint a step1 golyós puska?</t>
  </si>
  <si>
    <t>OAM5</t>
  </si>
  <si>
    <t>X(A)</t>
  </si>
  <si>
    <t>szum</t>
  </si>
  <si>
    <t>HA=1</t>
  </si>
  <si>
    <t>HA=0</t>
  </si>
  <si>
    <t>ellenőrzés</t>
  </si>
  <si>
    <t>Sorcímkék</t>
  </si>
  <si>
    <t>Végösszeg</t>
  </si>
  <si>
    <t>Mennyiség / korrel</t>
  </si>
  <si>
    <t>Átlag / korrel</t>
  </si>
  <si>
    <t>Maximum / korrel</t>
  </si>
  <si>
    <t>Minimum / korrel</t>
  </si>
  <si>
    <t>Szórás / korrel</t>
  </si>
  <si>
    <t>&lt;--nulla</t>
  </si>
  <si>
    <t>bevont attribútum</t>
  </si>
  <si>
    <t>modell-korreláció</t>
  </si>
  <si>
    <t>OAM</t>
  </si>
  <si>
    <t>COCO STD: 4879109</t>
  </si>
  <si>
    <t>Y(A6)</t>
  </si>
  <si>
    <t>(0+1965)/(1)=1965</t>
  </si>
  <si>
    <t>(0+105)/(1)=105</t>
  </si>
  <si>
    <t>(0+931)/(1)=931</t>
  </si>
  <si>
    <t>(0+895)/(1)=895</t>
  </si>
  <si>
    <t>(0+0)/(1)=0</t>
  </si>
  <si>
    <t>(0+1763)/(1)=1763</t>
  </si>
  <si>
    <t>(0+1577)/(1)=1577</t>
  </si>
  <si>
    <t>(0+1127)/(1)=1127</t>
  </si>
  <si>
    <t>(0+230)/(1)=230</t>
  </si>
  <si>
    <t>S8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</si>
  <si>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</si>
  <si>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0.08 mp (0 p)</t>
    </r>
  </si>
  <si>
    <t>COCO STD: 9409318</t>
  </si>
  <si>
    <t>Y(A5)</t>
  </si>
  <si>
    <t>(1006.8+0)/(2)=503.4</t>
  </si>
  <si>
    <t>(36.2+0)/(2)=18.1</t>
  </si>
  <si>
    <t>(0+1006.8)/(2)=503.4</t>
  </si>
  <si>
    <t>(0+971.5)/(2)=485.75</t>
  </si>
  <si>
    <t>(901.1+0)/(2)=450.55</t>
  </si>
  <si>
    <t>(0+768.2)/(2)=384.1</t>
  </si>
  <si>
    <t>(0+580.9)/(2)=290.45</t>
  </si>
  <si>
    <t>(0+125.8)/(2)=62.9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</si>
  <si>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</si>
  <si>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direkt</t>
  </si>
  <si>
    <t>inverz</t>
  </si>
  <si>
    <t>y</t>
  </si>
  <si>
    <t>COCO STD: 3175392</t>
  </si>
  <si>
    <t>(0+1000)/(1)=1000</t>
  </si>
  <si>
    <t>(0+36)/(1)=36</t>
  </si>
  <si>
    <t>(0+1345)/(1)=1345</t>
  </si>
  <si>
    <t>(0+1733)/(1)=1733</t>
  </si>
  <si>
    <t>(0+232)/(1)=232</t>
  </si>
  <si>
    <t>(0+1125)/(1)=1125</t>
  </si>
  <si>
    <r>
      <t>A futtat�s id�tartama: </t>
    </r>
    <r>
      <rPr>
        <b/>
        <sz val="7"/>
        <color rgb="FF333333"/>
        <rFont val="Verdana"/>
        <family val="2"/>
        <charset val="238"/>
      </rPr>
      <t>0.03 mp (0 p)</t>
    </r>
  </si>
  <si>
    <t>duplaOAM</t>
  </si>
  <si>
    <t>OAM6</t>
  </si>
  <si>
    <t>Igaz-e, hogy step2-től kezdve is van többletértéktermelő potenciál?</t>
  </si>
  <si>
    <t>COCO STD: 3616725</t>
  </si>
  <si>
    <t>(23873.8+94961.3)/(2)=59417.55</t>
  </si>
  <si>
    <t>(187609.2+4168.3)/(2)=95888.75</t>
  </si>
  <si>
    <t>(6823.1+112871.6)/(2)=59847.35</t>
  </si>
  <si>
    <t>(1954.9+8527.4)/(2)=5241.1</t>
  </si>
  <si>
    <t>(23873.8+49029.7)/(2)=36451.75</t>
  </si>
  <si>
    <t>(148250.1+4168.3)/(2)=76209.2</t>
  </si>
  <si>
    <t>(0+112353.5)/(2)=56176.75</t>
  </si>
  <si>
    <t>(23873.8+24319.1)/(2)=24096.5</t>
  </si>
  <si>
    <t>(116579.7+4168.3)/(2)=60374</t>
  </si>
  <si>
    <t>(22164.6+24319.1)/(2)=23241.85</t>
  </si>
  <si>
    <t>(0+8527.4)/(2)=4263.7</t>
  </si>
  <si>
    <t>(22164.6+22506)/(2)=22335.3</t>
  </si>
  <si>
    <t>(21899+21956.9)/(2)=21927.95</t>
  </si>
  <si>
    <t>(9118.4+15481.3)/(2)=12299.85</t>
  </si>
  <si>
    <t>(9118.4+9241.2)/(2)=9179.85</t>
  </si>
  <si>
    <t>(2196.5+9241.2)/(2)=5718.85</t>
  </si>
  <si>
    <t>(114916.4+4168.3)/(2)=59542.35</t>
  </si>
  <si>
    <t>(2196.5+7513)/(2)=4854.75</t>
  </si>
  <si>
    <t>(2196.5+6946.9)/(2)=4571.7</t>
  </si>
  <si>
    <t>(2196.5+6781.2)/(2)=4488.85</t>
  </si>
  <si>
    <t>(114916.4+3062.1)/(2)=58989.25</t>
  </si>
  <si>
    <t>(1697.3+6781.2)/(2)=4239.25</t>
  </si>
  <si>
    <t>(0+6781.2)/(2)=3390.6</t>
  </si>
  <si>
    <t>(113484.7+3062.1)/(2)=58273.4</t>
  </si>
  <si>
    <t>(113384.8+3062.1)/(2)=58223.45</t>
  </si>
  <si>
    <t>(113384.8+2562.9)/(2)=57973.85</t>
  </si>
  <si>
    <t>(112620+0)/(2)=56310</t>
  </si>
  <si>
    <t>(112353.5+0)/(2)=56176.75</t>
  </si>
  <si>
    <r>
      <t>A futtat�s id�tartama: </t>
    </r>
    <r>
      <rPr>
        <b/>
        <sz val="7"/>
        <color rgb="FF333333"/>
        <rFont val="Verdana"/>
        <family val="2"/>
        <charset val="238"/>
      </rPr>
      <t>0.16 mp (0 p)</t>
    </r>
  </si>
  <si>
    <t>&lt;--többletérték</t>
  </si>
  <si>
    <t>COCO STD: 2759519</t>
  </si>
  <si>
    <t>(53980.8+178633.2)/(2)=116307</t>
  </si>
  <si>
    <t>(48819.8+0)/(2)=24409.9</t>
  </si>
  <si>
    <t>(0+32081.9)/(2)=16040.95</t>
  </si>
  <si>
    <t>(1261+1105)/(2)=1183</t>
  </si>
  <si>
    <t>(766+4219)/(2)=2492.5</t>
  </si>
  <si>
    <t>(1146+0)/(2)=573</t>
  </si>
  <si>
    <t>(109020.5+0)/(2)=54510.25</t>
  </si>
  <si>
    <t>(2707+20104.9)/(2)=11405.95</t>
  </si>
  <si>
    <t>(3407+22343.9)/(2)=12875.45</t>
  </si>
  <si>
    <t>(0+69922.7)/(2)=34961.35</t>
  </si>
  <si>
    <t>(2474+25391.9)/(2)=13932.95</t>
  </si>
  <si>
    <t>(1379+9483)/(2)=5431</t>
  </si>
  <si>
    <t>(0+20827.9)/(2)=10413.95</t>
  </si>
  <si>
    <t>(8238+22478.9)/(2)=15358.45</t>
  </si>
  <si>
    <t>(8477+11881.9)/(2)=10179.45</t>
  </si>
  <si>
    <t>(14890.9+82099.6)/(2)=48495.3</t>
  </si>
  <si>
    <t>(1274+20104.9)/(2)=10689.45</t>
  </si>
  <si>
    <t>(860+22343.9)/(2)=11601.95</t>
  </si>
  <si>
    <t>(14890.9+40288.8)/(2)=27589.9</t>
  </si>
  <si>
    <t>(4345+0)/(2)=2172.5</t>
  </si>
  <si>
    <t>(1274+16084.9)/(2)=8679.45</t>
  </si>
  <si>
    <t>(0+69822.7)/(2)=34911.35</t>
  </si>
  <si>
    <t>(0+25391.9)/(2)=12695.95</t>
  </si>
  <si>
    <t>(14723.9+40288.8)/(2)=27506.4</t>
  </si>
  <si>
    <t>(0+1105)/(2)=552.5</t>
  </si>
  <si>
    <t>(1274+2782)/(2)=2028</t>
  </si>
  <si>
    <t>(0+35246.8)/(2)=17623.4</t>
  </si>
  <si>
    <t>(0+11152)/(2)=5576</t>
  </si>
  <si>
    <t>(860+22304.9)/(2)=11582.45</t>
  </si>
  <si>
    <t>(0+28218.9)/(2)=14109.45</t>
  </si>
  <si>
    <t>(8238+12453.9)/(2)=10345.95</t>
  </si>
  <si>
    <t>(1887+27201.9)/(2)=14544.45</t>
  </si>
  <si>
    <t>(0+27201.9)/(2)=13600.95</t>
  </si>
  <si>
    <t>(0+10781)/(2)=5390.5</t>
  </si>
  <si>
    <t>(1274+1547)/(2)=1410.5</t>
  </si>
  <si>
    <t>(8238+11422)/(2)=9829.95</t>
  </si>
  <si>
    <t>(0+22173.9)/(2)=11086.95</t>
  </si>
  <si>
    <t>(1379+3197)/(2)=2288</t>
  </si>
  <si>
    <t>(4086+0)/(2)=2043</t>
  </si>
  <si>
    <t>(918+1547)/(2)=1232.5</t>
  </si>
  <si>
    <t>(1245+0)/(2)=622.5</t>
  </si>
  <si>
    <t>(7914+11422)/(2)=9667.95</t>
  </si>
  <si>
    <t>(0+1547)/(2)=773.5</t>
  </si>
  <si>
    <t>(4048+0)/(2)=2024</t>
  </si>
  <si>
    <t>(7481+11422)/(2)=9451.45</t>
  </si>
  <si>
    <t>(0+21660.9)/(2)=10830.45</t>
  </si>
  <si>
    <t>(0+9010)/(2)=4505</t>
  </si>
  <si>
    <t>(1195+0)/(2)=597.5</t>
  </si>
  <si>
    <t>(2640+0)/(2)=1320</t>
  </si>
  <si>
    <t>(0+30998.9)/(2)=15499.45</t>
  </si>
  <si>
    <t>(5389+11422)/(2)=8405.45</t>
  </si>
  <si>
    <t>(0+18785.9)/(2)=9392.95</t>
  </si>
  <si>
    <t>(0+5497)/(2)=2748.5</t>
  </si>
  <si>
    <t>(3689+11422)/(2)=7555.45</t>
  </si>
  <si>
    <t>(2282+11422)/(2)=6851.95</t>
  </si>
  <si>
    <t>(660+0)/(2)=330</t>
  </si>
  <si>
    <t>(0+22304.9)/(2)=11152.45</t>
  </si>
  <si>
    <t>(0+19445.9)/(2)=9722.95</t>
  </si>
  <si>
    <t>(2540+0)/(2)=1270</t>
  </si>
  <si>
    <t>(55+0)/(2)=27.5</t>
  </si>
  <si>
    <t>(1907+0)/(2)=953.5</t>
  </si>
  <si>
    <t>(1541+0)/(2)=770.5</t>
  </si>
  <si>
    <t>COCO STD: 1908283</t>
  </si>
  <si>
    <t>(28349.8+211819.7)/(2)=120084.75</t>
  </si>
  <si>
    <t>(116742.3+0)/(2)=58371.15</t>
  </si>
  <si>
    <t>(7887+1833)/(2)=4859.95</t>
  </si>
  <si>
    <t>(10214.9+0)/(2)=5107.45</t>
  </si>
  <si>
    <t>(65027.6+0)/(2)=32513.8</t>
  </si>
  <si>
    <t>(3684+112532.3)/(2)=58108.15</t>
  </si>
  <si>
    <t>(25500.8+0)/(2)=12750.4</t>
  </si>
  <si>
    <t>(13414.9+8663.9)/(2)=11039.45</t>
  </si>
  <si>
    <t>(9504.9+2567)/(2)=6035.95</t>
  </si>
  <si>
    <t>(13853.9+10842.9)/(2)=12348.45</t>
  </si>
  <si>
    <t>(28349.8+174355.9)/(2)=101352.9</t>
  </si>
  <si>
    <t>(70189.6+0)/(2)=35094.8</t>
  </si>
  <si>
    <t>(1700+0)/(2)=850</t>
  </si>
  <si>
    <t>(9089.9+0)/(2)=4544.95</t>
  </si>
  <si>
    <t>(11116.9+567)/(2)=5841.95</t>
  </si>
  <si>
    <t>(7205+0)/(2)=3602.5</t>
  </si>
  <si>
    <t>(28349.8+140677.1)/(2)=84513.5</t>
  </si>
  <si>
    <t>(43888.7+0)/(2)=21944.35</t>
  </si>
  <si>
    <t>(11116.9+0)/(2)=5558.45</t>
  </si>
  <si>
    <t>(28349.8+138965.2)/(2)=83657.5</t>
  </si>
  <si>
    <t>(1324+0)/(2)=662</t>
  </si>
  <si>
    <t>(3684+96699.4)/(2)=50191.7</t>
  </si>
  <si>
    <t>(16662.9+0)/(2)=8331.45</t>
  </si>
  <si>
    <t>(23129.9+137149.2)/(2)=80139.5</t>
  </si>
  <si>
    <t>(3684+95165.4)/(2)=49424.7</t>
  </si>
  <si>
    <t>(8725.9+125756.2)/(2)=67241.1</t>
  </si>
  <si>
    <t>(3684+94399.4)/(2)=49041.7</t>
  </si>
  <si>
    <t>(8725.9+117775.3)/(2)=63250.6</t>
  </si>
  <si>
    <t>(40139.8+0)/(2)=20069.9</t>
  </si>
  <si>
    <t>(3684+88807.5)/(2)=46245.7</t>
  </si>
  <si>
    <t>(8725.9+112508.3)/(2)=60617.15</t>
  </si>
  <si>
    <t>(36571.8+0)/(2)=18285.9</t>
  </si>
  <si>
    <t>(8899.9+0)/(2)=4449.95</t>
  </si>
  <si>
    <t>(0+84173.5)/(2)=42086.75</t>
  </si>
  <si>
    <t>(2791+0)/(2)=1395.5</t>
  </si>
  <si>
    <t>(8725.9+101951.4)/(2)=55338.65</t>
  </si>
  <si>
    <t>(0+73173.6)/(2)=36586.8</t>
  </si>
  <si>
    <t>(8725.9+47491.7)/(2)=28108.85</t>
  </si>
  <si>
    <t>(36004.8+0)/(2)=18002.4</t>
  </si>
  <si>
    <t>(0+23113.9)/(2)=11556.95</t>
  </si>
  <si>
    <t>(0+15347.9)/(2)=7673.95</t>
  </si>
  <si>
    <t>(5651+0)/(2)=2825.5</t>
  </si>
  <si>
    <t>(8725.9+39491.8)/(2)=24108.85</t>
  </si>
  <si>
    <t>(29367.8+0)/(2)=14683.9</t>
  </si>
  <si>
    <t>(0+6457)/(2)=3228.5</t>
  </si>
  <si>
    <t>(8725.9+27991.8)/(2)=18358.9</t>
  </si>
  <si>
    <t>(3412+0)/(2)=1706</t>
  </si>
  <si>
    <t>(19109.9+0)/(2)=9554.95</t>
  </si>
  <si>
    <t>(6584+25849.8)/(2)=16216.9</t>
  </si>
  <si>
    <t>(0+5143)/(2)=2571.5</t>
  </si>
  <si>
    <t>(0+22632.9)/(2)=11316.45</t>
  </si>
  <si>
    <t>(17175.9+0)/(2)=8587.95</t>
  </si>
  <si>
    <t>(0+18399.9)/(2)=9199.95</t>
  </si>
  <si>
    <t>(17075.9+0)/(2)=8537.95</t>
  </si>
  <si>
    <t>(0+2100)/(2)=1050</t>
  </si>
  <si>
    <t>(0+3067)/(2)=1533.5</t>
  </si>
  <si>
    <t>(267+0)/(2)=133.5</t>
  </si>
  <si>
    <r>
      <t>A futtat�s id�tartama: </t>
    </r>
    <r>
      <rPr>
        <b/>
        <sz val="7"/>
        <color rgb="FF333333"/>
        <rFont val="Verdana"/>
        <family val="2"/>
        <charset val="238"/>
      </rPr>
      <t>0.34 mp (0.01 p)</t>
    </r>
  </si>
  <si>
    <t>COCO STD: 2170199</t>
  </si>
  <si>
    <t>Y(A15)</t>
  </si>
  <si>
    <t>(180245.4+157059.9)/(2)=168652.65</t>
  </si>
  <si>
    <t>(21552+82728.1)/(2)=52140.1</t>
  </si>
  <si>
    <t>(8893.5+8893.5)/(2)=8893.5</t>
  </si>
  <si>
    <t>(5353.5+15837.4)/(2)=10595.45</t>
  </si>
  <si>
    <t>(2142.6+0)/(2)=1071.3</t>
  </si>
  <si>
    <t>(18734.2+0)/(2)=9367.1</t>
  </si>
  <si>
    <t>(22793.4+0)/(2)=11396.7</t>
  </si>
  <si>
    <t>(48754.6+30355.5)/(2)=39555.05</t>
  </si>
  <si>
    <t>(24866+94345.4)/(2)=59605.65</t>
  </si>
  <si>
    <t>(9607.7+0)/(2)=4803.85</t>
  </si>
  <si>
    <t>(8841.5+0)/(2)=4420.75</t>
  </si>
  <si>
    <t>(0+7837.2)/(2)=3918.6</t>
  </si>
  <si>
    <t>(18184.1+3518)/(2)=10851.05</t>
  </si>
  <si>
    <t>(146258.9+103748)/(2)=125003.45</t>
  </si>
  <si>
    <t>(0+82728.1)/(2)=41364.05</t>
  </si>
  <si>
    <t>(8893.5+6234.7)/(2)=7564.1</t>
  </si>
  <si>
    <t>(22567.3+84776.7)/(2)=53672</t>
  </si>
  <si>
    <t>(96333.9+50042)/(2)=73187.95</t>
  </si>
  <si>
    <t>(0+54820.3)/(2)=27410.15</t>
  </si>
  <si>
    <t>(8893.5+5496.5)/(2)=7195</t>
  </si>
  <si>
    <t>(0+4068.1)/(2)=2034.05</t>
  </si>
  <si>
    <t>(69975.6+50042)/(2)=60008.75</t>
  </si>
  <si>
    <t>(47203.2+30355.5)/(2)=38779.35</t>
  </si>
  <si>
    <t>(35951+30355.5)/(2)=33153.25</t>
  </si>
  <si>
    <t>(22567.3+83242.3)/(2)=52904.8</t>
  </si>
  <si>
    <t>(0+53119.8)/(2)=26559.9</t>
  </si>
  <si>
    <t>(5353.5+0)/(2)=2676.75</t>
  </si>
  <si>
    <t>(35951+23561.6)/(2)=29756.3</t>
  </si>
  <si>
    <t>(28985.1+23561.6)/(2)=26273.35</t>
  </si>
  <si>
    <t>(66740.7+50042)/(2)=58391.3</t>
  </si>
  <si>
    <t>(0+42846)/(2)=21423</t>
  </si>
  <si>
    <t>(28985.1+20041.6)/(2)=24513.35</t>
  </si>
  <si>
    <t>(22567.3+73404.5)/(2)=47985.9</t>
  </si>
  <si>
    <t>(66740.7+39038.9)/(2)=52889.8</t>
  </si>
  <si>
    <t>(58972.5+39038.9)/(2)=49005.7</t>
  </si>
  <si>
    <t>(0+38165.7)/(2)=19082.85</t>
  </si>
  <si>
    <t>(20204.6+20041.6)/(2)=20123.15</t>
  </si>
  <si>
    <t>(58972.5+11612.2)/(2)=35292.35</t>
  </si>
  <si>
    <t>(0+30397.5)/(2)=15198.75</t>
  </si>
  <si>
    <t>(22567.3+71669)/(2)=47118.15</t>
  </si>
  <si>
    <t>(42134.8+11612.2)/(2)=26873.5</t>
  </si>
  <si>
    <t>(28416.9+11612.2)/(2)=20014.6</t>
  </si>
  <si>
    <t>(1700.5+10589)/(2)=6144.7</t>
  </si>
  <si>
    <t>(7636.1+32059)/(2)=19847.55</t>
  </si>
  <si>
    <t>(21519+11612.2)/(2)=16565.65</t>
  </si>
  <si>
    <t>(0+10807)/(2)=5403.5</t>
  </si>
  <si>
    <t>(1700.5+0)/(2)=850.25</t>
  </si>
  <si>
    <t>(0+8804.5)/(2)=4402.25</t>
  </si>
  <si>
    <t>(21519+8828.5)/(2)=15173.75</t>
  </si>
  <si>
    <t>(11568.2+8828.5)/(2)=10198.35</t>
  </si>
  <si>
    <t>(2667.7+8828.5)/(2)=5748.1</t>
  </si>
  <si>
    <t>(2567.7+0)/(2)=1283.85</t>
  </si>
  <si>
    <t>(267.1+0)/(2)=133.55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</si>
  <si>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1.47 Mb</t>
    </r>
  </si>
  <si>
    <t>Igaz-e, hogy step3-tól kezdve is van többletértéktermelő potenciál?</t>
  </si>
  <si>
    <t>COCO STD: 9364728</t>
  </si>
  <si>
    <t>Y(A13)</t>
  </si>
  <si>
    <t>(54045.4+29037.5)/(2)=41541.45</t>
  </si>
  <si>
    <t>(81083.1+115776.5)/(2)=98429.8</t>
  </si>
  <si>
    <t>(41184.4+1419.5)/(2)=21301.9</t>
  </si>
  <si>
    <t>(3687+0)/(2)=1843.5</t>
  </si>
  <si>
    <t>(24304.7+25644.2)/(2)=24974.45</t>
  </si>
  <si>
    <t>(42159.3+73078.8)/(2)=57619.05</t>
  </si>
  <si>
    <t>(58241.9+14226.6)/(2)=36234.2</t>
  </si>
  <si>
    <t>(17702.8+11148.9)/(2)=14425.85</t>
  </si>
  <si>
    <t>(0+7219.2)/(2)=3609.6</t>
  </si>
  <si>
    <t>(81083.1+109778)/(2)=95430.55</t>
  </si>
  <si>
    <t>(10888.2+25644.2)/(2)=18266.2</t>
  </si>
  <si>
    <t>(37831+73078.8)/(2)=55454.9</t>
  </si>
  <si>
    <t>(10888.2+24640.3)/(2)=17764.25</t>
  </si>
  <si>
    <t>(4799.8+3029.7)/(2)=3914.75</t>
  </si>
  <si>
    <t>(29429.1+29037.5)/(2)=29233.3</t>
  </si>
  <si>
    <t>(78295.1+109778)/(2)=94036.55</t>
  </si>
  <si>
    <t>(0+3029.7)/(2)=1514.85</t>
  </si>
  <si>
    <t>(5127.4+12220.8)/(2)=8674.1</t>
  </si>
  <si>
    <t>(78295.1+106990)/(2)=92642.6</t>
  </si>
  <si>
    <t>(35091+1419.5)/(2)=18255.2</t>
  </si>
  <si>
    <t>(10888.2+22076.1)/(2)=16482.15</t>
  </si>
  <si>
    <t>(1765.1+10522.6)/(2)=6143.85</t>
  </si>
  <si>
    <t>(78295.1+106895.1)/(2)=92595.15</t>
  </si>
  <si>
    <t>(31128.3+1419.5)/(2)=16273.85</t>
  </si>
  <si>
    <t>(53991.5+14226.6)/(2)=34109.05</t>
  </si>
  <si>
    <t>(76630.9+106895.1)/(2)=91763.05</t>
  </si>
  <si>
    <t>(37831+71899.1)/(2)=54865.05</t>
  </si>
  <si>
    <t>(32593.7+71899.1)/(2)=52246.35</t>
  </si>
  <si>
    <t>(76630.9+101456)/(2)=89043.5</t>
  </si>
  <si>
    <t>(67274.1+100183.4)/(2)=83728.75</t>
  </si>
  <si>
    <t>(67274.1+93398.8)/(2)=80336.4</t>
  </si>
  <si>
    <t>(32593.7+0)/(2)=16296.85</t>
  </si>
  <si>
    <t>(30561.9+0)/(2)=15280.95</t>
  </si>
  <si>
    <t>(0+9323.9)/(2)=4661.95</t>
  </si>
  <si>
    <t>(1765.1+3296.4)/(2)=2530.75</t>
  </si>
  <si>
    <t>(0+5998.5)/(2)=2999.25</t>
  </si>
  <si>
    <t>(1765.1+0)/(2)=882.55</t>
  </si>
  <si>
    <t>(67274.1+68782.4)/(2)=68028.25</t>
  </si>
  <si>
    <t>(42263.2+39421.3)/(2)=40842.25</t>
  </si>
  <si>
    <t>(42263.2+31652.7)/(2)=36957.95</t>
  </si>
  <si>
    <t>(1032.9+0)/(2)=516.45</t>
  </si>
  <si>
    <t>(19659.7+19659.7)/(2)=19659.7</t>
  </si>
  <si>
    <t>(266.7+0)/(2)=133.35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</si>
  <si>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</si>
  <si>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0.22 mp (0 p)</t>
    </r>
  </si>
  <si>
    <t>OAM7</t>
  </si>
  <si>
    <t>OAM8</t>
  </si>
  <si>
    <t>Igaz-e, hogy step4-től kezdve is van többletértéktermelő potenciál?</t>
  </si>
  <si>
    <t>COCO STD: 4021545</t>
  </si>
  <si>
    <t>Y(A11)</t>
  </si>
  <si>
    <t>(114977.2+125872.9)/(2)=120425.1</t>
  </si>
  <si>
    <t>(12548.4+1652.7)/(2)=7100.55</t>
  </si>
  <si>
    <t>(79964.2+98967.8)/(2)=89466.05</t>
  </si>
  <si>
    <t>(22780.8+14440.5)/(2)=18610.65</t>
  </si>
  <si>
    <t>(2634.2+11403.4)/(2)=7018.75</t>
  </si>
  <si>
    <t>(12056.7+2850.6)/(2)=7453.65</t>
  </si>
  <si>
    <t>(107651.3+125872.9)/(2)=116762.1</t>
  </si>
  <si>
    <t>(77403.9+98067.2)/(2)=87735.55</t>
  </si>
  <si>
    <t>(12056.7+0)/(2)=6028.35</t>
  </si>
  <si>
    <t>(2634.2+4792.5)/(2)=3713.35</t>
  </si>
  <si>
    <t>(104867.5+123089.2)/(2)=113978.35</t>
  </si>
  <si>
    <t>(2634.2+1393.4)/(2)=2013.75</t>
  </si>
  <si>
    <t>(98783.3+123089.2)/(2)=110936.25</t>
  </si>
  <si>
    <t>(0+1393.4)/(2)=696.7</t>
  </si>
  <si>
    <t>(97121.6+123089.2)/(2)=110105.4</t>
  </si>
  <si>
    <t>(97121.6+107387)/(2)=102254.3</t>
  </si>
  <si>
    <t>(77403.9+88051.2)/(2)=82727.55</t>
  </si>
  <si>
    <t>(6915+12732.9)/(2)=9823.95</t>
  </si>
  <si>
    <t>(12548.4+0)/(2)=6274.2</t>
  </si>
  <si>
    <t>(87047.8+107387)/(2)=97217.4</t>
  </si>
  <si>
    <t>(9354.7+5517.7)/(2)=7436.2</t>
  </si>
  <si>
    <t>(11982.9+0)/(2)=5991.45</t>
  </si>
  <si>
    <t>(7326+5517.7)/(2)=6421.8</t>
  </si>
  <si>
    <t>(69262+82807.8)/(2)=76034.95</t>
  </si>
  <si>
    <t>(7326+3225.6)/(2)=5275.8</t>
  </si>
  <si>
    <t>(36070.3+31604.9)/(2)=33837.6</t>
  </si>
  <si>
    <t>(23465+31604.9)/(2)=27534.95</t>
  </si>
  <si>
    <t>(19630+31604.9)/(2)=25617.45</t>
  </si>
  <si>
    <t>(19630+17970.3)/(2)=18800.15</t>
  </si>
  <si>
    <t>(2555.4+0)/(2)=1277.7</t>
  </si>
  <si>
    <t>(7326+0)/(2)=3663</t>
  </si>
  <si>
    <t>(266.3+0)/(2)=133.15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</si>
  <si>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</si>
  <si>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0.2 mp (0 p)</t>
    </r>
  </si>
  <si>
    <t>OAM9</t>
  </si>
  <si>
    <t>NEM</t>
  </si>
  <si>
    <t>COCO STD: 3705312</t>
  </si>
  <si>
    <t>(121261.9+106696.4)/(2)=113979.1</t>
  </si>
  <si>
    <t>(6214.4+20779.9)/(2)=13497.2</t>
  </si>
  <si>
    <t>(62181.3+68476.5)/(2)=65328.9</t>
  </si>
  <si>
    <t>(25822.9+19356.2)/(2)=22589.55</t>
  </si>
  <si>
    <t>(26753.1+29674.4)/(2)=28213.75</t>
  </si>
  <si>
    <t>(118479.2+106696.4)/(2)=112587.8</t>
  </si>
  <si>
    <t>(0+20779.9)/(2)=10389.95</t>
  </si>
  <si>
    <t>(26753.1+23207.7)/(2)=24980.4</t>
  </si>
  <si>
    <t>(107953.6+106696.4)/(2)=107325</t>
  </si>
  <si>
    <t>(107455.1+106696.4)/(2)=107075.75</t>
  </si>
  <si>
    <t>(23263.5+19356.2)/(2)=21309.85</t>
  </si>
  <si>
    <t>(17071+56207.1)/(2)=36639.1</t>
  </si>
  <si>
    <t>(17071+13169.7)/(2)=15120.35</t>
  </si>
  <si>
    <t>(107455.1+91639.3)/(2)=99547.2</t>
  </si>
  <si>
    <t>(102802+91639.3)/(2)=97220.65</t>
  </si>
  <si>
    <t>(4211.4+13169.7)/(2)=8690.55</t>
  </si>
  <si>
    <t>(2782.7+13169.7)/(2)=7976.2</t>
  </si>
  <si>
    <t>(2782.7+3797.7)/(2)=3290.15</t>
  </si>
  <si>
    <t>(71863.4+51002.7)/(2)=61433.05</t>
  </si>
  <si>
    <t>(50831.2+51002.7)/(2)=50916.95</t>
  </si>
  <si>
    <t>(23529.7+0)/(2)=11764.85</t>
  </si>
  <si>
    <t>(2782.7+0)/(2)=1391.35</t>
  </si>
  <si>
    <r>
      <t>A futtat�s id�tartama: </t>
    </r>
    <r>
      <rPr>
        <b/>
        <sz val="7"/>
        <color rgb="FF333333"/>
        <rFont val="Verdana"/>
        <family val="2"/>
        <charset val="238"/>
      </rPr>
      <t>0.12 mp (0 p)</t>
    </r>
  </si>
  <si>
    <t>Igaz-e, hogy step5-től kezdve is van többletértéktermelő potenciál?</t>
  </si>
  <si>
    <t>OAM10</t>
  </si>
  <si>
    <t>Igaz-e, hogy step6-tól kezdve is van többletértéktermelő potenciál?</t>
  </si>
  <si>
    <t>COCO STD: 2135840</t>
  </si>
  <si>
    <t>Y(A7)</t>
  </si>
  <si>
    <t>(58572.4+135006.9)/(2)=96789.65</t>
  </si>
  <si>
    <t>(34641.2+2040.2)/(2)=18340.65</t>
  </si>
  <si>
    <t>(17117+0)/(2)=8558.5</t>
  </si>
  <si>
    <t>(60062.7+118653.5)/(2)=89358.1</t>
  </si>
  <si>
    <t>(24676.4+0)/(2)=12338.2</t>
  </si>
  <si>
    <t>(52516.9+128951.5)/(2)=90734.25</t>
  </si>
  <si>
    <t>(34641.2+0)/(2)=17320.6</t>
  </si>
  <si>
    <t>(2493.9+96199.9)/(2)=49346.9</t>
  </si>
  <si>
    <t>(0+96199.9)/(2)=48099.95</t>
  </si>
  <si>
    <t>(33151.8+109586.4)/(2)=71369.1</t>
  </si>
  <si>
    <t>(32892.4+109586.4)/(2)=71239.4</t>
  </si>
  <si>
    <t>(32892.4+50736.2)/(2)=41814.3</t>
  </si>
  <si>
    <t>(32892.4+14589.2)/(2)=23740.8</t>
  </si>
  <si>
    <t>(23462+14589.2)/(2)=19025.6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</si>
  <si>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</si>
  <si>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0.09 mp (0 p)</t>
    </r>
  </si>
  <si>
    <t>OAM11</t>
  </si>
  <si>
    <t>OAM12</t>
  </si>
  <si>
    <t>step7-től</t>
  </si>
  <si>
    <t>COCO STD: 3675042</t>
  </si>
  <si>
    <t>(982.6+134187.2)/(2)=67584.9</t>
  </si>
  <si>
    <t>(107045.5+0)/(2)=53522.75</t>
  </si>
  <si>
    <t>(24891+131936.6)/(2)=78413.8</t>
  </si>
  <si>
    <t>(0+69555.4)/(2)=34777.7</t>
  </si>
  <si>
    <t>(0+131936.6)/(2)=65968.3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</si>
  <si>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1.39 Mb</t>
    </r>
  </si>
  <si>
    <t>&lt;--többletérték nincs</t>
  </si>
  <si>
    <t>COCO STD: 1312719</t>
  </si>
  <si>
    <t>Y(A3)</t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</si>
  <si>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</si>
  <si>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step7-8</t>
  </si>
  <si>
    <t>step6-7-8</t>
  </si>
  <si>
    <t>step5-6-7-8</t>
  </si>
  <si>
    <t>step4-5-6-7-8</t>
  </si>
  <si>
    <t>step3-4-5-6-7-8</t>
  </si>
  <si>
    <t>step2-3-4-5-6-7-8</t>
  </si>
  <si>
    <t>step_all</t>
  </si>
  <si>
    <t>y2</t>
  </si>
  <si>
    <t>polinomizálódás eltérései?</t>
  </si>
  <si>
    <t>elvileg be kell vezetni egy 3. sorcímkét!</t>
  </si>
  <si>
    <t>új Y</t>
  </si>
  <si>
    <t>korreláció</t>
  </si>
  <si>
    <t>&lt;-közel azonos-&gt;</t>
  </si>
  <si>
    <t>irreleváns</t>
  </si>
  <si>
    <t>&lt;--"legrosszabb" 26+1</t>
  </si>
  <si>
    <t>attribútumcsomag (legjobb--&gt;)</t>
  </si>
  <si>
    <t>&lt;</t>
  </si>
  <si>
    <t>&lt;--még elég jó</t>
  </si>
  <si>
    <t>&lt;--már elég kevés és rel. rossz</t>
  </si>
  <si>
    <t>oam3</t>
  </si>
  <si>
    <t>oam4</t>
  </si>
  <si>
    <t>oam5</t>
  </si>
  <si>
    <t>hibrid</t>
  </si>
  <si>
    <t>vissza</t>
  </si>
  <si>
    <t>s1-s2</t>
  </si>
  <si>
    <t>s33-34</t>
  </si>
  <si>
    <t>mínusz</t>
  </si>
  <si>
    <t>optimum</t>
  </si>
  <si>
    <t>típus</t>
  </si>
  <si>
    <t>polinom</t>
  </si>
  <si>
    <t>fordított</t>
  </si>
  <si>
    <t>egyenes</t>
  </si>
  <si>
    <t>arány</t>
  </si>
  <si>
    <t>plusz</t>
  </si>
  <si>
    <t>modell</t>
  </si>
  <si>
    <t>átlagos zavar</t>
  </si>
  <si>
    <t>darab</t>
  </si>
  <si>
    <t>Y0</t>
  </si>
  <si>
    <t>optimum (lent)</t>
  </si>
  <si>
    <t>optimum (fent)</t>
  </si>
  <si>
    <t>altípus</t>
  </si>
  <si>
    <t>lent</t>
  </si>
  <si>
    <t>melyik a legrobosztusabb  modell?</t>
  </si>
  <si>
    <t>regressziós együtthatók</t>
  </si>
  <si>
    <t>Becslés</t>
  </si>
  <si>
    <t>eltérés</t>
  </si>
  <si>
    <t>Y=aX+b</t>
  </si>
  <si>
    <t>közös</t>
  </si>
  <si>
    <t>azonos</t>
  </si>
  <si>
    <t>regr</t>
  </si>
  <si>
    <t>coco_step1</t>
  </si>
  <si>
    <t>hatásmérték</t>
  </si>
  <si>
    <t>Tény</t>
  </si>
  <si>
    <t>Korrel</t>
  </si>
  <si>
    <t>előjel</t>
  </si>
  <si>
    <t>&lt;--korrel&lt;0</t>
  </si>
  <si>
    <t/>
  </si>
  <si>
    <t>Átlag / step1</t>
  </si>
  <si>
    <t>Átlag / step2</t>
  </si>
  <si>
    <t>Átlag / step3</t>
  </si>
  <si>
    <t>Átlag / step4</t>
  </si>
  <si>
    <t>Átlag / step5</t>
  </si>
  <si>
    <t>Átlag / step6</t>
  </si>
  <si>
    <t>Átlag / step7</t>
  </si>
  <si>
    <t>Átlag / step8</t>
  </si>
  <si>
    <t>Xi korreláció Y-hoz</t>
  </si>
  <si>
    <t>negatív</t>
  </si>
  <si>
    <t>pozitív</t>
  </si>
  <si>
    <t>konklúzió</t>
  </si>
  <si>
    <t>válaszmegoszlások</t>
  </si>
  <si>
    <t>mélység</t>
  </si>
  <si>
    <t>nem nulla 34-ből</t>
  </si>
  <si>
    <t>parciális korreláció</t>
  </si>
  <si>
    <t>&lt;--parciális korreláció nem értelmezhető</t>
  </si>
  <si>
    <t>változás</t>
  </si>
  <si>
    <t>mérték</t>
  </si>
  <si>
    <t>előjeltartás</t>
  </si>
  <si>
    <t>"-" --&gt; "+"</t>
  </si>
  <si>
    <t>"-" = "-"</t>
  </si>
  <si>
    <t>"+" = "+"</t>
  </si>
  <si>
    <t>"+" --&gt; "-"</t>
  </si>
  <si>
    <t>korrel (teljes)</t>
  </si>
  <si>
    <t>korrel (parc)</t>
  </si>
  <si>
    <t>növekedés</t>
  </si>
  <si>
    <t>tényleges</t>
  </si>
  <si>
    <t>nem integrált</t>
  </si>
  <si>
    <t>nyers6</t>
  </si>
  <si>
    <t>4d6d7d-5i6i8i</t>
  </si>
  <si>
    <t>step4-6-7-8</t>
  </si>
  <si>
    <t>hiba7_inverz</t>
  </si>
  <si>
    <t>step_all(hiba)</t>
  </si>
  <si>
    <t>step_all(nyers&amp;hiba)</t>
  </si>
  <si>
    <t>step_all(csak nyers)</t>
  </si>
  <si>
    <t>step_all(csak hiba)</t>
  </si>
  <si>
    <t>6d7d8i</t>
  </si>
  <si>
    <t>8i</t>
  </si>
  <si>
    <t>6d7d8d8i</t>
  </si>
  <si>
    <t>7d8d8i</t>
  </si>
  <si>
    <t>Modell-korrelációk</t>
  </si>
  <si>
    <t>Modell-hibák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</si>
</sst>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00"/>
    <numFmt numFmtId="174" formatCode="0.000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5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FFFFFF"/>
      <name val="Traditional Arabic"/>
      <family val="1"/>
      <charset val="178"/>
    </font>
    <font>
      <sz val="9"/>
      <color rgb="FF333333"/>
      <name val="Traditional Arabic"/>
      <family val="1"/>
      <charset val="178"/>
    </font>
    <font>
      <sz val="9"/>
      <color theme="1"/>
      <name val="Traditional Arabic"/>
      <family val="1"/>
      <charset val="178"/>
    </font>
    <font>
      <sz val="9"/>
      <color rgb="FF000000"/>
      <name val="Traditional Arabic"/>
      <family val="1"/>
      <charset val="178"/>
    </font>
    <font>
      <b/>
      <sz val="9"/>
      <color rgb="FFFFFF00"/>
      <name val="Traditional Arabic"/>
      <family val="1"/>
      <charset val="178"/>
    </font>
  </fonts>
  <fills count="20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1"/>
    <xf numFmtId="0" fontId="1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0" xfId="0" applyFont="1" applyFill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8" fillId="5" borderId="0" xfId="0" applyFont="1" applyFill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7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7" borderId="0" xfId="0" applyFill="1"/>
    <xf numFmtId="0" fontId="8" fillId="7" borderId="0" xfId="0" applyFont="1" applyFill="1" applyAlignment="1">
      <alignment horizontal="right" vertical="center" wrapText="1"/>
    </xf>
    <xf numFmtId="0" fontId="7" fillId="7" borderId="0" xfId="0" applyFont="1" applyFill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8" borderId="0" xfId="0" applyFill="1"/>
    <xf numFmtId="0" fontId="7" fillId="8" borderId="0" xfId="0" applyFont="1" applyFill="1" applyAlignment="1">
      <alignment vertical="center" wrapText="1"/>
    </xf>
    <xf numFmtId="0" fontId="8" fillId="8" borderId="0" xfId="0" applyFont="1" applyFill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0" xfId="0" applyFont="1" applyFill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0" xfId="0" applyFill="1"/>
    <xf numFmtId="0" fontId="7" fillId="10" borderId="0" xfId="0" applyFont="1" applyFill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7" borderId="0" xfId="0" applyNumberFormat="1" applyFill="1"/>
    <xf numFmtId="166" fontId="0" fillId="7" borderId="0" xfId="0" applyNumberFormat="1" applyFill="1"/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11" borderId="0" xfId="0" applyFill="1"/>
    <xf numFmtId="0" fontId="4" fillId="11" borderId="2" xfId="0" applyFont="1" applyFill="1" applyBorder="1" applyAlignment="1">
      <alignment horizontal="center" vertical="center" wrapText="1"/>
    </xf>
    <xf numFmtId="0" fontId="2" fillId="8" borderId="0" xfId="0" applyFont="1" applyFill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/>
    <xf numFmtId="0" fontId="4" fillId="12" borderId="2" xfId="0" applyFont="1" applyFill="1" applyBorder="1" applyAlignment="1">
      <alignment horizontal="center" vertical="center" wrapText="1"/>
    </xf>
    <xf numFmtId="0" fontId="0" fillId="12" borderId="0" xfId="0" applyFill="1"/>
    <xf numFmtId="0" fontId="3" fillId="12" borderId="1" xfId="0" applyFont="1" applyFill="1" applyBorder="1" applyAlignment="1">
      <alignment horizontal="center" vertical="center" wrapText="1"/>
    </xf>
    <xf numFmtId="0" fontId="2" fillId="10" borderId="0" xfId="0" applyFont="1" applyFill="1"/>
    <xf numFmtId="166" fontId="0" fillId="4" borderId="0" xfId="0" applyNumberFormat="1" applyFill="1"/>
    <xf numFmtId="166" fontId="0" fillId="9" borderId="0" xfId="0" applyNumberFormat="1" applyFill="1"/>
    <xf numFmtId="166" fontId="0" fillId="10" borderId="0" xfId="0" applyNumberFormat="1" applyFill="1"/>
    <xf numFmtId="166" fontId="0" fillId="12" borderId="0" xfId="0" applyNumberFormat="1" applyFill="1"/>
    <xf numFmtId="167" fontId="2" fillId="8" borderId="0" xfId="0" applyNumberFormat="1" applyFont="1" applyFill="1"/>
    <xf numFmtId="164" fontId="0" fillId="0" borderId="0" xfId="0" applyNumberFormat="1" applyAlignment="1">
      <alignment horizontal="right"/>
    </xf>
    <xf numFmtId="0" fontId="0" fillId="13" borderId="0" xfId="0" applyFill="1"/>
    <xf numFmtId="0" fontId="4" fillId="13" borderId="2" xfId="0" applyFont="1" applyFill="1" applyBorder="1" applyAlignment="1">
      <alignment horizontal="center" vertical="center" wrapText="1"/>
    </xf>
    <xf numFmtId="166" fontId="0" fillId="13" borderId="0" xfId="0" applyNumberFormat="1" applyFill="1"/>
    <xf numFmtId="0" fontId="0" fillId="14" borderId="0" xfId="0" applyFill="1"/>
    <xf numFmtId="0" fontId="4" fillId="14" borderId="2" xfId="0" applyFont="1" applyFill="1" applyBorder="1" applyAlignment="1">
      <alignment horizontal="center" vertical="center" wrapText="1"/>
    </xf>
    <xf numFmtId="166" fontId="0" fillId="14" borderId="0" xfId="0" applyNumberFormat="1" applyFill="1"/>
    <xf numFmtId="0" fontId="0" fillId="15" borderId="0" xfId="0" applyFill="1"/>
    <xf numFmtId="0" fontId="4" fillId="15" borderId="2" xfId="0" applyFont="1" applyFill="1" applyBorder="1" applyAlignment="1">
      <alignment horizontal="center" vertical="center" wrapText="1"/>
    </xf>
    <xf numFmtId="166" fontId="0" fillId="15" borderId="0" xfId="0" applyNumberFormat="1" applyFill="1"/>
    <xf numFmtId="166" fontId="0" fillId="6" borderId="0" xfId="0" applyNumberFormat="1" applyFill="1"/>
    <xf numFmtId="0" fontId="0" fillId="16" borderId="0" xfId="0" applyFill="1"/>
    <xf numFmtId="0" fontId="4" fillId="16" borderId="2" xfId="0" applyFont="1" applyFill="1" applyBorder="1" applyAlignment="1">
      <alignment horizontal="center" vertical="center" wrapText="1"/>
    </xf>
    <xf numFmtId="166" fontId="0" fillId="16" borderId="0" xfId="0" applyNumberFormat="1" applyFill="1"/>
    <xf numFmtId="164" fontId="0" fillId="16" borderId="0" xfId="0" applyNumberFormat="1" applyFill="1"/>
    <xf numFmtId="165" fontId="0" fillId="16" borderId="0" xfId="0" applyNumberFormat="1" applyFill="1"/>
    <xf numFmtId="0" fontId="14" fillId="0" borderId="0" xfId="0" applyFont="1" applyAlignment="1">
      <alignment horizontal="right"/>
    </xf>
    <xf numFmtId="165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5" fontId="0" fillId="0" borderId="3" xfId="0" applyNumberFormat="1" applyBorder="1"/>
    <xf numFmtId="165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3" xfId="0" applyBorder="1"/>
    <xf numFmtId="165" fontId="1" fillId="0" borderId="0" xfId="0" applyNumberFormat="1" applyFont="1"/>
    <xf numFmtId="2" fontId="0" fillId="0" borderId="0" xfId="0" applyNumberFormat="1"/>
    <xf numFmtId="0" fontId="9" fillId="11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1" fillId="0" borderId="3" xfId="0" applyFont="1" applyFill="1" applyBorder="1"/>
    <xf numFmtId="0" fontId="16" fillId="7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18" borderId="5" xfId="0" applyFill="1" applyBorder="1"/>
    <xf numFmtId="0" fontId="0" fillId="18" borderId="0" xfId="0" applyFill="1"/>
    <xf numFmtId="165" fontId="0" fillId="18" borderId="3" xfId="0" applyNumberFormat="1" applyFill="1" applyBorder="1"/>
    <xf numFmtId="165" fontId="1" fillId="18" borderId="0" xfId="0" applyNumberFormat="1" applyFont="1" applyFill="1"/>
    <xf numFmtId="165" fontId="2" fillId="8" borderId="0" xfId="0" applyNumberFormat="1" applyFont="1" applyFill="1"/>
    <xf numFmtId="0" fontId="0" fillId="19" borderId="0" xfId="0" applyFill="1"/>
    <xf numFmtId="0" fontId="1" fillId="18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7" fillId="17" borderId="1" xfId="0" applyFont="1" applyFill="1" applyBorder="1" applyAlignment="1">
      <alignment horizontal="center" vertical="center" wrapText="1"/>
    </xf>
    <xf numFmtId="9" fontId="0" fillId="0" borderId="0" xfId="2" applyFont="1"/>
    <xf numFmtId="0" fontId="0" fillId="0" borderId="7" xfId="0" applyBorder="1"/>
    <xf numFmtId="9" fontId="0" fillId="0" borderId="8" xfId="2" applyFont="1" applyBorder="1"/>
    <xf numFmtId="0" fontId="0" fillId="0" borderId="9" xfId="0" applyBorder="1"/>
    <xf numFmtId="9" fontId="0" fillId="0" borderId="10" xfId="2" applyFont="1" applyBorder="1"/>
    <xf numFmtId="9" fontId="0" fillId="0" borderId="0" xfId="0" applyNumberFormat="1"/>
    <xf numFmtId="0" fontId="18" fillId="0" borderId="0" xfId="0" applyFont="1"/>
    <xf numFmtId="0" fontId="0" fillId="0" borderId="11" xfId="0" applyBorder="1"/>
    <xf numFmtId="165" fontId="0" fillId="0" borderId="11" xfId="0" applyNumberFormat="1" applyBorder="1"/>
    <xf numFmtId="1" fontId="0" fillId="0" borderId="11" xfId="0" applyNumberFormat="1" applyBorder="1"/>
    <xf numFmtId="1" fontId="0" fillId="0" borderId="0" xfId="0" applyNumberFormat="1"/>
    <xf numFmtId="1" fontId="18" fillId="0" borderId="0" xfId="0" applyNumberFormat="1" applyFont="1"/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9" fontId="0" fillId="4" borderId="0" xfId="2" applyFont="1" applyFill="1"/>
    <xf numFmtId="2" fontId="0" fillId="4" borderId="0" xfId="2" applyNumberFormat="1" applyFont="1" applyFill="1"/>
    <xf numFmtId="165" fontId="0" fillId="4" borderId="0" xfId="0" applyNumberFormat="1" applyFill="1"/>
    <xf numFmtId="174" fontId="0" fillId="4" borderId="0" xfId="0" applyNumberFormat="1" applyFill="1"/>
    <xf numFmtId="174" fontId="0" fillId="4" borderId="0" xfId="2" applyNumberFormat="1" applyFont="1" applyFill="1"/>
    <xf numFmtId="174" fontId="0" fillId="0" borderId="0" xfId="0" applyNumberFormat="1"/>
    <xf numFmtId="0" fontId="0" fillId="14" borderId="11" xfId="0" applyFill="1" applyBorder="1"/>
    <xf numFmtId="165" fontId="0" fillId="14" borderId="11" xfId="0" applyNumberFormat="1" applyFill="1" applyBorder="1"/>
    <xf numFmtId="174" fontId="0" fillId="14" borderId="11" xfId="0" applyNumberFormat="1" applyFill="1" applyBorder="1"/>
    <xf numFmtId="2" fontId="0" fillId="14" borderId="11" xfId="0" applyNumberFormat="1" applyFill="1" applyBorder="1"/>
    <xf numFmtId="174" fontId="0" fillId="14" borderId="11" xfId="2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20" fillId="14" borderId="11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/>
    </xf>
    <xf numFmtId="0" fontId="22" fillId="14" borderId="11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0" fontId="23" fillId="14" borderId="11" xfId="0" applyFont="1" applyFill="1" applyBorder="1" applyAlignment="1">
      <alignment horizontal="center" vertical="center" wrapText="1"/>
    </xf>
    <xf numFmtId="0" fontId="23" fillId="14" borderId="11" xfId="0" applyFont="1" applyFill="1" applyBorder="1" applyAlignment="1">
      <alignment horizontal="center"/>
    </xf>
    <xf numFmtId="0" fontId="21" fillId="14" borderId="15" xfId="0" applyFont="1" applyFill="1" applyBorder="1" applyAlignment="1">
      <alignment horizontal="center"/>
    </xf>
    <xf numFmtId="0" fontId="0" fillId="11" borderId="0" xfId="0" applyFont="1" applyFill="1"/>
    <xf numFmtId="0" fontId="23" fillId="6" borderId="11" xfId="0" applyFont="1" applyFill="1" applyBorder="1" applyAlignment="1">
      <alignment horizontal="center"/>
    </xf>
    <xf numFmtId="0" fontId="21" fillId="14" borderId="16" xfId="0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/>
    </xf>
    <xf numFmtId="0" fontId="23" fillId="6" borderId="20" xfId="0" applyFont="1" applyFill="1" applyBorder="1" applyAlignment="1">
      <alignment horizontal="center"/>
    </xf>
    <xf numFmtId="0" fontId="23" fillId="6" borderId="21" xfId="0" applyFont="1" applyFill="1" applyBorder="1" applyAlignment="1">
      <alignment horizontal="center"/>
    </xf>
    <xf numFmtId="0" fontId="23" fillId="6" borderId="22" xfId="0" applyFont="1" applyFill="1" applyBorder="1" applyAlignment="1">
      <alignment horizontal="center"/>
    </xf>
    <xf numFmtId="0" fontId="0" fillId="0" borderId="0" xfId="0" quotePrefix="1"/>
    <xf numFmtId="0" fontId="17" fillId="4" borderId="1" xfId="0" applyFont="1" applyFill="1" applyBorder="1" applyAlignment="1">
      <alignment horizontal="center" vertical="center" wrapText="1"/>
    </xf>
  </cellXfs>
  <cellStyles count="3">
    <cellStyle name="Hivatkozás" xfId="1" builtinId="8"/>
    <cellStyle name="Normál" xfId="0" builtinId="0"/>
    <cellStyle name="Százalék" xfId="2" builtinId="5"/>
  </cellStyles>
  <dxfs count="20">
    <dxf>
      <numFmt numFmtId="166" formatCode="0.0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font>
        <color rgb="FFFF0000"/>
      </font>
    </dxf>
    <dxf>
      <numFmt numFmtId="165" formatCode="0.000"/>
    </dxf>
    <dxf>
      <numFmt numFmtId="165" formatCode="0.000"/>
    </dxf>
    <dxf>
      <numFmt numFmtId="165" formatCode="0.000"/>
    </dxf>
    <dxf>
      <font>
        <color rgb="FFFF0000"/>
      </font>
    </dxf>
    <dxf>
      <numFmt numFmtId="165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Modell-korrelációk</a:t>
            </a:r>
            <a:r>
              <a:rPr lang="hu-HU"/>
              <a:t> (step1-2-3-4-5-6-7-8)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riportok!$D$6</c:f>
              <c:strCache>
                <c:ptCount val="1"/>
                <c:pt idx="0">
                  <c:v>Modell-korrelációk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riportok!$E$6:$L$6</c:f>
              <c:numCache>
                <c:formatCode>0.000</c:formatCode>
                <c:ptCount val="8"/>
                <c:pt idx="0">
                  <c:v>0.9656792397191899</c:v>
                </c:pt>
                <c:pt idx="1">
                  <c:v>0.7637987877476704</c:v>
                </c:pt>
                <c:pt idx="2">
                  <c:v>0.57702479658202355</c:v>
                </c:pt>
                <c:pt idx="3">
                  <c:v>0.12767637792842973</c:v>
                </c:pt>
                <c:pt idx="4">
                  <c:v>0.12525644629366098</c:v>
                </c:pt>
                <c:pt idx="5">
                  <c:v>-6.8146247580589694E-2</c:v>
                </c:pt>
                <c:pt idx="6">
                  <c:v>-0.10452262469606498</c:v>
                </c:pt>
                <c:pt idx="7">
                  <c:v>1.3709626006401319E-16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443-BC74-FEC754CE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943391"/>
        <c:axId val="2126940063"/>
      </c:barChart>
      <c:catAx>
        <c:axId val="21269433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940063"/>
        <c:crosses val="autoZero"/>
        <c:auto val="1"/>
        <c:lblAlgn val="ctr"/>
        <c:lblOffset val="100"/>
        <c:noMultiLvlLbl val="0"/>
      </c:catAx>
      <c:valAx>
        <c:axId val="212694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94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Modell-hibák</a:t>
            </a:r>
            <a:r>
              <a:rPr lang="hu-HU"/>
              <a:t> (step1-2-3-4-5-6-7-8)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riportok!$D$7</c:f>
              <c:strCache>
                <c:ptCount val="1"/>
                <c:pt idx="0">
                  <c:v>Modell-hibák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riportok!$E$7:$L$7</c:f>
              <c:numCache>
                <c:formatCode>0.0</c:formatCode>
                <c:ptCount val="8"/>
                <c:pt idx="0">
                  <c:v>29.9</c:v>
                </c:pt>
                <c:pt idx="1">
                  <c:v>1495.2</c:v>
                </c:pt>
                <c:pt idx="2">
                  <c:v>3851.9</c:v>
                </c:pt>
                <c:pt idx="3">
                  <c:v>99243.1</c:v>
                </c:pt>
                <c:pt idx="4">
                  <c:v>124001.3</c:v>
                </c:pt>
                <c:pt idx="5">
                  <c:v>150992.79999999999</c:v>
                </c:pt>
                <c:pt idx="6">
                  <c:v>186242.7</c:v>
                </c:pt>
                <c:pt idx="7">
                  <c:v>192743.4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D-4757-BAD8-DBAE6FB2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093855"/>
        <c:axId val="1964095103"/>
      </c:barChart>
      <c:catAx>
        <c:axId val="196409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095103"/>
        <c:crosses val="autoZero"/>
        <c:auto val="1"/>
        <c:lblAlgn val="ctr"/>
        <c:lblOffset val="100"/>
        <c:noMultiLvlLbl val="0"/>
      </c:catAx>
      <c:valAx>
        <c:axId val="196409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09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Modell-korrelációk</a:t>
            </a:r>
            <a:r>
              <a:rPr lang="hu-HU" baseline="0"/>
              <a:t> (OAM6-7-8-9-10-11-12)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riportok!$R$6:$X$6</c:f>
              <c:numCache>
                <c:formatCode>0.000</c:formatCode>
                <c:ptCount val="7"/>
                <c:pt idx="0">
                  <c:v>0.99815671159607422</c:v>
                </c:pt>
                <c:pt idx="1">
                  <c:v>0.98869833067632262</c:v>
                </c:pt>
                <c:pt idx="2">
                  <c:v>0.96476179353544878</c:v>
                </c:pt>
                <c:pt idx="3">
                  <c:v>0.94277057423427546</c:v>
                </c:pt>
                <c:pt idx="4">
                  <c:v>0.62175553231351344</c:v>
                </c:pt>
                <c:pt idx="5">
                  <c:v>0.38141501801017169</c:v>
                </c:pt>
                <c:pt idx="6">
                  <c:v>1.3709626006401319E-16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A-42A9-B11E-BD17ACF9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5527999"/>
        <c:axId val="1835526751"/>
      </c:barChart>
      <c:catAx>
        <c:axId val="1835527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5526751"/>
        <c:crosses val="autoZero"/>
        <c:auto val="1"/>
        <c:lblAlgn val="ctr"/>
        <c:lblOffset val="100"/>
        <c:noMultiLvlLbl val="0"/>
      </c:catAx>
      <c:valAx>
        <c:axId val="183552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552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Modell-hibák (OAM6-7-8-9-10-11-12)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riportok!$R$7:$X$7</c:f>
              <c:numCache>
                <c:formatCode>0.0</c:formatCode>
                <c:ptCount val="7"/>
                <c:pt idx="0">
                  <c:v>0.1</c:v>
                </c:pt>
                <c:pt idx="1">
                  <c:v>5</c:v>
                </c:pt>
                <c:pt idx="2" formatCode="General">
                  <c:v>29.3</c:v>
                </c:pt>
                <c:pt idx="3" formatCode="General">
                  <c:v>39.1</c:v>
                </c:pt>
                <c:pt idx="4" formatCode="General">
                  <c:v>3771.2</c:v>
                </c:pt>
                <c:pt idx="5" formatCode="General">
                  <c:v>11546.7</c:v>
                </c:pt>
                <c:pt idx="6" formatCode="General">
                  <c:v>192743.4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132-AC3C-8FA5E753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36015"/>
        <c:axId val="102041839"/>
      </c:barChart>
      <c:catAx>
        <c:axId val="1020360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41839"/>
        <c:crosses val="autoZero"/>
        <c:auto val="1"/>
        <c:lblAlgn val="ctr"/>
        <c:lblOffset val="100"/>
        <c:noMultiLvlLbl val="0"/>
      </c:catAx>
      <c:valAx>
        <c:axId val="10204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3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polinomizalodas_demo_OAM3!$U$2</c:f>
              <c:strCache>
                <c:ptCount val="1"/>
                <c:pt idx="0">
                  <c:v>X(A1)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polinomizalodas_demo_OAM3!$U$3:$U$36</c:f>
              <c:numCache>
                <c:formatCode>General</c:formatCode>
                <c:ptCount val="34"/>
                <c:pt idx="0">
                  <c:v>116307</c:v>
                </c:pt>
                <c:pt idx="1">
                  <c:v>48495.3</c:v>
                </c:pt>
                <c:pt idx="2">
                  <c:v>27589.9</c:v>
                </c:pt>
                <c:pt idx="3">
                  <c:v>27506.400000000001</c:v>
                </c:pt>
                <c:pt idx="4">
                  <c:v>27506.400000000001</c:v>
                </c:pt>
                <c:pt idx="5">
                  <c:v>27506.400000000001</c:v>
                </c:pt>
                <c:pt idx="6">
                  <c:v>27506.400000000001</c:v>
                </c:pt>
                <c:pt idx="7">
                  <c:v>14544.4</c:v>
                </c:pt>
                <c:pt idx="8">
                  <c:v>14374.4</c:v>
                </c:pt>
                <c:pt idx="9">
                  <c:v>11860.5</c:v>
                </c:pt>
                <c:pt idx="10">
                  <c:v>11860.5</c:v>
                </c:pt>
                <c:pt idx="11">
                  <c:v>11860.5</c:v>
                </c:pt>
                <c:pt idx="12">
                  <c:v>11860.5</c:v>
                </c:pt>
                <c:pt idx="13">
                  <c:v>11860.5</c:v>
                </c:pt>
                <c:pt idx="14">
                  <c:v>11860.5</c:v>
                </c:pt>
                <c:pt idx="15">
                  <c:v>11860.5</c:v>
                </c:pt>
                <c:pt idx="16">
                  <c:v>11604</c:v>
                </c:pt>
                <c:pt idx="17">
                  <c:v>11604</c:v>
                </c:pt>
                <c:pt idx="18">
                  <c:v>11604</c:v>
                </c:pt>
                <c:pt idx="19">
                  <c:v>10166.5</c:v>
                </c:pt>
                <c:pt idx="20">
                  <c:v>10625.5</c:v>
                </c:pt>
                <c:pt idx="21">
                  <c:v>10625.5</c:v>
                </c:pt>
                <c:pt idx="22">
                  <c:v>10803.5</c:v>
                </c:pt>
                <c:pt idx="23">
                  <c:v>10803.5</c:v>
                </c:pt>
                <c:pt idx="24">
                  <c:v>10803.5</c:v>
                </c:pt>
                <c:pt idx="25">
                  <c:v>10803.5</c:v>
                </c:pt>
                <c:pt idx="26">
                  <c:v>11421</c:v>
                </c:pt>
                <c:pt idx="27">
                  <c:v>11421</c:v>
                </c:pt>
                <c:pt idx="28">
                  <c:v>11421</c:v>
                </c:pt>
                <c:pt idx="29">
                  <c:v>11421</c:v>
                </c:pt>
                <c:pt idx="30">
                  <c:v>11421</c:v>
                </c:pt>
                <c:pt idx="31">
                  <c:v>8679.5</c:v>
                </c:pt>
                <c:pt idx="32">
                  <c:v>10689.5</c:v>
                </c:pt>
                <c:pt idx="33">
                  <c:v>11406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F-4E0C-B8B0-DA97E785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91743"/>
        <c:axId val="432292991"/>
      </c:barChart>
      <c:catAx>
        <c:axId val="432291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92991"/>
        <c:crosses val="autoZero"/>
        <c:auto val="1"/>
        <c:lblAlgn val="ctr"/>
        <c:lblOffset val="100"/>
        <c:noMultiLvlLbl val="0"/>
      </c:catAx>
      <c:valAx>
        <c:axId val="43229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91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polinomizalodas_demo_OAM3!$V$2</c:f>
              <c:strCache>
                <c:ptCount val="1"/>
                <c:pt idx="0">
                  <c:v>X(A2)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polinomizalodas_demo_OAM3!$V$3:$V$36</c:f>
              <c:numCache>
                <c:formatCode>General</c:formatCode>
                <c:ptCount val="34"/>
                <c:pt idx="0">
                  <c:v>24409.9</c:v>
                </c:pt>
                <c:pt idx="1">
                  <c:v>24409.9</c:v>
                </c:pt>
                <c:pt idx="2">
                  <c:v>2172.5</c:v>
                </c:pt>
                <c:pt idx="3">
                  <c:v>2172.5</c:v>
                </c:pt>
                <c:pt idx="4">
                  <c:v>2172.5</c:v>
                </c:pt>
                <c:pt idx="5">
                  <c:v>2172.5</c:v>
                </c:pt>
                <c:pt idx="6">
                  <c:v>2172.5</c:v>
                </c:pt>
                <c:pt idx="7">
                  <c:v>2172.5</c:v>
                </c:pt>
                <c:pt idx="8">
                  <c:v>2172.5</c:v>
                </c:pt>
                <c:pt idx="9">
                  <c:v>13325</c:v>
                </c:pt>
                <c:pt idx="10">
                  <c:v>13325</c:v>
                </c:pt>
                <c:pt idx="11">
                  <c:v>13754.9</c:v>
                </c:pt>
                <c:pt idx="12">
                  <c:v>13625.4</c:v>
                </c:pt>
                <c:pt idx="13">
                  <c:v>13625.4</c:v>
                </c:pt>
                <c:pt idx="14">
                  <c:v>13625.4</c:v>
                </c:pt>
                <c:pt idx="15">
                  <c:v>13606.4</c:v>
                </c:pt>
                <c:pt idx="16">
                  <c:v>13606.4</c:v>
                </c:pt>
                <c:pt idx="17">
                  <c:v>13606.4</c:v>
                </c:pt>
                <c:pt idx="18">
                  <c:v>12902.4</c:v>
                </c:pt>
                <c:pt idx="19">
                  <c:v>12902.4</c:v>
                </c:pt>
                <c:pt idx="20">
                  <c:v>12902.4</c:v>
                </c:pt>
                <c:pt idx="21">
                  <c:v>12902.4</c:v>
                </c:pt>
                <c:pt idx="22">
                  <c:v>12902.4</c:v>
                </c:pt>
                <c:pt idx="23">
                  <c:v>12902.4</c:v>
                </c:pt>
                <c:pt idx="24">
                  <c:v>12902.4</c:v>
                </c:pt>
                <c:pt idx="25">
                  <c:v>12902.4</c:v>
                </c:pt>
                <c:pt idx="26">
                  <c:v>12852.4</c:v>
                </c:pt>
                <c:pt idx="27">
                  <c:v>12852.4</c:v>
                </c:pt>
                <c:pt idx="28">
                  <c:v>12852.4</c:v>
                </c:pt>
                <c:pt idx="29">
                  <c:v>12871.9</c:v>
                </c:pt>
                <c:pt idx="30">
                  <c:v>12555.4</c:v>
                </c:pt>
                <c:pt idx="31">
                  <c:v>12555.4</c:v>
                </c:pt>
                <c:pt idx="32">
                  <c:v>12372.4</c:v>
                </c:pt>
                <c:pt idx="33">
                  <c:v>12875.4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C-4428-A523-BFCFD7A85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800367"/>
        <c:axId val="440805359"/>
      </c:barChart>
      <c:catAx>
        <c:axId val="4408003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5359"/>
        <c:crosses val="autoZero"/>
        <c:auto val="1"/>
        <c:lblAlgn val="ctr"/>
        <c:lblOffset val="100"/>
        <c:noMultiLvlLbl val="0"/>
      </c:catAx>
      <c:valAx>
        <c:axId val="44080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polinomizalodas_demo_OAM3!$W$2</c:f>
              <c:strCache>
                <c:ptCount val="1"/>
                <c:pt idx="0">
                  <c:v>X(A3)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polinomizalodas_demo_OAM3!$W$3:$W$36</c:f>
              <c:numCache>
                <c:formatCode>General</c:formatCode>
                <c:ptCount val="34"/>
                <c:pt idx="0">
                  <c:v>16040.9</c:v>
                </c:pt>
                <c:pt idx="1">
                  <c:v>16040.9</c:v>
                </c:pt>
                <c:pt idx="2">
                  <c:v>16040.9</c:v>
                </c:pt>
                <c:pt idx="3">
                  <c:v>16040.9</c:v>
                </c:pt>
                <c:pt idx="4">
                  <c:v>16040.9</c:v>
                </c:pt>
                <c:pt idx="5">
                  <c:v>31540.3</c:v>
                </c:pt>
                <c:pt idx="6">
                  <c:v>29608.799999999999</c:v>
                </c:pt>
                <c:pt idx="7">
                  <c:v>29608.799999999999</c:v>
                </c:pt>
                <c:pt idx="8">
                  <c:v>20889.900000000001</c:v>
                </c:pt>
                <c:pt idx="9">
                  <c:v>15499.4</c:v>
                </c:pt>
                <c:pt idx="10">
                  <c:v>15499.4</c:v>
                </c:pt>
                <c:pt idx="11">
                  <c:v>15499.4</c:v>
                </c:pt>
                <c:pt idx="12">
                  <c:v>15499.4</c:v>
                </c:pt>
                <c:pt idx="13">
                  <c:v>15499.4</c:v>
                </c:pt>
                <c:pt idx="14">
                  <c:v>15499.4</c:v>
                </c:pt>
                <c:pt idx="15">
                  <c:v>15499.4</c:v>
                </c:pt>
                <c:pt idx="16">
                  <c:v>17623.400000000001</c:v>
                </c:pt>
                <c:pt idx="17">
                  <c:v>17623.400000000001</c:v>
                </c:pt>
                <c:pt idx="18">
                  <c:v>17623.400000000001</c:v>
                </c:pt>
                <c:pt idx="19">
                  <c:v>17623.400000000001</c:v>
                </c:pt>
                <c:pt idx="20">
                  <c:v>17623.400000000001</c:v>
                </c:pt>
                <c:pt idx="21">
                  <c:v>17623.400000000001</c:v>
                </c:pt>
                <c:pt idx="22">
                  <c:v>17623.400000000001</c:v>
                </c:pt>
                <c:pt idx="23">
                  <c:v>17623.400000000001</c:v>
                </c:pt>
                <c:pt idx="24">
                  <c:v>17623.400000000001</c:v>
                </c:pt>
                <c:pt idx="25">
                  <c:v>17623.400000000001</c:v>
                </c:pt>
                <c:pt idx="26">
                  <c:v>17623.400000000001</c:v>
                </c:pt>
                <c:pt idx="27">
                  <c:v>17623.400000000001</c:v>
                </c:pt>
                <c:pt idx="28">
                  <c:v>17623.400000000001</c:v>
                </c:pt>
                <c:pt idx="29">
                  <c:v>17623.400000000001</c:v>
                </c:pt>
                <c:pt idx="30">
                  <c:v>17623.400000000001</c:v>
                </c:pt>
                <c:pt idx="31">
                  <c:v>34911.300000000003</c:v>
                </c:pt>
                <c:pt idx="32">
                  <c:v>34961.300000000003</c:v>
                </c:pt>
                <c:pt idx="33">
                  <c:v>34961.300000000003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8-457D-9A57-F4AE04D31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800783"/>
        <c:axId val="440807855"/>
      </c:barChart>
      <c:catAx>
        <c:axId val="440800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7855"/>
        <c:crosses val="autoZero"/>
        <c:auto val="1"/>
        <c:lblAlgn val="ctr"/>
        <c:lblOffset val="100"/>
        <c:noMultiLvlLbl val="0"/>
      </c:catAx>
      <c:valAx>
        <c:axId val="44080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polinomizalodas_demo_OAM3!$X$2</c:f>
              <c:strCache>
                <c:ptCount val="1"/>
                <c:pt idx="0">
                  <c:v>X(A4)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polinomizalodas_demo_OAM3!$X$3:$X$36</c:f>
              <c:numCache>
                <c:formatCode>General</c:formatCode>
                <c:ptCount val="34"/>
                <c:pt idx="0">
                  <c:v>1183</c:v>
                </c:pt>
                <c:pt idx="1">
                  <c:v>1183</c:v>
                </c:pt>
                <c:pt idx="2">
                  <c:v>1183</c:v>
                </c:pt>
                <c:pt idx="3">
                  <c:v>552.5</c:v>
                </c:pt>
                <c:pt idx="4">
                  <c:v>552.5</c:v>
                </c:pt>
                <c:pt idx="5">
                  <c:v>552.5</c:v>
                </c:pt>
                <c:pt idx="6">
                  <c:v>552.5</c:v>
                </c:pt>
                <c:pt idx="7">
                  <c:v>552.5</c:v>
                </c:pt>
                <c:pt idx="8">
                  <c:v>552.5</c:v>
                </c:pt>
                <c:pt idx="9">
                  <c:v>552.5</c:v>
                </c:pt>
                <c:pt idx="10">
                  <c:v>3301</c:v>
                </c:pt>
                <c:pt idx="11">
                  <c:v>3301</c:v>
                </c:pt>
                <c:pt idx="12">
                  <c:v>3301</c:v>
                </c:pt>
                <c:pt idx="13">
                  <c:v>3301</c:v>
                </c:pt>
                <c:pt idx="14">
                  <c:v>5057.5</c:v>
                </c:pt>
                <c:pt idx="15">
                  <c:v>5057.5</c:v>
                </c:pt>
                <c:pt idx="16">
                  <c:v>5057.5</c:v>
                </c:pt>
                <c:pt idx="17">
                  <c:v>5057.5</c:v>
                </c:pt>
                <c:pt idx="18">
                  <c:v>6128.5</c:v>
                </c:pt>
                <c:pt idx="19">
                  <c:v>6128.5</c:v>
                </c:pt>
                <c:pt idx="20">
                  <c:v>6128.5</c:v>
                </c:pt>
                <c:pt idx="21">
                  <c:v>6128.5</c:v>
                </c:pt>
                <c:pt idx="22">
                  <c:v>6128.5</c:v>
                </c:pt>
                <c:pt idx="23">
                  <c:v>6128.5</c:v>
                </c:pt>
                <c:pt idx="24">
                  <c:v>6128.5</c:v>
                </c:pt>
                <c:pt idx="25">
                  <c:v>6128.5</c:v>
                </c:pt>
                <c:pt idx="26">
                  <c:v>5576</c:v>
                </c:pt>
                <c:pt idx="27">
                  <c:v>5576</c:v>
                </c:pt>
                <c:pt idx="28">
                  <c:v>5576</c:v>
                </c:pt>
                <c:pt idx="29">
                  <c:v>5576</c:v>
                </c:pt>
                <c:pt idx="30">
                  <c:v>12695.9</c:v>
                </c:pt>
                <c:pt idx="31">
                  <c:v>12695.9</c:v>
                </c:pt>
                <c:pt idx="32">
                  <c:v>13932.9</c:v>
                </c:pt>
                <c:pt idx="33">
                  <c:v>13932.9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6-4FCF-9E01-06608CD88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791999"/>
        <c:axId val="386790335"/>
      </c:barChart>
      <c:catAx>
        <c:axId val="386791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790335"/>
        <c:crosses val="autoZero"/>
        <c:auto val="1"/>
        <c:lblAlgn val="ctr"/>
        <c:lblOffset val="100"/>
        <c:noMultiLvlLbl val="0"/>
      </c:catAx>
      <c:valAx>
        <c:axId val="38679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79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polinomizalodas_demo_OAM3!$Y$2</c:f>
              <c:strCache>
                <c:ptCount val="1"/>
                <c:pt idx="0">
                  <c:v>X(A5)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polinomizalodas_demo_OAM3!$Y$3:$Y$36</c:f>
              <c:numCache>
                <c:formatCode>General</c:formatCode>
                <c:ptCount val="34"/>
                <c:pt idx="0">
                  <c:v>2492.5</c:v>
                </c:pt>
                <c:pt idx="1">
                  <c:v>2492.5</c:v>
                </c:pt>
                <c:pt idx="2">
                  <c:v>2492.5</c:v>
                </c:pt>
                <c:pt idx="3">
                  <c:v>2492.5</c:v>
                </c:pt>
                <c:pt idx="4">
                  <c:v>2492.5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597.5</c:v>
                </c:pt>
                <c:pt idx="16">
                  <c:v>597.5</c:v>
                </c:pt>
                <c:pt idx="17">
                  <c:v>622.5</c:v>
                </c:pt>
                <c:pt idx="18">
                  <c:v>622.5</c:v>
                </c:pt>
                <c:pt idx="19">
                  <c:v>622.5</c:v>
                </c:pt>
                <c:pt idx="20">
                  <c:v>622.5</c:v>
                </c:pt>
                <c:pt idx="21">
                  <c:v>2288</c:v>
                </c:pt>
                <c:pt idx="22">
                  <c:v>2288</c:v>
                </c:pt>
                <c:pt idx="23">
                  <c:v>5431</c:v>
                </c:pt>
                <c:pt idx="24">
                  <c:v>5431</c:v>
                </c:pt>
                <c:pt idx="25">
                  <c:v>5431</c:v>
                </c:pt>
                <c:pt idx="26">
                  <c:v>5431</c:v>
                </c:pt>
                <c:pt idx="27">
                  <c:v>5431</c:v>
                </c:pt>
                <c:pt idx="28">
                  <c:v>5431</c:v>
                </c:pt>
                <c:pt idx="29">
                  <c:v>5431</c:v>
                </c:pt>
                <c:pt idx="30">
                  <c:v>5431</c:v>
                </c:pt>
                <c:pt idx="31">
                  <c:v>5431</c:v>
                </c:pt>
                <c:pt idx="32">
                  <c:v>5431</c:v>
                </c:pt>
                <c:pt idx="33">
                  <c:v>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9-41FE-AE14-066A000E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283823"/>
        <c:axId val="440284655"/>
      </c:barChart>
      <c:catAx>
        <c:axId val="440283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84655"/>
        <c:crosses val="autoZero"/>
        <c:auto val="1"/>
        <c:lblAlgn val="ctr"/>
        <c:lblOffset val="100"/>
        <c:noMultiLvlLbl val="0"/>
      </c:catAx>
      <c:valAx>
        <c:axId val="4402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28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polinomizalodas_demo_OAM3!$Z$2</c:f>
              <c:strCache>
                <c:ptCount val="1"/>
                <c:pt idx="0">
                  <c:v>X(A6)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polinomizalodas_demo_OAM3!$Z$3:$Z$36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9723</c:v>
                </c:pt>
                <c:pt idx="8">
                  <c:v>9723</c:v>
                </c:pt>
                <c:pt idx="9">
                  <c:v>9723</c:v>
                </c:pt>
                <c:pt idx="10">
                  <c:v>9723</c:v>
                </c:pt>
                <c:pt idx="11">
                  <c:v>10414</c:v>
                </c:pt>
                <c:pt idx="12">
                  <c:v>10414</c:v>
                </c:pt>
                <c:pt idx="13">
                  <c:v>10414</c:v>
                </c:pt>
                <c:pt idx="14">
                  <c:v>10414</c:v>
                </c:pt>
                <c:pt idx="15">
                  <c:v>10414</c:v>
                </c:pt>
                <c:pt idx="16">
                  <c:v>10414</c:v>
                </c:pt>
                <c:pt idx="17">
                  <c:v>10414</c:v>
                </c:pt>
                <c:pt idx="18">
                  <c:v>10414</c:v>
                </c:pt>
                <c:pt idx="19">
                  <c:v>10414</c:v>
                </c:pt>
                <c:pt idx="20">
                  <c:v>10414</c:v>
                </c:pt>
                <c:pt idx="21">
                  <c:v>10414</c:v>
                </c:pt>
                <c:pt idx="22">
                  <c:v>10414</c:v>
                </c:pt>
                <c:pt idx="23">
                  <c:v>10414</c:v>
                </c:pt>
                <c:pt idx="24">
                  <c:v>10414</c:v>
                </c:pt>
                <c:pt idx="25">
                  <c:v>10414</c:v>
                </c:pt>
                <c:pt idx="26">
                  <c:v>10414</c:v>
                </c:pt>
                <c:pt idx="27">
                  <c:v>10414</c:v>
                </c:pt>
                <c:pt idx="28">
                  <c:v>10414</c:v>
                </c:pt>
                <c:pt idx="29">
                  <c:v>10414</c:v>
                </c:pt>
                <c:pt idx="30">
                  <c:v>10414</c:v>
                </c:pt>
                <c:pt idx="31">
                  <c:v>10414</c:v>
                </c:pt>
                <c:pt idx="32">
                  <c:v>10414</c:v>
                </c:pt>
                <c:pt idx="33">
                  <c:v>10414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F-4F73-9432-621440B35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545903"/>
        <c:axId val="432545487"/>
      </c:barChart>
      <c:catAx>
        <c:axId val="4325459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45487"/>
        <c:crosses val="autoZero"/>
        <c:auto val="1"/>
        <c:lblAlgn val="ctr"/>
        <c:lblOffset val="100"/>
        <c:noMultiLvlLbl val="0"/>
      </c:catAx>
      <c:valAx>
        <c:axId val="43254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4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polinomizalodas_demo_OAM3!$AA$2</c:f>
              <c:strCache>
                <c:ptCount val="1"/>
                <c:pt idx="0">
                  <c:v>X(A7)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polinomizalodas_demo_OAM3!$AA$3:$AA$36</c:f>
              <c:numCache>
                <c:formatCode>General</c:formatCode>
                <c:ptCount val="34"/>
                <c:pt idx="0">
                  <c:v>573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27.5</c:v>
                </c:pt>
                <c:pt idx="8">
                  <c:v>330</c:v>
                </c:pt>
                <c:pt idx="9">
                  <c:v>330</c:v>
                </c:pt>
                <c:pt idx="10">
                  <c:v>330</c:v>
                </c:pt>
                <c:pt idx="11">
                  <c:v>330</c:v>
                </c:pt>
                <c:pt idx="12">
                  <c:v>6852</c:v>
                </c:pt>
                <c:pt idx="13">
                  <c:v>7555.5</c:v>
                </c:pt>
                <c:pt idx="14">
                  <c:v>8405.5</c:v>
                </c:pt>
                <c:pt idx="15">
                  <c:v>8405.5</c:v>
                </c:pt>
                <c:pt idx="16">
                  <c:v>9451.5</c:v>
                </c:pt>
                <c:pt idx="17">
                  <c:v>9451.5</c:v>
                </c:pt>
                <c:pt idx="18">
                  <c:v>9451.5</c:v>
                </c:pt>
                <c:pt idx="19">
                  <c:v>9668</c:v>
                </c:pt>
                <c:pt idx="20">
                  <c:v>9668</c:v>
                </c:pt>
                <c:pt idx="21">
                  <c:v>9830</c:v>
                </c:pt>
                <c:pt idx="22">
                  <c:v>9830</c:v>
                </c:pt>
                <c:pt idx="23">
                  <c:v>9830</c:v>
                </c:pt>
                <c:pt idx="24">
                  <c:v>9830</c:v>
                </c:pt>
                <c:pt idx="25">
                  <c:v>9830</c:v>
                </c:pt>
                <c:pt idx="26">
                  <c:v>10346</c:v>
                </c:pt>
                <c:pt idx="27">
                  <c:v>10346</c:v>
                </c:pt>
                <c:pt idx="28">
                  <c:v>15358.4</c:v>
                </c:pt>
                <c:pt idx="29">
                  <c:v>15358.4</c:v>
                </c:pt>
                <c:pt idx="30">
                  <c:v>15358.4</c:v>
                </c:pt>
                <c:pt idx="31">
                  <c:v>15358.4</c:v>
                </c:pt>
                <c:pt idx="32">
                  <c:v>15358.4</c:v>
                </c:pt>
                <c:pt idx="33">
                  <c:v>15358.4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B-423E-A594-CDCD71A6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55455"/>
        <c:axId val="199450463"/>
      </c:barChart>
      <c:catAx>
        <c:axId val="1994554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50463"/>
        <c:crosses val="autoZero"/>
        <c:auto val="1"/>
        <c:lblAlgn val="ctr"/>
        <c:lblOffset val="100"/>
        <c:noMultiLvlLbl val="0"/>
      </c:catAx>
      <c:valAx>
        <c:axId val="19945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5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polinomizalodas_demo_OAM3!$AB$2</c:f>
              <c:strCache>
                <c:ptCount val="1"/>
                <c:pt idx="0">
                  <c:v>X(A8)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polinomizalodas_demo_OAM3!$AB$3:$AB$36</c:f>
              <c:numCache>
                <c:formatCode>General</c:formatCode>
                <c:ptCount val="34"/>
                <c:pt idx="0">
                  <c:v>54510.3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10179.5</c:v>
                </c:pt>
                <c:pt idx="29">
                  <c:v>10179.5</c:v>
                </c:pt>
                <c:pt idx="30">
                  <c:v>10179.5</c:v>
                </c:pt>
                <c:pt idx="31">
                  <c:v>10179.5</c:v>
                </c:pt>
                <c:pt idx="32">
                  <c:v>10179.5</c:v>
                </c:pt>
                <c:pt idx="33">
                  <c:v>10179.5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C-47E5-A129-436525AF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067951"/>
        <c:axId val="679057135"/>
      </c:barChart>
      <c:catAx>
        <c:axId val="679067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057135"/>
        <c:crosses val="autoZero"/>
        <c:auto val="1"/>
        <c:lblAlgn val="ctr"/>
        <c:lblOffset val="100"/>
        <c:noMultiLvlLbl val="0"/>
      </c:catAx>
      <c:valAx>
        <c:axId val="67905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06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50</xdr:row>
      <xdr:rowOff>0</xdr:rowOff>
    </xdr:from>
    <xdr:to>
      <xdr:col>12</xdr:col>
      <xdr:colOff>632461</xdr:colOff>
      <xdr:row>53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7420AD3-29C7-47AE-9121-C45CCE9E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144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50</xdr:row>
      <xdr:rowOff>0</xdr:rowOff>
    </xdr:from>
    <xdr:to>
      <xdr:col>28</xdr:col>
      <xdr:colOff>76201</xdr:colOff>
      <xdr:row>53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357968C-FAE3-4A46-97E3-91866591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6020" y="9144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0</xdr:colOff>
      <xdr:row>50</xdr:row>
      <xdr:rowOff>0</xdr:rowOff>
    </xdr:from>
    <xdr:to>
      <xdr:col>44</xdr:col>
      <xdr:colOff>76199</xdr:colOff>
      <xdr:row>53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9C414DD-5A72-45F1-97DB-5FB032EF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9620" y="9144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494804</xdr:colOff>
      <xdr:row>13</xdr:row>
      <xdr:rowOff>73231</xdr:rowOff>
    </xdr:from>
    <xdr:to>
      <xdr:col>17</xdr:col>
      <xdr:colOff>49480</xdr:colOff>
      <xdr:row>28</xdr:row>
      <xdr:rowOff>144483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B70D0EC-5025-468C-AF20-F0A494ECE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356260</xdr:colOff>
      <xdr:row>13</xdr:row>
      <xdr:rowOff>83127</xdr:rowOff>
    </xdr:from>
    <xdr:to>
      <xdr:col>21</xdr:col>
      <xdr:colOff>1365662</xdr:colOff>
      <xdr:row>28</xdr:row>
      <xdr:rowOff>154379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26F933C-1777-40B4-B49B-BA7115CFE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534390</xdr:colOff>
      <xdr:row>30</xdr:row>
      <xdr:rowOff>43542</xdr:rowOff>
    </xdr:from>
    <xdr:to>
      <xdr:col>17</xdr:col>
      <xdr:colOff>89066</xdr:colOff>
      <xdr:row>45</xdr:row>
      <xdr:rowOff>114794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5C82292-A3FA-407E-898A-B2758C7C6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376053</xdr:colOff>
      <xdr:row>29</xdr:row>
      <xdr:rowOff>172192</xdr:rowOff>
    </xdr:from>
    <xdr:to>
      <xdr:col>21</xdr:col>
      <xdr:colOff>1385455</xdr:colOff>
      <xdr:row>45</xdr:row>
      <xdr:rowOff>65314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F57B806-2DD2-4328-A08C-6EEABBE76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1905000</xdr:colOff>
      <xdr:row>42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1F55E12-CC71-493F-87F2-AB7F5EB3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1905000</xdr:colOff>
      <xdr:row>42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E5D4072-B317-40C1-94BD-749590D2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1905000</xdr:colOff>
      <xdr:row>42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6204052-44F0-4274-BD56-6DC00E70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1905000</xdr:colOff>
      <xdr:row>42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8205B5C-0DC3-4566-9EC8-A16E1F39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1905000</xdr:colOff>
      <xdr:row>42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429DD6F-7247-492D-86C5-9AE29860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1905000</xdr:colOff>
      <xdr:row>42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1CEC26F-B383-47F5-9B3B-25FE4D06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686642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7C547B-16C5-4BF4-908D-62828EA4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3</xdr:col>
      <xdr:colOff>76200</xdr:colOff>
      <xdr:row>44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BEE6D1E-16E7-4ED1-AEF4-2C68EE93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18</xdr:col>
      <xdr:colOff>76200</xdr:colOff>
      <xdr:row>44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90DDF4F-8EE3-4BB8-8A79-52E579F0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315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41</xdr:row>
      <xdr:rowOff>0</xdr:rowOff>
    </xdr:from>
    <xdr:to>
      <xdr:col>34</xdr:col>
      <xdr:colOff>76200</xdr:colOff>
      <xdr:row>44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F409A5E-8E73-4B25-B231-F85C65B6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315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0</xdr:colOff>
      <xdr:row>41</xdr:row>
      <xdr:rowOff>0</xdr:rowOff>
    </xdr:from>
    <xdr:to>
      <xdr:col>64</xdr:col>
      <xdr:colOff>76200</xdr:colOff>
      <xdr:row>44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CD85ADD-BF8F-4B74-BC93-CE411CB8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0" y="7315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41</xdr:row>
      <xdr:rowOff>0</xdr:rowOff>
    </xdr:from>
    <xdr:to>
      <xdr:col>86</xdr:col>
      <xdr:colOff>76200</xdr:colOff>
      <xdr:row>44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04CB95BD-8C52-4827-8181-0EFE921F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0" y="7315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76200</xdr:colOff>
      <xdr:row>44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2C1A75D6-583D-491A-A1D3-3468EEC7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41</xdr:row>
      <xdr:rowOff>0</xdr:rowOff>
    </xdr:from>
    <xdr:to>
      <xdr:col>34</xdr:col>
      <xdr:colOff>76200</xdr:colOff>
      <xdr:row>44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1DBFD73D-EA4B-4BBA-811A-EA7CBD5B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0</xdr:colOff>
      <xdr:row>41</xdr:row>
      <xdr:rowOff>0</xdr:rowOff>
    </xdr:from>
    <xdr:to>
      <xdr:col>64</xdr:col>
      <xdr:colOff>76200</xdr:colOff>
      <xdr:row>44</xdr:row>
      <xdr:rowOff>22860</xdr:rowOff>
    </xdr:to>
    <xdr:pic>
      <xdr:nvPicPr>
        <xdr:cNvPr id="9" name="Kép 8" descr="COCO">
          <a:extLst>
            <a:ext uri="{FF2B5EF4-FFF2-40B4-BE49-F238E27FC236}">
              <a16:creationId xmlns:a16="http://schemas.microsoft.com/office/drawing/2014/main" id="{0D7848CF-15D5-461E-A4D4-B279B732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0</xdr:colOff>
      <xdr:row>41</xdr:row>
      <xdr:rowOff>0</xdr:rowOff>
    </xdr:from>
    <xdr:to>
      <xdr:col>110</xdr:col>
      <xdr:colOff>76200</xdr:colOff>
      <xdr:row>44</xdr:row>
      <xdr:rowOff>22860</xdr:rowOff>
    </xdr:to>
    <xdr:pic>
      <xdr:nvPicPr>
        <xdr:cNvPr id="10" name="Kép 9" descr="COCO">
          <a:extLst>
            <a:ext uri="{FF2B5EF4-FFF2-40B4-BE49-F238E27FC236}">
              <a16:creationId xmlns:a16="http://schemas.microsoft.com/office/drawing/2014/main" id="{2151DD79-AACC-4D5B-8C55-16A0DF5E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41</xdr:row>
      <xdr:rowOff>0</xdr:rowOff>
    </xdr:from>
    <xdr:to>
      <xdr:col>130</xdr:col>
      <xdr:colOff>76200</xdr:colOff>
      <xdr:row>44</xdr:row>
      <xdr:rowOff>22860</xdr:rowOff>
    </xdr:to>
    <xdr:pic>
      <xdr:nvPicPr>
        <xdr:cNvPr id="11" name="Kép 10" descr="COCO">
          <a:extLst>
            <a:ext uri="{FF2B5EF4-FFF2-40B4-BE49-F238E27FC236}">
              <a16:creationId xmlns:a16="http://schemas.microsoft.com/office/drawing/2014/main" id="{B53D33C4-F356-4269-8A1E-C8FA5184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92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0</xdr:colOff>
      <xdr:row>41</xdr:row>
      <xdr:rowOff>0</xdr:rowOff>
    </xdr:from>
    <xdr:to>
      <xdr:col>149</xdr:col>
      <xdr:colOff>76200</xdr:colOff>
      <xdr:row>44</xdr:row>
      <xdr:rowOff>22860</xdr:rowOff>
    </xdr:to>
    <xdr:pic>
      <xdr:nvPicPr>
        <xdr:cNvPr id="12" name="Kép 11" descr="COCO">
          <a:extLst>
            <a:ext uri="{FF2B5EF4-FFF2-40B4-BE49-F238E27FC236}">
              <a16:creationId xmlns:a16="http://schemas.microsoft.com/office/drawing/2014/main" id="{66AB5F8C-09E4-4D8B-BD90-1CE0EDD7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159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0</xdr:colOff>
      <xdr:row>41</xdr:row>
      <xdr:rowOff>0</xdr:rowOff>
    </xdr:from>
    <xdr:to>
      <xdr:col>166</xdr:col>
      <xdr:colOff>76200</xdr:colOff>
      <xdr:row>44</xdr:row>
      <xdr:rowOff>22860</xdr:rowOff>
    </xdr:to>
    <xdr:pic>
      <xdr:nvPicPr>
        <xdr:cNvPr id="13" name="Kép 12" descr="COCO">
          <a:extLst>
            <a:ext uri="{FF2B5EF4-FFF2-40B4-BE49-F238E27FC236}">
              <a16:creationId xmlns:a16="http://schemas.microsoft.com/office/drawing/2014/main" id="{DFDF1F0D-72A4-45E3-A3EF-A956BEAA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178</xdr:col>
      <xdr:colOff>0</xdr:colOff>
      <xdr:row>41</xdr:row>
      <xdr:rowOff>0</xdr:rowOff>
    </xdr:from>
    <xdr:to>
      <xdr:col>181</xdr:col>
      <xdr:colOff>76200</xdr:colOff>
      <xdr:row>44</xdr:row>
      <xdr:rowOff>22860</xdr:rowOff>
    </xdr:to>
    <xdr:pic>
      <xdr:nvPicPr>
        <xdr:cNvPr id="14" name="Kép 13" descr="COCO">
          <a:extLst>
            <a:ext uri="{FF2B5EF4-FFF2-40B4-BE49-F238E27FC236}">
              <a16:creationId xmlns:a16="http://schemas.microsoft.com/office/drawing/2014/main" id="{46E83407-1DA2-4D45-A664-AB4F6B83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231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191</xdr:col>
      <xdr:colOff>0</xdr:colOff>
      <xdr:row>41</xdr:row>
      <xdr:rowOff>0</xdr:rowOff>
    </xdr:from>
    <xdr:to>
      <xdr:col>194</xdr:col>
      <xdr:colOff>76200</xdr:colOff>
      <xdr:row>44</xdr:row>
      <xdr:rowOff>22860</xdr:rowOff>
    </xdr:to>
    <xdr:pic>
      <xdr:nvPicPr>
        <xdr:cNvPr id="15" name="Kép 14" descr="COCO">
          <a:extLst>
            <a:ext uri="{FF2B5EF4-FFF2-40B4-BE49-F238E27FC236}">
              <a16:creationId xmlns:a16="http://schemas.microsoft.com/office/drawing/2014/main" id="{890E3DF3-67B8-45F0-97BD-22221624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83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204</xdr:col>
      <xdr:colOff>0</xdr:colOff>
      <xdr:row>41</xdr:row>
      <xdr:rowOff>0</xdr:rowOff>
    </xdr:from>
    <xdr:to>
      <xdr:col>207</xdr:col>
      <xdr:colOff>76200</xdr:colOff>
      <xdr:row>44</xdr:row>
      <xdr:rowOff>22860</xdr:rowOff>
    </xdr:to>
    <xdr:pic>
      <xdr:nvPicPr>
        <xdr:cNvPr id="16" name="Kép 15" descr="COCO">
          <a:extLst>
            <a:ext uri="{FF2B5EF4-FFF2-40B4-BE49-F238E27FC236}">
              <a16:creationId xmlns:a16="http://schemas.microsoft.com/office/drawing/2014/main" id="{F68C2B19-A4CB-4CDE-BB0E-29347FF8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7270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160020</xdr:colOff>
      <xdr:row>0</xdr:row>
      <xdr:rowOff>57150</xdr:rowOff>
    </xdr:from>
    <xdr:to>
      <xdr:col>35</xdr:col>
      <xdr:colOff>464820</xdr:colOff>
      <xdr:row>15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FDE02F-1AAB-47F0-8769-E70ACF2F6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167640</xdr:colOff>
      <xdr:row>15</xdr:row>
      <xdr:rowOff>110490</xdr:rowOff>
    </xdr:from>
    <xdr:to>
      <xdr:col>35</xdr:col>
      <xdr:colOff>472440</xdr:colOff>
      <xdr:row>30</xdr:row>
      <xdr:rowOff>110490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5A0BA1-6CAF-4F25-BE2E-382539689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164523</xdr:colOff>
      <xdr:row>31</xdr:row>
      <xdr:rowOff>31172</xdr:rowOff>
    </xdr:from>
    <xdr:to>
      <xdr:col>35</xdr:col>
      <xdr:colOff>493569</xdr:colOff>
      <xdr:row>45</xdr:row>
      <xdr:rowOff>107372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9A4FD6D-2078-4ADB-8A45-63C6B8953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233795</xdr:colOff>
      <xdr:row>47</xdr:row>
      <xdr:rowOff>13854</xdr:rowOff>
    </xdr:from>
    <xdr:to>
      <xdr:col>35</xdr:col>
      <xdr:colOff>562841</xdr:colOff>
      <xdr:row>61</xdr:row>
      <xdr:rowOff>90054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171D5B7-B4CE-4B19-9478-5C2391D12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251114</xdr:colOff>
      <xdr:row>62</xdr:row>
      <xdr:rowOff>31173</xdr:rowOff>
    </xdr:from>
    <xdr:to>
      <xdr:col>35</xdr:col>
      <xdr:colOff>580160</xdr:colOff>
      <xdr:row>76</xdr:row>
      <xdr:rowOff>107373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B57D6F6-0241-4590-8B7F-38BAD423C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233796</xdr:colOff>
      <xdr:row>77</xdr:row>
      <xdr:rowOff>169718</xdr:rowOff>
    </xdr:from>
    <xdr:to>
      <xdr:col>35</xdr:col>
      <xdr:colOff>562842</xdr:colOff>
      <xdr:row>92</xdr:row>
      <xdr:rowOff>55418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77257BAF-0A2F-4278-B864-C1BE7F689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276129</xdr:colOff>
      <xdr:row>93</xdr:row>
      <xdr:rowOff>163945</xdr:rowOff>
    </xdr:from>
    <xdr:to>
      <xdr:col>35</xdr:col>
      <xdr:colOff>605174</xdr:colOff>
      <xdr:row>108</xdr:row>
      <xdr:rowOff>49645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5C5BEB8-1C31-471E-A204-7EF6F60DF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280736</xdr:colOff>
      <xdr:row>108</xdr:row>
      <xdr:rowOff>144378</xdr:rowOff>
    </xdr:from>
    <xdr:to>
      <xdr:col>35</xdr:col>
      <xdr:colOff>585536</xdr:colOff>
      <xdr:row>123</xdr:row>
      <xdr:rowOff>120315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94A1EEB-CFE8-481A-9D4B-91D3F663C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ttd" id="{E8E9F028-93DF-442E-98F9-9A089D706E64}" userId="Lttd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74.618947916664" createdVersion="6" refreshedVersion="6" minRefreshableVersion="3" recordCount="94" xr:uid="{3AC2D685-5F3F-4D30-9AD9-A3A93621CB4A}">
  <cacheSource type="worksheet">
    <worksheetSource ref="D8:L102" sheet="riportok"/>
  </cacheSource>
  <cacheFields count="9">
    <cacheField name="korrel" numFmtId="166">
      <sharedItems containsSemiMixedTypes="0" containsString="0" containsNumber="1" minValue="-0.49899508429258654" maxValue="0.68931064675778908"/>
    </cacheField>
    <cacheField name="step1" numFmtId="0">
      <sharedItems containsSemiMixedTypes="0" containsString="0" containsNumber="1" containsInteger="1" minValue="0" maxValue="1" count="2">
        <n v="1"/>
        <n v="0"/>
      </sharedItems>
    </cacheField>
    <cacheField name="step2" numFmtId="0">
      <sharedItems containsSemiMixedTypes="0" containsString="0" containsNumber="1" containsInteger="1" minValue="0" maxValue="1" count="2">
        <n v="0"/>
        <n v="1"/>
      </sharedItems>
    </cacheField>
    <cacheField name="step3" numFmtId="0">
      <sharedItems containsSemiMixedTypes="0" containsString="0" containsNumber="1" containsInteger="1" minValue="0" maxValue="1" count="2">
        <n v="0"/>
        <n v="1"/>
      </sharedItems>
    </cacheField>
    <cacheField name="step4" numFmtId="0">
      <sharedItems containsSemiMixedTypes="0" containsString="0" containsNumber="1" containsInteger="1" minValue="0" maxValue="1" count="2">
        <n v="0"/>
        <n v="1"/>
      </sharedItems>
    </cacheField>
    <cacheField name="step5" numFmtId="0">
      <sharedItems containsSemiMixedTypes="0" containsString="0" containsNumber="1" containsInteger="1" minValue="0" maxValue="1" count="2">
        <n v="0"/>
        <n v="1"/>
      </sharedItems>
    </cacheField>
    <cacheField name="step6" numFmtId="0">
      <sharedItems containsSemiMixedTypes="0" containsString="0" containsNumber="1" containsInteger="1" minValue="0" maxValue="1" count="2">
        <n v="0"/>
        <n v="1"/>
      </sharedItems>
    </cacheField>
    <cacheField name="step7" numFmtId="0">
      <sharedItems containsSemiMixedTypes="0" containsString="0" containsNumber="1" containsInteger="1" minValue="0" maxValue="1" count="2">
        <n v="0"/>
        <n v="1"/>
      </sharedItems>
    </cacheField>
    <cacheField name="step8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82.41606516204" createdVersion="6" refreshedVersion="6" minRefreshableVersion="3" recordCount="94" xr:uid="{43B9D107-717E-4820-B4C1-7ED50D54B317}">
  <cacheSource type="worksheet">
    <worksheetSource ref="A2:E96" sheet="riportok2"/>
  </cacheSource>
  <cacheFields count="5">
    <cacheField name="korrel" numFmtId="0">
      <sharedItems containsSemiMixedTypes="0" containsString="0" containsNumber="1" minValue="-0.49899508429258654" maxValue="0.68931064675778908"/>
    </cacheField>
    <cacheField name="közös" numFmtId="0">
      <sharedItems containsSemiMixedTypes="0" containsString="0" containsNumber="1" containsInteger="1" minValue="0" maxValue="1" count="2">
        <n v="0"/>
        <n v="1"/>
      </sharedItems>
    </cacheField>
    <cacheField name="azonos" numFmtId="0">
      <sharedItems containsSemiMixedTypes="0" containsString="0" containsNumber="1" containsInteger="1" minValue="0" maxValue="1" count="2">
        <n v="0"/>
        <n v="1"/>
      </sharedItems>
    </cacheField>
    <cacheField name="coco" numFmtId="0">
      <sharedItems containsSemiMixedTypes="0" containsString="0" containsNumber="1" containsInteger="1" minValue="0" maxValue="1" count="2">
        <n v="1"/>
        <n v="0"/>
      </sharedItems>
    </cacheField>
    <cacheField name="regr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284.43330636574" createdVersion="6" refreshedVersion="6" minRefreshableVersion="3" recordCount="94" xr:uid="{5B80A477-DDD1-4933-A96C-B7F5F69E6D47}">
  <cacheSource type="worksheet">
    <worksheetSource ref="A211:K305" sheet="step1"/>
  </cacheSource>
  <cacheFields count="11">
    <cacheField name="előjel" numFmtId="0">
      <sharedItems containsSemiMixedTypes="0" containsString="0" containsNumber="1" containsInteger="1" minValue="0" maxValue="1" count="2">
        <n v="0"/>
        <n v="1"/>
      </sharedItems>
    </cacheField>
    <cacheField name="korrel" numFmtId="0">
      <sharedItems containsSemiMixedTypes="0" containsString="0" containsNumber="1" minValue="-0.49899508429258654" maxValue="0.68931064675778908"/>
    </cacheField>
    <cacheField name="hatásmérték" numFmtId="0">
      <sharedItems/>
    </cacheField>
    <cacheField name="step1" numFmtId="0">
      <sharedItems containsSemiMixedTypes="0" containsString="0" containsNumber="1" minValue="0" maxValue="0.17637467080641619"/>
    </cacheField>
    <cacheField name="step2" numFmtId="0">
      <sharedItems containsMixedTypes="1" containsNumber="1" minValue="0" maxValue="0.35564605844998759"/>
    </cacheField>
    <cacheField name="step3" numFmtId="0">
      <sharedItems containsMixedTypes="1" containsNumber="1" minValue="0" maxValue="0.30664415698933617"/>
    </cacheField>
    <cacheField name="step4" numFmtId="0">
      <sharedItems containsMixedTypes="1" containsNumber="1" minValue="0" maxValue="0.36030413289588525"/>
    </cacheField>
    <cacheField name="step5" numFmtId="0">
      <sharedItems containsMixedTypes="1" containsNumber="1" minValue="0" maxValue="0.36413276693863161"/>
    </cacheField>
    <cacheField name="step6" numFmtId="0">
      <sharedItems containsMixedTypes="1" containsNumber="1" minValue="0" maxValue="0.46869808883071473"/>
    </cacheField>
    <cacheField name="step7" numFmtId="0">
      <sharedItems containsMixedTypes="1" containsNumber="1" minValue="0" maxValue="0.56813345163102247"/>
    </cacheField>
    <cacheField name="step8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n v="-7.925237091566828E-2"/>
    <x v="0"/>
    <x v="0"/>
    <x v="0"/>
    <x v="0"/>
    <x v="0"/>
    <x v="0"/>
    <x v="0"/>
    <x v="0"/>
  </r>
  <r>
    <n v="0.17743904086575082"/>
    <x v="1"/>
    <x v="0"/>
    <x v="0"/>
    <x v="0"/>
    <x v="0"/>
    <x v="1"/>
    <x v="0"/>
    <x v="0"/>
  </r>
  <r>
    <n v="-0.25815026002897123"/>
    <x v="1"/>
    <x v="1"/>
    <x v="0"/>
    <x v="0"/>
    <x v="0"/>
    <x v="0"/>
    <x v="0"/>
    <x v="0"/>
  </r>
  <r>
    <n v="-0.10727084421930747"/>
    <x v="0"/>
    <x v="0"/>
    <x v="0"/>
    <x v="0"/>
    <x v="0"/>
    <x v="0"/>
    <x v="0"/>
    <x v="0"/>
  </r>
  <r>
    <n v="0.68931064675778908"/>
    <x v="1"/>
    <x v="0"/>
    <x v="0"/>
    <x v="0"/>
    <x v="0"/>
    <x v="1"/>
    <x v="0"/>
    <x v="0"/>
  </r>
  <r>
    <n v="-7.102279967882362E-2"/>
    <x v="0"/>
    <x v="0"/>
    <x v="0"/>
    <x v="0"/>
    <x v="0"/>
    <x v="0"/>
    <x v="0"/>
    <x v="0"/>
  </r>
  <r>
    <n v="0.13211971312551338"/>
    <x v="1"/>
    <x v="1"/>
    <x v="0"/>
    <x v="0"/>
    <x v="0"/>
    <x v="0"/>
    <x v="0"/>
    <x v="0"/>
  </r>
  <r>
    <n v="-0.16515327297969157"/>
    <x v="0"/>
    <x v="0"/>
    <x v="0"/>
    <x v="0"/>
    <x v="0"/>
    <x v="0"/>
    <x v="0"/>
    <x v="0"/>
  </r>
  <r>
    <n v="-0.11160043233309584"/>
    <x v="0"/>
    <x v="0"/>
    <x v="0"/>
    <x v="0"/>
    <x v="0"/>
    <x v="0"/>
    <x v="0"/>
    <x v="0"/>
  </r>
  <r>
    <n v="-2.7181489207683381E-2"/>
    <x v="1"/>
    <x v="0"/>
    <x v="1"/>
    <x v="0"/>
    <x v="0"/>
    <x v="0"/>
    <x v="0"/>
    <x v="0"/>
  </r>
  <r>
    <n v="0.22197334871217914"/>
    <x v="1"/>
    <x v="1"/>
    <x v="0"/>
    <x v="0"/>
    <x v="0"/>
    <x v="0"/>
    <x v="0"/>
    <x v="0"/>
  </r>
  <r>
    <n v="0.17335920073253208"/>
    <x v="1"/>
    <x v="0"/>
    <x v="0"/>
    <x v="0"/>
    <x v="1"/>
    <x v="0"/>
    <x v="0"/>
    <x v="0"/>
  </r>
  <r>
    <n v="0.12419359165719619"/>
    <x v="1"/>
    <x v="1"/>
    <x v="0"/>
    <x v="0"/>
    <x v="0"/>
    <x v="0"/>
    <x v="0"/>
    <x v="0"/>
  </r>
  <r>
    <n v="0.33511724544262567"/>
    <x v="0"/>
    <x v="0"/>
    <x v="0"/>
    <x v="0"/>
    <x v="0"/>
    <x v="0"/>
    <x v="0"/>
    <x v="0"/>
  </r>
  <r>
    <n v="8.873797816294042E-2"/>
    <x v="1"/>
    <x v="0"/>
    <x v="0"/>
    <x v="0"/>
    <x v="1"/>
    <x v="0"/>
    <x v="0"/>
    <x v="0"/>
  </r>
  <r>
    <n v="-0.3295673223582285"/>
    <x v="1"/>
    <x v="1"/>
    <x v="0"/>
    <x v="0"/>
    <x v="0"/>
    <x v="0"/>
    <x v="0"/>
    <x v="0"/>
  </r>
  <r>
    <n v="-0.28935735661567408"/>
    <x v="1"/>
    <x v="0"/>
    <x v="1"/>
    <x v="0"/>
    <x v="0"/>
    <x v="0"/>
    <x v="0"/>
    <x v="0"/>
  </r>
  <r>
    <n v="-1.535278004813505E-2"/>
    <x v="0"/>
    <x v="0"/>
    <x v="0"/>
    <x v="0"/>
    <x v="0"/>
    <x v="0"/>
    <x v="0"/>
    <x v="0"/>
  </r>
  <r>
    <n v="-9.0424734753034502E-2"/>
    <x v="1"/>
    <x v="1"/>
    <x v="0"/>
    <x v="0"/>
    <x v="0"/>
    <x v="0"/>
    <x v="0"/>
    <x v="0"/>
  </r>
  <r>
    <n v="-2.6222592475653974E-2"/>
    <x v="1"/>
    <x v="0"/>
    <x v="0"/>
    <x v="0"/>
    <x v="1"/>
    <x v="0"/>
    <x v="0"/>
    <x v="0"/>
  </r>
  <r>
    <n v="7.0734357243717211E-2"/>
    <x v="1"/>
    <x v="1"/>
    <x v="0"/>
    <x v="0"/>
    <x v="0"/>
    <x v="0"/>
    <x v="0"/>
    <x v="0"/>
  </r>
  <r>
    <n v="-0.49899508429258654"/>
    <x v="0"/>
    <x v="0"/>
    <x v="0"/>
    <x v="0"/>
    <x v="0"/>
    <x v="0"/>
    <x v="0"/>
    <x v="0"/>
  </r>
  <r>
    <n v="-0.40234413438337052"/>
    <x v="1"/>
    <x v="1"/>
    <x v="0"/>
    <x v="0"/>
    <x v="0"/>
    <x v="0"/>
    <x v="0"/>
    <x v="0"/>
  </r>
  <r>
    <n v="-0.31348100508050253"/>
    <x v="0"/>
    <x v="0"/>
    <x v="0"/>
    <x v="0"/>
    <x v="0"/>
    <x v="0"/>
    <x v="0"/>
    <x v="0"/>
  </r>
  <r>
    <n v="-0.15368693718642329"/>
    <x v="1"/>
    <x v="0"/>
    <x v="1"/>
    <x v="0"/>
    <x v="0"/>
    <x v="0"/>
    <x v="0"/>
    <x v="0"/>
  </r>
  <r>
    <n v="0.37136120369624159"/>
    <x v="1"/>
    <x v="0"/>
    <x v="0"/>
    <x v="1"/>
    <x v="0"/>
    <x v="0"/>
    <x v="0"/>
    <x v="0"/>
  </r>
  <r>
    <n v="-0.30265655266851405"/>
    <x v="1"/>
    <x v="1"/>
    <x v="0"/>
    <x v="0"/>
    <x v="0"/>
    <x v="0"/>
    <x v="0"/>
    <x v="0"/>
  </r>
  <r>
    <n v="0.22930406300951267"/>
    <x v="1"/>
    <x v="0"/>
    <x v="1"/>
    <x v="0"/>
    <x v="0"/>
    <x v="0"/>
    <x v="0"/>
    <x v="0"/>
  </r>
  <r>
    <n v="-0.14252976187327271"/>
    <x v="1"/>
    <x v="1"/>
    <x v="0"/>
    <x v="0"/>
    <x v="0"/>
    <x v="0"/>
    <x v="0"/>
    <x v="0"/>
  </r>
  <r>
    <n v="-0.12309207725663898"/>
    <x v="1"/>
    <x v="0"/>
    <x v="0"/>
    <x v="1"/>
    <x v="0"/>
    <x v="0"/>
    <x v="0"/>
    <x v="0"/>
  </r>
  <r>
    <n v="0.45186601444537594"/>
    <x v="1"/>
    <x v="0"/>
    <x v="0"/>
    <x v="0"/>
    <x v="0"/>
    <x v="0"/>
    <x v="1"/>
    <x v="0"/>
  </r>
  <r>
    <n v="-0.31971497152677786"/>
    <x v="0"/>
    <x v="0"/>
    <x v="0"/>
    <x v="0"/>
    <x v="0"/>
    <x v="0"/>
    <x v="0"/>
    <x v="0"/>
  </r>
  <r>
    <n v="9.1176226084118753E-2"/>
    <x v="1"/>
    <x v="0"/>
    <x v="0"/>
    <x v="0"/>
    <x v="1"/>
    <x v="0"/>
    <x v="0"/>
    <x v="0"/>
  </r>
  <r>
    <n v="0.11261293598540643"/>
    <x v="1"/>
    <x v="0"/>
    <x v="1"/>
    <x v="0"/>
    <x v="0"/>
    <x v="0"/>
    <x v="0"/>
    <x v="0"/>
  </r>
  <r>
    <n v="-4.855013493136222E-3"/>
    <x v="1"/>
    <x v="1"/>
    <x v="0"/>
    <x v="0"/>
    <x v="0"/>
    <x v="0"/>
    <x v="0"/>
    <x v="0"/>
  </r>
  <r>
    <n v="-0.24448626858061237"/>
    <x v="0"/>
    <x v="0"/>
    <x v="0"/>
    <x v="0"/>
    <x v="0"/>
    <x v="0"/>
    <x v="0"/>
    <x v="0"/>
  </r>
  <r>
    <n v="4.1548451140967016E-2"/>
    <x v="1"/>
    <x v="0"/>
    <x v="1"/>
    <x v="0"/>
    <x v="0"/>
    <x v="0"/>
    <x v="0"/>
    <x v="0"/>
  </r>
  <r>
    <n v="0.13656057945998129"/>
    <x v="1"/>
    <x v="0"/>
    <x v="1"/>
    <x v="0"/>
    <x v="0"/>
    <x v="0"/>
    <x v="0"/>
    <x v="0"/>
  </r>
  <r>
    <n v="-0.27836941390295633"/>
    <x v="1"/>
    <x v="1"/>
    <x v="0"/>
    <x v="0"/>
    <x v="0"/>
    <x v="0"/>
    <x v="0"/>
    <x v="0"/>
  </r>
  <r>
    <n v="-0.1665424736485405"/>
    <x v="1"/>
    <x v="1"/>
    <x v="0"/>
    <x v="0"/>
    <x v="0"/>
    <x v="0"/>
    <x v="0"/>
    <x v="0"/>
  </r>
  <r>
    <n v="0.14788165040340134"/>
    <x v="0"/>
    <x v="0"/>
    <x v="0"/>
    <x v="0"/>
    <x v="0"/>
    <x v="0"/>
    <x v="0"/>
    <x v="0"/>
  </r>
  <r>
    <n v="-0.1294685307139731"/>
    <x v="0"/>
    <x v="0"/>
    <x v="0"/>
    <x v="0"/>
    <x v="0"/>
    <x v="0"/>
    <x v="0"/>
    <x v="0"/>
  </r>
  <r>
    <n v="-0.17923490592489563"/>
    <x v="1"/>
    <x v="0"/>
    <x v="1"/>
    <x v="0"/>
    <x v="0"/>
    <x v="0"/>
    <x v="0"/>
    <x v="0"/>
  </r>
  <r>
    <n v="-6.4885796808568347E-2"/>
    <x v="1"/>
    <x v="1"/>
    <x v="0"/>
    <x v="0"/>
    <x v="0"/>
    <x v="0"/>
    <x v="0"/>
    <x v="0"/>
  </r>
  <r>
    <n v="0.16607723093656343"/>
    <x v="1"/>
    <x v="1"/>
    <x v="0"/>
    <x v="0"/>
    <x v="0"/>
    <x v="0"/>
    <x v="0"/>
    <x v="0"/>
  </r>
  <r>
    <n v="5.1054807289435192E-3"/>
    <x v="1"/>
    <x v="0"/>
    <x v="0"/>
    <x v="1"/>
    <x v="0"/>
    <x v="0"/>
    <x v="0"/>
    <x v="0"/>
  </r>
  <r>
    <n v="-2.4127563595406024E-2"/>
    <x v="1"/>
    <x v="0"/>
    <x v="0"/>
    <x v="0"/>
    <x v="1"/>
    <x v="0"/>
    <x v="0"/>
    <x v="0"/>
  </r>
  <r>
    <n v="-5.7055548939710758E-2"/>
    <x v="1"/>
    <x v="0"/>
    <x v="0"/>
    <x v="1"/>
    <x v="0"/>
    <x v="0"/>
    <x v="0"/>
    <x v="0"/>
  </r>
  <r>
    <n v="0.3399428740259513"/>
    <x v="1"/>
    <x v="0"/>
    <x v="0"/>
    <x v="1"/>
    <x v="0"/>
    <x v="0"/>
    <x v="0"/>
    <x v="0"/>
  </r>
  <r>
    <n v="-0.36525665040773109"/>
    <x v="1"/>
    <x v="1"/>
    <x v="0"/>
    <x v="0"/>
    <x v="0"/>
    <x v="0"/>
    <x v="0"/>
    <x v="0"/>
  </r>
  <r>
    <n v="-0.17392868593714089"/>
    <x v="0"/>
    <x v="0"/>
    <x v="0"/>
    <x v="0"/>
    <x v="0"/>
    <x v="0"/>
    <x v="0"/>
    <x v="0"/>
  </r>
  <r>
    <n v="2.3774300388978716E-2"/>
    <x v="0"/>
    <x v="0"/>
    <x v="0"/>
    <x v="0"/>
    <x v="0"/>
    <x v="0"/>
    <x v="0"/>
    <x v="0"/>
  </r>
  <r>
    <n v="0.29553314029321348"/>
    <x v="1"/>
    <x v="0"/>
    <x v="0"/>
    <x v="0"/>
    <x v="1"/>
    <x v="0"/>
    <x v="0"/>
    <x v="0"/>
  </r>
  <r>
    <n v="-0.16738532553547791"/>
    <x v="1"/>
    <x v="0"/>
    <x v="0"/>
    <x v="1"/>
    <x v="0"/>
    <x v="0"/>
    <x v="0"/>
    <x v="0"/>
  </r>
  <r>
    <n v="-0.20746130647960812"/>
    <x v="1"/>
    <x v="1"/>
    <x v="0"/>
    <x v="0"/>
    <x v="0"/>
    <x v="0"/>
    <x v="0"/>
    <x v="0"/>
  </r>
  <r>
    <n v="-1.5936679106777426E-2"/>
    <x v="1"/>
    <x v="0"/>
    <x v="1"/>
    <x v="0"/>
    <x v="0"/>
    <x v="0"/>
    <x v="0"/>
    <x v="0"/>
  </r>
  <r>
    <n v="-0.28521029649493712"/>
    <x v="1"/>
    <x v="0"/>
    <x v="1"/>
    <x v="0"/>
    <x v="0"/>
    <x v="0"/>
    <x v="0"/>
    <x v="0"/>
  </r>
  <r>
    <n v="0.11235682810187603"/>
    <x v="1"/>
    <x v="0"/>
    <x v="0"/>
    <x v="0"/>
    <x v="1"/>
    <x v="0"/>
    <x v="0"/>
    <x v="0"/>
  </r>
  <r>
    <n v="-0.12202936468296169"/>
    <x v="1"/>
    <x v="0"/>
    <x v="0"/>
    <x v="1"/>
    <x v="0"/>
    <x v="0"/>
    <x v="0"/>
    <x v="0"/>
  </r>
  <r>
    <n v="-0.22836826413840425"/>
    <x v="0"/>
    <x v="0"/>
    <x v="0"/>
    <x v="0"/>
    <x v="0"/>
    <x v="0"/>
    <x v="0"/>
    <x v="0"/>
  </r>
  <r>
    <n v="0.29005819359986923"/>
    <x v="1"/>
    <x v="0"/>
    <x v="1"/>
    <x v="0"/>
    <x v="0"/>
    <x v="0"/>
    <x v="0"/>
    <x v="0"/>
  </r>
  <r>
    <n v="0.33039872483944144"/>
    <x v="0"/>
    <x v="0"/>
    <x v="0"/>
    <x v="0"/>
    <x v="0"/>
    <x v="0"/>
    <x v="0"/>
    <x v="0"/>
  </r>
  <r>
    <n v="-0.21035248389346078"/>
    <x v="0"/>
    <x v="0"/>
    <x v="0"/>
    <x v="0"/>
    <x v="0"/>
    <x v="0"/>
    <x v="0"/>
    <x v="0"/>
  </r>
  <r>
    <n v="-0.17309773786267338"/>
    <x v="1"/>
    <x v="0"/>
    <x v="0"/>
    <x v="1"/>
    <x v="0"/>
    <x v="0"/>
    <x v="0"/>
    <x v="0"/>
  </r>
  <r>
    <n v="0.15367437348634935"/>
    <x v="0"/>
    <x v="0"/>
    <x v="0"/>
    <x v="0"/>
    <x v="0"/>
    <x v="0"/>
    <x v="0"/>
    <x v="0"/>
  </r>
  <r>
    <n v="0.22593543668099481"/>
    <x v="1"/>
    <x v="0"/>
    <x v="0"/>
    <x v="1"/>
    <x v="0"/>
    <x v="0"/>
    <x v="0"/>
    <x v="0"/>
  </r>
  <r>
    <n v="0.33132714241475847"/>
    <x v="1"/>
    <x v="0"/>
    <x v="0"/>
    <x v="0"/>
    <x v="0"/>
    <x v="1"/>
    <x v="0"/>
    <x v="0"/>
  </r>
  <r>
    <n v="9.4851993702195214E-2"/>
    <x v="1"/>
    <x v="0"/>
    <x v="0"/>
    <x v="1"/>
    <x v="0"/>
    <x v="0"/>
    <x v="0"/>
    <x v="0"/>
  </r>
  <r>
    <n v="9.4527196738433489E-2"/>
    <x v="0"/>
    <x v="0"/>
    <x v="0"/>
    <x v="0"/>
    <x v="0"/>
    <x v="0"/>
    <x v="0"/>
    <x v="0"/>
  </r>
  <r>
    <n v="0.10419066019794963"/>
    <x v="1"/>
    <x v="1"/>
    <x v="0"/>
    <x v="0"/>
    <x v="0"/>
    <x v="0"/>
    <x v="0"/>
    <x v="0"/>
  </r>
  <r>
    <n v="-2.9281673318380851E-2"/>
    <x v="1"/>
    <x v="1"/>
    <x v="0"/>
    <x v="0"/>
    <x v="0"/>
    <x v="0"/>
    <x v="0"/>
    <x v="0"/>
  </r>
  <r>
    <n v="0.38188200927845756"/>
    <x v="1"/>
    <x v="1"/>
    <x v="0"/>
    <x v="0"/>
    <x v="0"/>
    <x v="0"/>
    <x v="0"/>
    <x v="0"/>
  </r>
  <r>
    <n v="-8.4249965258465551E-2"/>
    <x v="0"/>
    <x v="0"/>
    <x v="0"/>
    <x v="0"/>
    <x v="0"/>
    <x v="0"/>
    <x v="0"/>
    <x v="0"/>
  </r>
  <r>
    <n v="-4.5111491457334167E-2"/>
    <x v="0"/>
    <x v="0"/>
    <x v="0"/>
    <x v="0"/>
    <x v="0"/>
    <x v="0"/>
    <x v="0"/>
    <x v="0"/>
  </r>
  <r>
    <n v="0.29425073933447327"/>
    <x v="1"/>
    <x v="0"/>
    <x v="1"/>
    <x v="0"/>
    <x v="0"/>
    <x v="0"/>
    <x v="0"/>
    <x v="0"/>
  </r>
  <r>
    <n v="9.1176226084118808E-2"/>
    <x v="1"/>
    <x v="0"/>
    <x v="0"/>
    <x v="0"/>
    <x v="0"/>
    <x v="0"/>
    <x v="1"/>
    <x v="0"/>
  </r>
  <r>
    <n v="5.7986792880793822E-2"/>
    <x v="1"/>
    <x v="1"/>
    <x v="0"/>
    <x v="0"/>
    <x v="0"/>
    <x v="0"/>
    <x v="0"/>
    <x v="0"/>
  </r>
  <r>
    <n v="-0.12309207725663898"/>
    <x v="1"/>
    <x v="0"/>
    <x v="0"/>
    <x v="0"/>
    <x v="0"/>
    <x v="1"/>
    <x v="0"/>
    <x v="0"/>
  </r>
  <r>
    <n v="0.42181886343652408"/>
    <x v="1"/>
    <x v="0"/>
    <x v="0"/>
    <x v="1"/>
    <x v="0"/>
    <x v="0"/>
    <x v="0"/>
    <x v="0"/>
  </r>
  <r>
    <n v="0.37118752905455826"/>
    <x v="0"/>
    <x v="0"/>
    <x v="0"/>
    <x v="0"/>
    <x v="0"/>
    <x v="0"/>
    <x v="0"/>
    <x v="0"/>
  </r>
  <r>
    <n v="3.477434842867283E-2"/>
    <x v="1"/>
    <x v="0"/>
    <x v="1"/>
    <x v="0"/>
    <x v="0"/>
    <x v="0"/>
    <x v="0"/>
    <x v="0"/>
  </r>
  <r>
    <n v="0.14976514809586378"/>
    <x v="1"/>
    <x v="0"/>
    <x v="0"/>
    <x v="0"/>
    <x v="1"/>
    <x v="0"/>
    <x v="0"/>
    <x v="0"/>
  </r>
  <r>
    <n v="-2.8949095188152411E-2"/>
    <x v="1"/>
    <x v="1"/>
    <x v="0"/>
    <x v="0"/>
    <x v="0"/>
    <x v="0"/>
    <x v="0"/>
    <x v="0"/>
  </r>
  <r>
    <n v="6.2044230690593428E-2"/>
    <x v="1"/>
    <x v="0"/>
    <x v="1"/>
    <x v="0"/>
    <x v="0"/>
    <x v="0"/>
    <x v="0"/>
    <x v="0"/>
  </r>
  <r>
    <n v="0.19309499679119702"/>
    <x v="1"/>
    <x v="0"/>
    <x v="0"/>
    <x v="0"/>
    <x v="0"/>
    <x v="1"/>
    <x v="0"/>
    <x v="0"/>
  </r>
  <r>
    <n v="-6.2250194601086743E-3"/>
    <x v="0"/>
    <x v="0"/>
    <x v="0"/>
    <x v="0"/>
    <x v="0"/>
    <x v="0"/>
    <x v="0"/>
    <x v="0"/>
  </r>
  <r>
    <n v="0.42967882063905954"/>
    <x v="1"/>
    <x v="0"/>
    <x v="0"/>
    <x v="0"/>
    <x v="0"/>
    <x v="0"/>
    <x v="0"/>
    <x v="1"/>
  </r>
  <r>
    <n v="-0.11043778716164634"/>
    <x v="1"/>
    <x v="0"/>
    <x v="1"/>
    <x v="0"/>
    <x v="0"/>
    <x v="0"/>
    <x v="0"/>
    <x v="0"/>
  </r>
  <r>
    <n v="1.5131806627718689E-2"/>
    <x v="0"/>
    <x v="0"/>
    <x v="0"/>
    <x v="0"/>
    <x v="0"/>
    <x v="0"/>
    <x v="0"/>
    <x v="0"/>
  </r>
  <r>
    <n v="-5.9762478642287259E-2"/>
    <x v="1"/>
    <x v="1"/>
    <x v="0"/>
    <x v="0"/>
    <x v="0"/>
    <x v="0"/>
    <x v="0"/>
    <x v="0"/>
  </r>
  <r>
    <n v="2.1809403426873018E-2"/>
    <x v="0"/>
    <x v="0"/>
    <x v="0"/>
    <x v="0"/>
    <x v="0"/>
    <x v="0"/>
    <x v="0"/>
    <x v="0"/>
  </r>
  <r>
    <n v="5.1471603686300715E-2"/>
    <x v="1"/>
    <x v="1"/>
    <x v="0"/>
    <x v="0"/>
    <x v="0"/>
    <x v="0"/>
    <x v="0"/>
    <x v="0"/>
  </r>
  <r>
    <n v="-0.25092724473312966"/>
    <x v="0"/>
    <x v="0"/>
    <x v="0"/>
    <x v="0"/>
    <x v="0"/>
    <x v="0"/>
    <x v="0"/>
    <x v="0"/>
  </r>
  <r>
    <n v="9.6919898098343948E-2"/>
    <x v="1"/>
    <x v="0"/>
    <x v="1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n v="-7.925237091566828E-2"/>
    <x v="0"/>
    <x v="0"/>
    <x v="0"/>
    <x v="0"/>
  </r>
  <r>
    <n v="0.17743904086575082"/>
    <x v="0"/>
    <x v="1"/>
    <x v="1"/>
    <x v="0"/>
  </r>
  <r>
    <n v="-0.25815026002897123"/>
    <x v="0"/>
    <x v="1"/>
    <x v="1"/>
    <x v="0"/>
  </r>
  <r>
    <n v="-0.10727084421930747"/>
    <x v="0"/>
    <x v="0"/>
    <x v="0"/>
    <x v="0"/>
  </r>
  <r>
    <n v="0.68931064675778908"/>
    <x v="0"/>
    <x v="0"/>
    <x v="1"/>
    <x v="1"/>
  </r>
  <r>
    <n v="-7.102279967882362E-2"/>
    <x v="1"/>
    <x v="1"/>
    <x v="0"/>
    <x v="1"/>
  </r>
  <r>
    <n v="0.13211971312551338"/>
    <x v="0"/>
    <x v="0"/>
    <x v="1"/>
    <x v="1"/>
  </r>
  <r>
    <n v="-0.16515327297969157"/>
    <x v="1"/>
    <x v="1"/>
    <x v="0"/>
    <x v="1"/>
  </r>
  <r>
    <n v="-0.11160043233309584"/>
    <x v="0"/>
    <x v="0"/>
    <x v="0"/>
    <x v="0"/>
  </r>
  <r>
    <n v="-2.7181489207683381E-2"/>
    <x v="0"/>
    <x v="1"/>
    <x v="1"/>
    <x v="0"/>
  </r>
  <r>
    <n v="0.22197334871217914"/>
    <x v="0"/>
    <x v="0"/>
    <x v="1"/>
    <x v="1"/>
  </r>
  <r>
    <n v="0.17335920073253208"/>
    <x v="0"/>
    <x v="1"/>
    <x v="1"/>
    <x v="0"/>
  </r>
  <r>
    <n v="0.12419359165719619"/>
    <x v="0"/>
    <x v="0"/>
    <x v="1"/>
    <x v="1"/>
  </r>
  <r>
    <n v="0.33511724544262567"/>
    <x v="0"/>
    <x v="0"/>
    <x v="0"/>
    <x v="0"/>
  </r>
  <r>
    <n v="8.873797816294042E-2"/>
    <x v="0"/>
    <x v="1"/>
    <x v="1"/>
    <x v="0"/>
  </r>
  <r>
    <n v="-0.3295673223582285"/>
    <x v="0"/>
    <x v="1"/>
    <x v="1"/>
    <x v="0"/>
  </r>
  <r>
    <n v="-0.28935735661567408"/>
    <x v="0"/>
    <x v="1"/>
    <x v="1"/>
    <x v="0"/>
  </r>
  <r>
    <n v="-1.535278004813505E-2"/>
    <x v="1"/>
    <x v="1"/>
    <x v="0"/>
    <x v="1"/>
  </r>
  <r>
    <n v="-9.0424734753034502E-2"/>
    <x v="0"/>
    <x v="0"/>
    <x v="1"/>
    <x v="1"/>
  </r>
  <r>
    <n v="-2.6222592475653974E-2"/>
    <x v="0"/>
    <x v="1"/>
    <x v="1"/>
    <x v="0"/>
  </r>
  <r>
    <n v="7.0734357243717211E-2"/>
    <x v="0"/>
    <x v="1"/>
    <x v="1"/>
    <x v="0"/>
  </r>
  <r>
    <n v="-0.49899508429258654"/>
    <x v="0"/>
    <x v="0"/>
    <x v="0"/>
    <x v="0"/>
  </r>
  <r>
    <n v="-0.40234413438337052"/>
    <x v="0"/>
    <x v="1"/>
    <x v="1"/>
    <x v="0"/>
  </r>
  <r>
    <n v="-0.31348100508050253"/>
    <x v="0"/>
    <x v="0"/>
    <x v="0"/>
    <x v="0"/>
  </r>
  <r>
    <n v="-0.15368693718642329"/>
    <x v="0"/>
    <x v="0"/>
    <x v="1"/>
    <x v="1"/>
  </r>
  <r>
    <n v="0.37136120369624159"/>
    <x v="0"/>
    <x v="1"/>
    <x v="1"/>
    <x v="0"/>
  </r>
  <r>
    <n v="-0.30265655266851405"/>
    <x v="0"/>
    <x v="1"/>
    <x v="1"/>
    <x v="0"/>
  </r>
  <r>
    <n v="0.22930406300951267"/>
    <x v="0"/>
    <x v="1"/>
    <x v="1"/>
    <x v="0"/>
  </r>
  <r>
    <n v="-0.14252976187327271"/>
    <x v="0"/>
    <x v="1"/>
    <x v="1"/>
    <x v="0"/>
  </r>
  <r>
    <n v="-0.12309207725663898"/>
    <x v="0"/>
    <x v="0"/>
    <x v="1"/>
    <x v="1"/>
  </r>
  <r>
    <n v="0.45186601444537594"/>
    <x v="0"/>
    <x v="0"/>
    <x v="1"/>
    <x v="1"/>
  </r>
  <r>
    <n v="-0.31971497152677786"/>
    <x v="0"/>
    <x v="0"/>
    <x v="0"/>
    <x v="0"/>
  </r>
  <r>
    <n v="9.1176226084118753E-2"/>
    <x v="0"/>
    <x v="1"/>
    <x v="1"/>
    <x v="0"/>
  </r>
  <r>
    <n v="0.11261293598540643"/>
    <x v="0"/>
    <x v="1"/>
    <x v="1"/>
    <x v="0"/>
  </r>
  <r>
    <n v="-4.855013493136222E-3"/>
    <x v="0"/>
    <x v="1"/>
    <x v="1"/>
    <x v="0"/>
  </r>
  <r>
    <n v="-0.24448626858061237"/>
    <x v="0"/>
    <x v="0"/>
    <x v="0"/>
    <x v="0"/>
  </r>
  <r>
    <n v="4.1548451140967016E-2"/>
    <x v="0"/>
    <x v="1"/>
    <x v="1"/>
    <x v="0"/>
  </r>
  <r>
    <n v="0.13656057945998129"/>
    <x v="0"/>
    <x v="1"/>
    <x v="1"/>
    <x v="0"/>
  </r>
  <r>
    <n v="-0.27836941390295633"/>
    <x v="0"/>
    <x v="1"/>
    <x v="1"/>
    <x v="0"/>
  </r>
  <r>
    <n v="-0.1665424736485405"/>
    <x v="0"/>
    <x v="1"/>
    <x v="1"/>
    <x v="0"/>
  </r>
  <r>
    <n v="0.14788165040340134"/>
    <x v="0"/>
    <x v="0"/>
    <x v="0"/>
    <x v="0"/>
  </r>
  <r>
    <n v="-0.1294685307139731"/>
    <x v="0"/>
    <x v="0"/>
    <x v="0"/>
    <x v="0"/>
  </r>
  <r>
    <n v="-0.17923490592489563"/>
    <x v="0"/>
    <x v="1"/>
    <x v="1"/>
    <x v="0"/>
  </r>
  <r>
    <n v="-6.4885796808568347E-2"/>
    <x v="0"/>
    <x v="1"/>
    <x v="1"/>
    <x v="0"/>
  </r>
  <r>
    <n v="0.16607723093656343"/>
    <x v="0"/>
    <x v="1"/>
    <x v="1"/>
    <x v="0"/>
  </r>
  <r>
    <n v="5.1054807289435192E-3"/>
    <x v="0"/>
    <x v="1"/>
    <x v="1"/>
    <x v="0"/>
  </r>
  <r>
    <n v="-2.4127563595406024E-2"/>
    <x v="0"/>
    <x v="1"/>
    <x v="1"/>
    <x v="0"/>
  </r>
  <r>
    <n v="-5.7055548939710758E-2"/>
    <x v="0"/>
    <x v="1"/>
    <x v="1"/>
    <x v="0"/>
  </r>
  <r>
    <n v="0.3399428740259513"/>
    <x v="0"/>
    <x v="0"/>
    <x v="1"/>
    <x v="1"/>
  </r>
  <r>
    <n v="-0.36525665040773109"/>
    <x v="0"/>
    <x v="1"/>
    <x v="1"/>
    <x v="0"/>
  </r>
  <r>
    <n v="-0.17392868593714089"/>
    <x v="0"/>
    <x v="0"/>
    <x v="0"/>
    <x v="0"/>
  </r>
  <r>
    <n v="2.3774300388978716E-2"/>
    <x v="1"/>
    <x v="1"/>
    <x v="0"/>
    <x v="1"/>
  </r>
  <r>
    <n v="0.29553314029321348"/>
    <x v="0"/>
    <x v="1"/>
    <x v="1"/>
    <x v="0"/>
  </r>
  <r>
    <n v="-0.16738532553547791"/>
    <x v="0"/>
    <x v="1"/>
    <x v="1"/>
    <x v="0"/>
  </r>
  <r>
    <n v="-0.20746130647960812"/>
    <x v="0"/>
    <x v="1"/>
    <x v="1"/>
    <x v="0"/>
  </r>
  <r>
    <n v="-1.5936679106777426E-2"/>
    <x v="0"/>
    <x v="1"/>
    <x v="1"/>
    <x v="0"/>
  </r>
  <r>
    <n v="-0.28521029649493712"/>
    <x v="0"/>
    <x v="1"/>
    <x v="1"/>
    <x v="0"/>
  </r>
  <r>
    <n v="0.11235682810187603"/>
    <x v="0"/>
    <x v="1"/>
    <x v="1"/>
    <x v="0"/>
  </r>
  <r>
    <n v="-0.12202936468296169"/>
    <x v="0"/>
    <x v="1"/>
    <x v="1"/>
    <x v="0"/>
  </r>
  <r>
    <n v="-0.22836826413840425"/>
    <x v="1"/>
    <x v="1"/>
    <x v="0"/>
    <x v="1"/>
  </r>
  <r>
    <n v="0.29005819359986923"/>
    <x v="0"/>
    <x v="0"/>
    <x v="1"/>
    <x v="1"/>
  </r>
  <r>
    <n v="0.33039872483944144"/>
    <x v="0"/>
    <x v="0"/>
    <x v="0"/>
    <x v="0"/>
  </r>
  <r>
    <n v="-0.21035248389346078"/>
    <x v="1"/>
    <x v="1"/>
    <x v="0"/>
    <x v="1"/>
  </r>
  <r>
    <n v="-0.17309773786267338"/>
    <x v="0"/>
    <x v="1"/>
    <x v="1"/>
    <x v="0"/>
  </r>
  <r>
    <n v="0.15367437348634935"/>
    <x v="0"/>
    <x v="0"/>
    <x v="0"/>
    <x v="0"/>
  </r>
  <r>
    <n v="0.22593543668099481"/>
    <x v="0"/>
    <x v="1"/>
    <x v="1"/>
    <x v="0"/>
  </r>
  <r>
    <n v="0.33132714241475847"/>
    <x v="0"/>
    <x v="0"/>
    <x v="1"/>
    <x v="1"/>
  </r>
  <r>
    <n v="9.4851993702195214E-2"/>
    <x v="0"/>
    <x v="1"/>
    <x v="1"/>
    <x v="0"/>
  </r>
  <r>
    <n v="9.4527196738433489E-2"/>
    <x v="1"/>
    <x v="1"/>
    <x v="0"/>
    <x v="1"/>
  </r>
  <r>
    <n v="0.10419066019794963"/>
    <x v="0"/>
    <x v="1"/>
    <x v="1"/>
    <x v="0"/>
  </r>
  <r>
    <n v="-2.9281673318380851E-2"/>
    <x v="0"/>
    <x v="0"/>
    <x v="1"/>
    <x v="1"/>
  </r>
  <r>
    <n v="0.38188200927845756"/>
    <x v="0"/>
    <x v="1"/>
    <x v="1"/>
    <x v="0"/>
  </r>
  <r>
    <n v="-8.4249965258465551E-2"/>
    <x v="0"/>
    <x v="0"/>
    <x v="0"/>
    <x v="0"/>
  </r>
  <r>
    <n v="-4.5111491457334167E-2"/>
    <x v="0"/>
    <x v="0"/>
    <x v="0"/>
    <x v="0"/>
  </r>
  <r>
    <n v="0.29425073933447327"/>
    <x v="0"/>
    <x v="1"/>
    <x v="1"/>
    <x v="0"/>
  </r>
  <r>
    <n v="9.1176226084118808E-2"/>
    <x v="0"/>
    <x v="1"/>
    <x v="1"/>
    <x v="0"/>
  </r>
  <r>
    <n v="5.7986792880793822E-2"/>
    <x v="0"/>
    <x v="1"/>
    <x v="1"/>
    <x v="0"/>
  </r>
  <r>
    <n v="-0.12309207725663898"/>
    <x v="0"/>
    <x v="0"/>
    <x v="1"/>
    <x v="1"/>
  </r>
  <r>
    <n v="0.42181886343652408"/>
    <x v="0"/>
    <x v="0"/>
    <x v="1"/>
    <x v="1"/>
  </r>
  <r>
    <n v="0.37118752905455826"/>
    <x v="0"/>
    <x v="0"/>
    <x v="0"/>
    <x v="0"/>
  </r>
  <r>
    <n v="3.477434842867283E-2"/>
    <x v="0"/>
    <x v="1"/>
    <x v="1"/>
    <x v="0"/>
  </r>
  <r>
    <n v="0.14976514809586378"/>
    <x v="0"/>
    <x v="0"/>
    <x v="1"/>
    <x v="1"/>
  </r>
  <r>
    <n v="-2.8949095188152411E-2"/>
    <x v="0"/>
    <x v="1"/>
    <x v="1"/>
    <x v="0"/>
  </r>
  <r>
    <n v="6.2044230690593428E-2"/>
    <x v="0"/>
    <x v="1"/>
    <x v="1"/>
    <x v="0"/>
  </r>
  <r>
    <n v="0.19309499679119702"/>
    <x v="0"/>
    <x v="1"/>
    <x v="1"/>
    <x v="0"/>
  </r>
  <r>
    <n v="-6.2250194601086743E-3"/>
    <x v="0"/>
    <x v="0"/>
    <x v="0"/>
    <x v="0"/>
  </r>
  <r>
    <n v="0.42967882063905954"/>
    <x v="0"/>
    <x v="1"/>
    <x v="1"/>
    <x v="0"/>
  </r>
  <r>
    <n v="-0.11043778716164634"/>
    <x v="0"/>
    <x v="1"/>
    <x v="1"/>
    <x v="0"/>
  </r>
  <r>
    <n v="1.5131806627718689E-2"/>
    <x v="0"/>
    <x v="0"/>
    <x v="0"/>
    <x v="0"/>
  </r>
  <r>
    <n v="-5.9762478642287259E-2"/>
    <x v="0"/>
    <x v="1"/>
    <x v="1"/>
    <x v="0"/>
  </r>
  <r>
    <n v="2.1809403426873018E-2"/>
    <x v="0"/>
    <x v="0"/>
    <x v="0"/>
    <x v="0"/>
  </r>
  <r>
    <n v="5.1471603686300715E-2"/>
    <x v="0"/>
    <x v="1"/>
    <x v="1"/>
    <x v="0"/>
  </r>
  <r>
    <n v="-0.25092724473312966"/>
    <x v="0"/>
    <x v="0"/>
    <x v="0"/>
    <x v="0"/>
  </r>
  <r>
    <n v="9.6919898098343948E-2"/>
    <x v="0"/>
    <x v="1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  <n v="-7.925237091566828E-2"/>
    <s v="X(A1)"/>
    <n v="1.9917111754548492E-3"/>
    <s v=""/>
    <s v=""/>
    <s v=""/>
    <s v=""/>
    <s v=""/>
    <s v=""/>
    <m/>
  </r>
  <r>
    <x v="1"/>
    <n v="0.17743904086575082"/>
    <s v="X(A2)"/>
    <n v="0"/>
    <n v="0"/>
    <n v="0"/>
    <n v="0"/>
    <n v="0"/>
    <n v="2.072056960422522E-3"/>
    <s v=""/>
    <m/>
  </r>
  <r>
    <x v="0"/>
    <n v="-0.25815026002897123"/>
    <s v="X(A3)"/>
    <n v="0"/>
    <n v="1.0245505240380832E-2"/>
    <s v=""/>
    <s v=""/>
    <s v=""/>
    <s v=""/>
    <s v=""/>
    <m/>
  </r>
  <r>
    <x v="0"/>
    <n v="-0.10727084421930747"/>
    <s v="X(A4)"/>
    <n v="8.0911640630150373E-3"/>
    <s v=""/>
    <s v=""/>
    <s v=""/>
    <s v=""/>
    <s v=""/>
    <s v=""/>
    <m/>
  </r>
  <r>
    <x v="1"/>
    <n v="0.68931064675778908"/>
    <s v="X(A5)"/>
    <n v="0"/>
    <n v="0"/>
    <n v="0"/>
    <n v="0"/>
    <n v="0"/>
    <n v="0.22337628171450943"/>
    <s v=""/>
    <m/>
  </r>
  <r>
    <x v="0"/>
    <n v="-7.102279967882362E-2"/>
    <s v="X(A6)"/>
    <n v="8.0567982484113961E-3"/>
    <s v=""/>
    <s v=""/>
    <s v=""/>
    <s v=""/>
    <s v=""/>
    <s v=""/>
    <m/>
  </r>
  <r>
    <x v="1"/>
    <n v="0.13211971312551338"/>
    <s v="X(A7)"/>
    <n v="0"/>
    <n v="5.8481056941681953E-3"/>
    <s v=""/>
    <s v=""/>
    <s v=""/>
    <s v=""/>
    <s v=""/>
    <m/>
  </r>
  <r>
    <x v="0"/>
    <n v="-0.16515327297969157"/>
    <s v="X(A8)"/>
    <n v="0.14648517469939443"/>
    <s v=""/>
    <s v=""/>
    <s v=""/>
    <s v=""/>
    <s v=""/>
    <s v=""/>
    <m/>
  </r>
  <r>
    <x v="0"/>
    <n v="-0.11160043233309584"/>
    <s v="X(A9)"/>
    <n v="8.9586612794639205E-3"/>
    <s v=""/>
    <s v=""/>
    <s v=""/>
    <s v=""/>
    <s v=""/>
    <s v=""/>
    <m/>
  </r>
  <r>
    <x v="0"/>
    <n v="-2.7181489207683381E-2"/>
    <s v="X(A10)"/>
    <n v="0"/>
    <n v="0"/>
    <n v="7.5997041461062786E-2"/>
    <s v=""/>
    <s v=""/>
    <s v=""/>
    <s v=""/>
    <m/>
  </r>
  <r>
    <x v="1"/>
    <n v="0.22197334871217914"/>
    <s v="X(A11)"/>
    <n v="0"/>
    <n v="2.0626283496838018E-3"/>
    <s v=""/>
    <s v=""/>
    <s v=""/>
    <s v=""/>
    <s v=""/>
    <m/>
  </r>
  <r>
    <x v="1"/>
    <n v="0.17335920073253208"/>
    <s v="X(A12)"/>
    <n v="0"/>
    <n v="0"/>
    <n v="0"/>
    <n v="0"/>
    <n v="1.1418849530049852E-3"/>
    <s v=""/>
    <s v=""/>
    <m/>
  </r>
  <r>
    <x v="1"/>
    <n v="0.12419359165719619"/>
    <s v="X(A13)"/>
    <n v="0"/>
    <n v="1.0359677490880367E-3"/>
    <s v=""/>
    <s v=""/>
    <s v=""/>
    <s v=""/>
    <s v=""/>
    <m/>
  </r>
  <r>
    <x v="1"/>
    <n v="0.33511724544262567"/>
    <s v="X(A14)"/>
    <n v="2.5546396485340147E-3"/>
    <s v=""/>
    <s v=""/>
    <s v=""/>
    <s v=""/>
    <s v=""/>
    <s v=""/>
    <m/>
  </r>
  <r>
    <x v="1"/>
    <n v="8.873797816294042E-2"/>
    <s v="X(A15)"/>
    <n v="0"/>
    <n v="0"/>
    <n v="0"/>
    <n v="0"/>
    <n v="0.18436113815944694"/>
    <s v=""/>
    <s v=""/>
    <m/>
  </r>
  <r>
    <x v="0"/>
    <n v="-0.3295673223582285"/>
    <s v="X(A16)"/>
    <n v="0"/>
    <n v="0.12365596107349021"/>
    <s v=""/>
    <s v=""/>
    <s v=""/>
    <s v=""/>
    <s v=""/>
    <m/>
  </r>
  <r>
    <x v="0"/>
    <n v="-0.28935735661567408"/>
    <s v="X(A17)"/>
    <n v="0"/>
    <n v="0"/>
    <n v="1.9072115788756339E-2"/>
    <s v=""/>
    <s v=""/>
    <s v=""/>
    <s v=""/>
    <m/>
  </r>
  <r>
    <x v="0"/>
    <n v="-1.535278004813505E-2"/>
    <s v="X(A18)"/>
    <n v="0.1009017740359151"/>
    <s v=""/>
    <s v=""/>
    <s v=""/>
    <s v=""/>
    <s v=""/>
    <s v=""/>
    <m/>
  </r>
  <r>
    <x v="0"/>
    <n v="-9.0424734753034502E-2"/>
    <s v="X(A19)"/>
    <n v="0"/>
    <n v="0.35564605844998759"/>
    <s v=""/>
    <s v=""/>
    <s v=""/>
    <s v=""/>
    <s v=""/>
    <m/>
  </r>
  <r>
    <x v="0"/>
    <n v="-2.6222592475653974E-2"/>
    <s v="X(A20)"/>
    <n v="0"/>
    <n v="0"/>
    <n v="0"/>
    <n v="0"/>
    <n v="4.7985753422930856E-3"/>
    <s v=""/>
    <s v=""/>
    <m/>
  </r>
  <r>
    <x v="1"/>
    <n v="7.0734357243717211E-2"/>
    <s v="X(A21)"/>
    <n v="0"/>
    <n v="8.763684017563866E-3"/>
    <s v=""/>
    <s v=""/>
    <s v=""/>
    <s v=""/>
    <s v=""/>
    <m/>
  </r>
  <r>
    <x v="0"/>
    <n v="-0.49899508429258654"/>
    <s v="X(A22)"/>
    <n v="3.8637672476854928E-2"/>
    <s v=""/>
    <s v=""/>
    <s v=""/>
    <s v=""/>
    <s v=""/>
    <s v=""/>
    <m/>
  </r>
  <r>
    <x v="0"/>
    <n v="-0.40234413438337052"/>
    <s v="X(A23)"/>
    <n v="0"/>
    <n v="3.3717974056414822E-2"/>
    <s v=""/>
    <s v=""/>
    <s v=""/>
    <s v=""/>
    <s v=""/>
    <m/>
  </r>
  <r>
    <x v="0"/>
    <n v="-0.31348100508050253"/>
    <s v="X(A24)"/>
    <n v="1.4650196967917412E-2"/>
    <s v=""/>
    <s v=""/>
    <s v=""/>
    <s v=""/>
    <s v=""/>
    <s v=""/>
    <m/>
  </r>
  <r>
    <x v="0"/>
    <n v="-0.15368693718642329"/>
    <s v="X(A25)"/>
    <n v="0"/>
    <n v="0"/>
    <n v="1.8029522873468061E-2"/>
    <s v=""/>
    <s v=""/>
    <s v=""/>
    <s v=""/>
    <m/>
  </r>
  <r>
    <x v="1"/>
    <n v="0.37136120369624159"/>
    <s v="X(A26)"/>
    <n v="0"/>
    <n v="0"/>
    <n v="0"/>
    <n v="8.0379783879642628E-4"/>
    <s v=""/>
    <s v=""/>
    <s v=""/>
    <m/>
  </r>
  <r>
    <x v="0"/>
    <n v="-0.30265655266851405"/>
    <s v="X(A27)"/>
    <n v="0"/>
    <n v="2.595907427816219E-2"/>
    <s v=""/>
    <s v=""/>
    <s v=""/>
    <s v=""/>
    <s v=""/>
    <m/>
  </r>
  <r>
    <x v="1"/>
    <n v="0.22930406300951267"/>
    <s v="X(A28)"/>
    <n v="0"/>
    <n v="0"/>
    <n v="1.6279237157319309E-2"/>
    <s v=""/>
    <s v=""/>
    <s v=""/>
    <s v=""/>
    <m/>
  </r>
  <r>
    <x v="0"/>
    <n v="-0.14252976187327271"/>
    <s v="X(A29)"/>
    <n v="0"/>
    <n v="1.1982337769558291E-2"/>
    <s v=""/>
    <s v=""/>
    <s v=""/>
    <s v=""/>
    <s v=""/>
    <m/>
  </r>
  <r>
    <x v="0"/>
    <n v="-0.12309207725663898"/>
    <s v="X(A30)"/>
    <n v="0"/>
    <n v="0"/>
    <n v="0"/>
    <n v="0.36030413289588525"/>
    <s v=""/>
    <s v=""/>
    <s v=""/>
    <m/>
  </r>
  <r>
    <x v="1"/>
    <n v="0.45186601444537594"/>
    <s v="X(A31)"/>
    <n v="0"/>
    <n v="0"/>
    <n v="0"/>
    <n v="0"/>
    <n v="0"/>
    <n v="0"/>
    <n v="0.43186654836897725"/>
    <m/>
  </r>
  <r>
    <x v="0"/>
    <n v="-0.31971497152677786"/>
    <s v="X(A32)"/>
    <n v="6.0813663373245633E-2"/>
    <s v=""/>
    <s v=""/>
    <s v=""/>
    <s v=""/>
    <s v=""/>
    <s v=""/>
    <m/>
  </r>
  <r>
    <x v="1"/>
    <n v="9.1176226084118753E-2"/>
    <s v="X(A33)"/>
    <n v="0"/>
    <n v="0"/>
    <n v="0"/>
    <n v="0"/>
    <n v="0.36413276693863161"/>
    <s v=""/>
    <s v=""/>
    <m/>
  </r>
  <r>
    <x v="1"/>
    <n v="0.11261293598540643"/>
    <s v="X(A34)"/>
    <n v="0"/>
    <n v="0"/>
    <n v="0.2855331609137709"/>
    <s v=""/>
    <s v=""/>
    <s v=""/>
    <s v=""/>
    <m/>
  </r>
  <r>
    <x v="0"/>
    <n v="-4.855013493136222E-3"/>
    <s v="X(A35)"/>
    <n v="0"/>
    <n v="1.9752757425233945E-2"/>
    <s v=""/>
    <s v=""/>
    <s v=""/>
    <s v=""/>
    <s v=""/>
    <m/>
  </r>
  <r>
    <x v="0"/>
    <n v="-0.24448626858061237"/>
    <s v="X(A36)"/>
    <n v="4.0575667100133841E-2"/>
    <s v=""/>
    <s v=""/>
    <s v=""/>
    <s v=""/>
    <s v=""/>
    <s v=""/>
    <m/>
  </r>
  <r>
    <x v="1"/>
    <n v="4.1548451140967016E-2"/>
    <s v="X(A37)"/>
    <n v="0"/>
    <n v="0"/>
    <n v="1.3090036877771534E-2"/>
    <s v=""/>
    <s v=""/>
    <s v=""/>
    <s v=""/>
    <m/>
  </r>
  <r>
    <x v="1"/>
    <n v="0.13656057945998129"/>
    <s v="X(A38)"/>
    <n v="0"/>
    <n v="0"/>
    <n v="7.3049218233148705E-4"/>
    <s v=""/>
    <s v=""/>
    <s v=""/>
    <s v=""/>
    <m/>
  </r>
  <r>
    <x v="0"/>
    <n v="-0.27836941390295633"/>
    <s v="X(A39)"/>
    <n v="0"/>
    <n v="5.5688980828916566E-2"/>
    <s v=""/>
    <s v=""/>
    <s v=""/>
    <s v=""/>
    <s v=""/>
    <m/>
  </r>
  <r>
    <x v="0"/>
    <n v="-0.1665424736485405"/>
    <s v="X(A40)"/>
    <n v="0"/>
    <n v="2.8462081308344198E-2"/>
    <s v=""/>
    <s v=""/>
    <s v=""/>
    <s v=""/>
    <s v=""/>
    <m/>
  </r>
  <r>
    <x v="1"/>
    <n v="0.14788165040340134"/>
    <s v="X(A41)"/>
    <n v="2.6595854528913481E-2"/>
    <s v=""/>
    <s v=""/>
    <s v=""/>
    <s v=""/>
    <s v=""/>
    <s v=""/>
    <m/>
  </r>
  <r>
    <x v="0"/>
    <n v="-0.1294685307139731"/>
    <s v="X(A42)"/>
    <n v="2.6823408249516088E-2"/>
    <s v=""/>
    <s v=""/>
    <s v=""/>
    <s v=""/>
    <s v=""/>
    <s v=""/>
    <m/>
  </r>
  <r>
    <x v="0"/>
    <n v="-0.17923490592489563"/>
    <s v="X(A43)"/>
    <n v="0"/>
    <n v="0"/>
    <n v="0.1089785810982777"/>
    <s v=""/>
    <s v=""/>
    <s v=""/>
    <s v=""/>
    <m/>
  </r>
  <r>
    <x v="0"/>
    <n v="-6.4885796808568347E-2"/>
    <s v="X(A44)"/>
    <n v="0"/>
    <n v="1.3032950590538566E-2"/>
    <s v=""/>
    <s v=""/>
    <s v=""/>
    <s v=""/>
    <s v=""/>
    <m/>
  </r>
  <r>
    <x v="1"/>
    <n v="0.16607723093656343"/>
    <s v="X(A45)"/>
    <n v="0"/>
    <n v="2.8744717508881485E-3"/>
    <s v=""/>
    <s v=""/>
    <s v=""/>
    <s v=""/>
    <s v=""/>
    <m/>
  </r>
  <r>
    <x v="1"/>
    <n v="5.1054807289435192E-3"/>
    <s v="X(A46)"/>
    <n v="0"/>
    <n v="0"/>
    <n v="0"/>
    <n v="0.15623007701191954"/>
    <s v=""/>
    <s v=""/>
    <s v=""/>
    <m/>
  </r>
  <r>
    <x v="0"/>
    <n v="-2.4127563595406024E-2"/>
    <s v="X(A47)"/>
    <n v="0"/>
    <n v="0"/>
    <n v="0"/>
    <n v="0"/>
    <n v="0.23097832062978177"/>
    <s v=""/>
    <s v=""/>
    <m/>
  </r>
  <r>
    <x v="0"/>
    <n v="-5.7055548939710758E-2"/>
    <s v="X(A48)"/>
    <n v="0"/>
    <n v="0"/>
    <n v="0"/>
    <n v="1.3851778402160486E-2"/>
    <s v=""/>
    <s v=""/>
    <s v=""/>
    <m/>
  </r>
  <r>
    <x v="1"/>
    <n v="0.3399428740259513"/>
    <s v="X(A49)"/>
    <n v="0"/>
    <n v="0"/>
    <n v="0"/>
    <n v="0.34685943027999888"/>
    <s v=""/>
    <s v=""/>
    <s v=""/>
    <m/>
  </r>
  <r>
    <x v="0"/>
    <n v="-0.36525665040773109"/>
    <s v="X(A50)"/>
    <n v="0"/>
    <n v="2.6073702761430957E-2"/>
    <s v=""/>
    <s v=""/>
    <s v=""/>
    <s v=""/>
    <s v=""/>
    <m/>
  </r>
  <r>
    <x v="0"/>
    <n v="-0.17392868593714089"/>
    <s v="X(A51)"/>
    <n v="1.8218901978450894E-4"/>
    <s v=""/>
    <s v=""/>
    <s v=""/>
    <s v=""/>
    <s v=""/>
    <s v=""/>
    <m/>
  </r>
  <r>
    <x v="1"/>
    <n v="2.3774300388978716E-2"/>
    <s v="X(A52)"/>
    <n v="6.4833733465359547E-2"/>
    <s v=""/>
    <s v=""/>
    <s v=""/>
    <s v=""/>
    <s v=""/>
    <s v=""/>
    <m/>
  </r>
  <r>
    <x v="1"/>
    <n v="0.29553314029321348"/>
    <s v="X(A53)"/>
    <n v="0"/>
    <n v="0"/>
    <n v="0"/>
    <n v="0"/>
    <n v="4.2129199125131855E-3"/>
    <s v=""/>
    <s v=""/>
    <m/>
  </r>
  <r>
    <x v="0"/>
    <n v="-0.16738532553547791"/>
    <s v="X(A54)"/>
    <n v="0"/>
    <n v="0"/>
    <n v="0"/>
    <n v="4.496019625323814E-2"/>
    <s v=""/>
    <s v=""/>
    <s v=""/>
    <m/>
  </r>
  <r>
    <x v="0"/>
    <n v="-0.20746130647960812"/>
    <s v="X(A55)"/>
    <n v="0"/>
    <n v="2.1604423742426295E-2"/>
    <s v=""/>
    <s v=""/>
    <s v=""/>
    <s v=""/>
    <s v=""/>
    <m/>
  </r>
  <r>
    <x v="0"/>
    <n v="-1.5936679106777426E-2"/>
    <s v="X(A56)"/>
    <n v="0"/>
    <n v="0"/>
    <n v="7.7895089968525205E-2"/>
    <s v=""/>
    <s v=""/>
    <s v=""/>
    <s v=""/>
    <m/>
  </r>
  <r>
    <x v="0"/>
    <n v="-0.28521029649493712"/>
    <s v="X(A57)"/>
    <n v="0"/>
    <n v="0"/>
    <n v="1.5831092515124937E-2"/>
    <s v=""/>
    <s v=""/>
    <s v=""/>
    <s v=""/>
    <m/>
  </r>
  <r>
    <x v="1"/>
    <n v="0.11235682810187603"/>
    <s v="X(A58)"/>
    <n v="0"/>
    <n v="0"/>
    <n v="0"/>
    <n v="0"/>
    <n v="4.8277571425340985E-4"/>
    <s v=""/>
    <s v=""/>
    <m/>
  </r>
  <r>
    <x v="0"/>
    <n v="-0.12202936468296169"/>
    <s v="X(A59)"/>
    <n v="0"/>
    <n v="0"/>
    <n v="0"/>
    <n v="2.7046228595580046E-2"/>
    <s v=""/>
    <s v=""/>
    <s v=""/>
    <m/>
  </r>
  <r>
    <x v="0"/>
    <n v="-0.22836826413840425"/>
    <s v="X(A60)"/>
    <n v="1.4563848865354213E-2"/>
    <s v=""/>
    <s v=""/>
    <s v=""/>
    <s v=""/>
    <s v=""/>
    <s v=""/>
    <m/>
  </r>
  <r>
    <x v="1"/>
    <n v="0.29005819359986923"/>
    <s v="X(A61)"/>
    <n v="0"/>
    <n v="0"/>
    <n v="1.194550792792632E-2"/>
    <s v=""/>
    <s v=""/>
    <s v=""/>
    <s v=""/>
    <m/>
  </r>
  <r>
    <x v="1"/>
    <n v="0.33039872483944144"/>
    <s v="X(A62)"/>
    <n v="0.17637467080641619"/>
    <s v=""/>
    <s v=""/>
    <s v=""/>
    <s v=""/>
    <s v=""/>
    <s v=""/>
    <m/>
  </r>
  <r>
    <x v="0"/>
    <n v="-0.21035248389346078"/>
    <s v="X(A63)"/>
    <n v="2.5713638885891316E-2"/>
    <s v=""/>
    <s v=""/>
    <s v=""/>
    <s v=""/>
    <s v=""/>
    <s v=""/>
    <m/>
  </r>
  <r>
    <x v="0"/>
    <n v="-0.17309773786267338"/>
    <s v="X(A64)"/>
    <n v="0"/>
    <n v="0"/>
    <n v="0"/>
    <n v="1.1514780033029748E-2"/>
    <s v=""/>
    <s v=""/>
    <s v=""/>
    <m/>
  </r>
  <r>
    <x v="1"/>
    <n v="0.15367437348634935"/>
    <s v="X(A65)"/>
    <n v="2.2281872290654293E-2"/>
    <s v=""/>
    <s v=""/>
    <s v=""/>
    <s v=""/>
    <s v=""/>
    <s v=""/>
    <m/>
  </r>
  <r>
    <x v="1"/>
    <n v="0.22593543668099481"/>
    <s v="X(A66)"/>
    <n v="0"/>
    <n v="0"/>
    <n v="0"/>
    <n v="8.7399793875904809E-4"/>
    <s v=""/>
    <s v=""/>
    <s v=""/>
    <m/>
  </r>
  <r>
    <x v="1"/>
    <n v="0.33132714241475847"/>
    <s v="X(A67)"/>
    <n v="0"/>
    <n v="0"/>
    <n v="0"/>
    <n v="0"/>
    <n v="0"/>
    <n v="0.46869808883071473"/>
    <s v=""/>
    <m/>
  </r>
  <r>
    <x v="1"/>
    <n v="9.4851993702195214E-2"/>
    <s v="X(A68)"/>
    <n v="0"/>
    <n v="0"/>
    <n v="0"/>
    <n v="7.0472778036856695E-3"/>
    <s v=""/>
    <s v=""/>
    <s v=""/>
    <m/>
  </r>
  <r>
    <x v="1"/>
    <n v="9.4527196738433489E-2"/>
    <s v="X(A69)"/>
    <n v="3.7812208348387388E-2"/>
    <s v=""/>
    <s v=""/>
    <s v=""/>
    <s v=""/>
    <s v=""/>
    <s v=""/>
    <m/>
  </r>
  <r>
    <x v="1"/>
    <n v="0.10419066019794963"/>
    <s v="X(A70)"/>
    <n v="0"/>
    <n v="0.13034812020237019"/>
    <s v=""/>
    <s v=""/>
    <s v=""/>
    <s v=""/>
    <s v=""/>
    <m/>
  </r>
  <r>
    <x v="0"/>
    <n v="-2.9281673318380851E-2"/>
    <s v="X(A71)"/>
    <n v="3.1791801398268777E-3"/>
    <n v="3.7692126462613809E-3"/>
    <s v=""/>
    <s v=""/>
    <s v=""/>
    <s v=""/>
    <s v=""/>
    <m/>
  </r>
  <r>
    <x v="1"/>
    <n v="0.38188200927845756"/>
    <s v="X(A72)"/>
    <n v="0"/>
    <n v="1.4316949284617901E-2"/>
    <s v=""/>
    <s v=""/>
    <s v=""/>
    <s v=""/>
    <s v=""/>
    <m/>
  </r>
  <r>
    <x v="0"/>
    <n v="-8.4249965258465551E-2"/>
    <s v="X(A73)"/>
    <n v="3.3000081533237431E-3"/>
    <s v=""/>
    <s v=""/>
    <s v=""/>
    <s v=""/>
    <s v=""/>
    <s v=""/>
    <m/>
  </r>
  <r>
    <x v="0"/>
    <n v="-4.5111491457334167E-2"/>
    <s v="X(A74)"/>
    <n v="2.0685664633599374E-2"/>
    <s v=""/>
    <s v=""/>
    <s v=""/>
    <s v=""/>
    <s v=""/>
    <s v=""/>
    <m/>
  </r>
  <r>
    <x v="1"/>
    <n v="0.29425073933447327"/>
    <s v="X(A75)"/>
    <n v="0"/>
    <n v="0"/>
    <n v="5.3095883551155972E-3"/>
    <s v=""/>
    <s v=""/>
    <s v=""/>
    <s v=""/>
    <m/>
  </r>
  <r>
    <x v="1"/>
    <n v="9.1176226084118808E-2"/>
    <s v="X(A76)"/>
    <n v="0"/>
    <n v="0"/>
    <n v="0"/>
    <n v="0"/>
    <n v="0"/>
    <n v="0"/>
    <n v="0.56813345163102247"/>
    <m/>
  </r>
  <r>
    <x v="1"/>
    <n v="5.7986792880793822E-2"/>
    <s v="X(A77)"/>
    <n v="0"/>
    <n v="3.0029240870645416E-2"/>
    <s v=""/>
    <s v=""/>
    <s v=""/>
    <s v=""/>
    <s v=""/>
    <m/>
  </r>
  <r>
    <x v="0"/>
    <n v="-0.12309207725663898"/>
    <s v="X(A78)"/>
    <n v="0"/>
    <n v="0"/>
    <n v="0"/>
    <n v="0"/>
    <n v="0"/>
    <n v="0.26142908244920926"/>
    <s v=""/>
    <m/>
  </r>
  <r>
    <x v="1"/>
    <n v="0.42181886343652408"/>
    <s v="X(A79)"/>
    <n v="0"/>
    <n v="0"/>
    <n v="0"/>
    <n v="3.0507588896343529E-2"/>
    <s v=""/>
    <s v=""/>
    <s v=""/>
    <m/>
  </r>
  <r>
    <x v="1"/>
    <n v="0.37118752905455826"/>
    <s v="X(A80)"/>
    <n v="1.4535918083764001E-2"/>
    <s v=""/>
    <s v=""/>
    <s v=""/>
    <s v=""/>
    <s v=""/>
    <s v=""/>
    <m/>
  </r>
  <r>
    <x v="1"/>
    <n v="3.477434842867283E-2"/>
    <s v="X(A81)"/>
    <n v="0"/>
    <n v="0"/>
    <n v="8.6690088167260091E-4"/>
    <s v=""/>
    <s v=""/>
    <s v=""/>
    <s v=""/>
    <m/>
  </r>
  <r>
    <x v="1"/>
    <n v="0.14976514809586378"/>
    <s v="X(A82)"/>
    <n v="0"/>
    <n v="0"/>
    <n v="0"/>
    <n v="0"/>
    <n v="0.20989132986079539"/>
    <s v=""/>
    <s v=""/>
    <m/>
  </r>
  <r>
    <x v="0"/>
    <n v="-2.8949095188152411E-2"/>
    <s v="X(A83)"/>
    <n v="0"/>
    <n v="5.462926616419015E-2"/>
    <s v=""/>
    <s v=""/>
    <s v=""/>
    <s v=""/>
    <s v=""/>
    <m/>
  </r>
  <r>
    <x v="1"/>
    <n v="6.2044230690593428E-2"/>
    <s v="X(A84)"/>
    <n v="0"/>
    <n v="0"/>
    <n v="0.30664415698933617"/>
    <s v=""/>
    <s v=""/>
    <s v=""/>
    <s v=""/>
    <m/>
  </r>
  <r>
    <x v="1"/>
    <n v="0.19309499679119702"/>
    <s v="X(A85)"/>
    <n v="0"/>
    <n v="0"/>
    <n v="0"/>
    <n v="0"/>
    <n v="0"/>
    <n v="4.4424512104495661E-2"/>
    <s v=""/>
    <m/>
  </r>
  <r>
    <x v="0"/>
    <n v="-6.2250194601086743E-3"/>
    <s v="X(A86)"/>
    <n v="6.1305783663911061E-3"/>
    <s v=""/>
    <s v=""/>
    <s v=""/>
    <s v=""/>
    <s v=""/>
    <s v=""/>
    <m/>
  </r>
  <r>
    <x v="1"/>
    <n v="0.42967882063905954"/>
    <s v="X(A87)"/>
    <n v="0"/>
    <n v="0"/>
    <n v="0"/>
    <n v="0"/>
    <n v="0"/>
    <n v="0"/>
    <n v="0"/>
    <n v="1"/>
  </r>
  <r>
    <x v="0"/>
    <n v="-0.11043778716164634"/>
    <s v="X(A88)"/>
    <n v="0"/>
    <n v="0"/>
    <n v="1.7735912438884262E-2"/>
    <s v=""/>
    <s v=""/>
    <s v=""/>
    <s v=""/>
    <m/>
  </r>
  <r>
    <x v="1"/>
    <n v="1.5131806627718689E-2"/>
    <s v="X(A89)"/>
    <n v="8.6751547186168839E-3"/>
    <s v=""/>
    <s v=""/>
    <s v=""/>
    <s v=""/>
    <s v=""/>
    <s v=""/>
    <m/>
  </r>
  <r>
    <x v="0"/>
    <n v="-5.9762478642287259E-2"/>
    <s v="X(A90)"/>
    <n v="0"/>
    <n v="1.2867680269885407E-2"/>
    <s v=""/>
    <s v=""/>
    <s v=""/>
    <s v=""/>
    <s v=""/>
    <m/>
  </r>
  <r>
    <x v="1"/>
    <n v="2.1809403426873018E-2"/>
    <s v="X(A91)"/>
    <n v="2.2930167637858434E-2"/>
    <s v=""/>
    <s v=""/>
    <s v=""/>
    <s v=""/>
    <s v=""/>
    <s v=""/>
    <m/>
  </r>
  <r>
    <x v="1"/>
    <n v="5.1471603686300715E-2"/>
    <s v="X(A92)"/>
    <n v="0"/>
    <n v="7.6317933287454523E-3"/>
    <s v=""/>
    <s v=""/>
    <s v=""/>
    <s v=""/>
    <s v=""/>
    <m/>
  </r>
  <r>
    <x v="0"/>
    <n v="-0.25092724473312966"/>
    <s v="X(A93)"/>
    <n v="9.3664141798553813E-2"/>
    <s v=""/>
    <s v=""/>
    <s v=""/>
    <s v=""/>
    <s v=""/>
    <s v=""/>
    <m/>
  </r>
  <r>
    <x v="1"/>
    <n v="9.6919898098343948E-2"/>
    <s v="X(A94)"/>
    <n v="0"/>
    <n v="0"/>
    <n v="2.6061676567564047E-2"/>
    <s v=""/>
    <s v=""/>
    <s v="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031A39-763B-44A7-A313-B63E9A5263B2}" name="Kimutatás5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21:G24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1">
    <format dxfId="10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A3F24-A633-4055-9303-BDB0A7C8A174}" name="Kimutatás2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3:G6" firstHeaderRow="0" firstDataRow="1" firstDataCol="1"/>
  <pivotFields count="9">
    <pivotField dataField="1" numFmtId="166"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1">
    <format dxfId="11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E3F0BE-5FFE-4BC8-8536-3D3647D1EB7F}" name="Kimutatás7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33:G36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1">
    <format dxfId="12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C1AA8E-8C69-4CC2-B251-52BE1FD7F76C}" name="Kimutatás6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27:G30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1">
    <format dxfId="13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39C5A9-8303-4612-AA99-B6681DE3356B}" name="Kimutatás4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15:G18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2">
    <format dxfId="15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3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613870-17AA-4BBF-A370-29527C12DB1D}" name="Kimutatás9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45:G48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1">
    <format dxfId="16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A93CB0-B321-4384-A627-75CBDD092481}" name="Kimutatás8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39:G42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7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1">
    <format dxfId="17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8E14D5-DF7C-408A-9E5B-71D3B8676EFF}" name="Kimutatás3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9:G12" firstHeaderRow="0" firstDataRow="1" firstDataCol="1"/>
  <pivotFields count="9">
    <pivotField dataField="1" numFmtId="166" showAll="0"/>
    <pivotField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  <dataField name="Szórás / korrel" fld="0" subtotal="stdDev" baseField="1" baseItem="0" numFmtId="165"/>
  </dataFields>
  <formats count="2">
    <format dxfId="19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3"/>
          </reference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19108-AA60-4F08-999D-EF4665BA4583}" name="Kimutatás1" cacheId="4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B3:J6" firstHeaderRow="0" firstDataRow="1" firstDataCol="1"/>
  <pivotFields count="11"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Átlag / step1" fld="3" subtotal="average" baseField="0" baseItem="0"/>
    <dataField name="Átlag / step2" fld="4" subtotal="average" baseField="0" baseItem="0"/>
    <dataField name="Átlag / step3" fld="5" subtotal="average" baseField="0" baseItem="0"/>
    <dataField name="Átlag / step4" fld="6" subtotal="average" baseField="0" baseItem="0"/>
    <dataField name="Átlag / step5" fld="7" subtotal="average" baseField="0" baseItem="0"/>
    <dataField name="Átlag / step6" fld="8" subtotal="average" baseField="0" baseItem="0"/>
    <dataField name="Átlag / step7" fld="9" subtotal="average" baseField="0" baseItem="0"/>
    <dataField name="Átlag / step8" fld="10" subtotal="average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686369-11D1-4230-8965-97B862048EAE}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2:L5" firstHeaderRow="0" firstDataRow="1" firstDataCol="1"/>
  <pivotFields count="5"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</dataFields>
  <formats count="3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1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98E22-AC0C-4705-9CD1-02E0185337AA}" name="Kimutatás4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20:L23" firstHeaderRow="0" firstDataRow="1" firstDataCol="1"/>
  <pivotFields count="5">
    <pivotField dataField="1" showAll="0"/>
    <pivotField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</dataFields>
  <formats count="2"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ADD4AB-E3C7-4027-B2CD-C13338A375A9}" name="Kimutatás3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14:L17" firstHeaderRow="0" firstDataRow="1" firstDataCol="1"/>
  <pivotFields count="5">
    <pivotField dataField="1" showAll="0"/>
    <pivotField showAll="0">
      <items count="3">
        <item x="0"/>
        <item x="1"/>
        <item t="default"/>
      </items>
    </pivotField>
    <pivotField showAll="0"/>
    <pivotField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</dataFields>
  <formats count="2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56DA57-DC1F-45C9-B56C-1328CE794F2A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8:L11" firstHeaderRow="0" firstDataRow="1" firstDataCol="1"/>
  <pivotFields count="5">
    <pivotField dataField="1" showAll="0"/>
    <pivotField showAll="0">
      <items count="3">
        <item x="0"/>
        <item x="1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ennyiség / korrel" fld="0" subtotal="count" baseField="0" baseItem="0"/>
    <dataField name="Átlag / korrel" fld="0" subtotal="average" baseField="0" baseItem="0" numFmtId="165"/>
    <dataField name="Maximum / korrel" fld="0" subtotal="max" baseField="0" baseItem="0" numFmtId="165"/>
    <dataField name="Minimum / korrel" fld="0" subtotal="min" baseField="0" baseItem="0" numFmtId="165"/>
  </dataFields>
  <formats count="2"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" dT="2021-03-26T10:30:12.68" personId="{E8E9F028-93DF-442E-98F9-9A089D706E64}" id="{0B2E9F55-0569-4721-9815-1897FDE80332}">
    <text>a balra lévő cellák összege, ha nagyobb nulla, akkor pl. ""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hyperlink" Target="https://miau.my-x.hu/myx-free/coco/test/317539220210319151340.html" TargetMode="External"/><Relationship Id="rId5" Type="http://schemas.openxmlformats.org/officeDocument/2006/relationships/pivotTable" Target="../pivotTables/pivotTable5.xml"/><Relationship Id="rId10" Type="http://schemas.openxmlformats.org/officeDocument/2006/relationships/hyperlink" Target="https://miau.my-x.hu/myx-free/coco/test/940931820210319151113.html" TargetMode="External"/><Relationship Id="rId4" Type="http://schemas.openxmlformats.org/officeDocument/2006/relationships/pivotTable" Target="../pivotTables/pivotTable4.xml"/><Relationship Id="rId9" Type="http://schemas.openxmlformats.org/officeDocument/2006/relationships/hyperlink" Target="https://miau.my-x.hu/myx-free/coco/test/487910920210319151011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test/868173320210319082415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47759320210319084533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288545420210319084936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148514720210319085155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257034220210319104112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643564520210319104435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846956620210319104618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120891620210319104729.htm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402154520210319160322.html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miau.my-x.hu/myx-free/coco/test/361672520210319154706.html" TargetMode="External"/><Relationship Id="rId7" Type="http://schemas.openxmlformats.org/officeDocument/2006/relationships/hyperlink" Target="https://miau.my-x.hu/myx-free/coco/test/936472820210319155702.html" TargetMode="External"/><Relationship Id="rId12" Type="http://schemas.openxmlformats.org/officeDocument/2006/relationships/hyperlink" Target="https://miau.my-x.hu/myx-free/coco/test/131271920210319161919.html" TargetMode="External"/><Relationship Id="rId2" Type="http://schemas.openxmlformats.org/officeDocument/2006/relationships/hyperlink" Target="https://miau.my-x.hu/myx-free/coco/test/790076220210319141149.html" TargetMode="External"/><Relationship Id="rId1" Type="http://schemas.openxmlformats.org/officeDocument/2006/relationships/hyperlink" Target="https://miau.my-x.hu/myx-free/coco/test/862428220210319140414.html" TargetMode="External"/><Relationship Id="rId6" Type="http://schemas.openxmlformats.org/officeDocument/2006/relationships/hyperlink" Target="https://miau.my-x.hu/myx-free/coco/test/217019920210319155301.html" TargetMode="External"/><Relationship Id="rId11" Type="http://schemas.openxmlformats.org/officeDocument/2006/relationships/hyperlink" Target="https://miau.my-x.hu/myx-free/coco/test/367504220210319161602.html" TargetMode="External"/><Relationship Id="rId5" Type="http://schemas.openxmlformats.org/officeDocument/2006/relationships/hyperlink" Target="https://miau.my-x.hu/myx-free/coco/test/190828320210319155042.html" TargetMode="External"/><Relationship Id="rId10" Type="http://schemas.openxmlformats.org/officeDocument/2006/relationships/hyperlink" Target="https://miau.my-x.hu/myx-free/coco/test/213584020210319161133.html" TargetMode="External"/><Relationship Id="rId4" Type="http://schemas.openxmlformats.org/officeDocument/2006/relationships/hyperlink" Target="https://miau.my-x.hu/myx-free/coco/test/275951920210319154848.html" TargetMode="External"/><Relationship Id="rId9" Type="http://schemas.openxmlformats.org/officeDocument/2006/relationships/hyperlink" Target="https://miau.my-x.hu/myx-free/coco/test/370531220210319160803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DD4E-F44F-45FF-9321-ACD1E09D785B}">
  <dimension ref="A1:BB109"/>
  <sheetViews>
    <sheetView zoomScale="47" workbookViewId="0"/>
  </sheetViews>
  <sheetFormatPr defaultRowHeight="14.4" x14ac:dyDescent="0.3"/>
  <cols>
    <col min="1" max="1" width="6.33203125" bestFit="1" customWidth="1"/>
    <col min="2" max="2" width="13.6640625" bestFit="1" customWidth="1"/>
    <col min="3" max="3" width="17.6640625" bestFit="1" customWidth="1"/>
    <col min="4" max="4" width="12.6640625" bestFit="1" customWidth="1"/>
    <col min="5" max="5" width="17.109375" bestFit="1" customWidth="1"/>
    <col min="6" max="6" width="33.5546875" bestFit="1" customWidth="1"/>
    <col min="7" max="7" width="13.77734375" bestFit="1" customWidth="1"/>
    <col min="8" max="8" width="8.6640625" bestFit="1" customWidth="1"/>
    <col min="11" max="11" width="6.33203125" bestFit="1" customWidth="1"/>
    <col min="12" max="12" width="18.5546875" bestFit="1" customWidth="1"/>
    <col min="13" max="13" width="19.21875" bestFit="1" customWidth="1"/>
    <col min="14" max="14" width="13.44140625" bestFit="1" customWidth="1"/>
    <col min="15" max="15" width="18.21875" bestFit="1" customWidth="1"/>
    <col min="16" max="16" width="17.77734375" bestFit="1" customWidth="1"/>
    <col min="17" max="17" width="14.88671875" bestFit="1" customWidth="1"/>
    <col min="18" max="18" width="18.5546875" bestFit="1" customWidth="1"/>
  </cols>
  <sheetData>
    <row r="1" spans="1:18" x14ac:dyDescent="0.3">
      <c r="F1" s="9" t="s">
        <v>896</v>
      </c>
      <c r="L1" t="s">
        <v>349</v>
      </c>
      <c r="M1">
        <v>0</v>
      </c>
      <c r="N1">
        <v>0</v>
      </c>
      <c r="O1">
        <v>0</v>
      </c>
      <c r="P1">
        <v>0</v>
      </c>
      <c r="Q1">
        <v>0</v>
      </c>
      <c r="R1" t="s">
        <v>340</v>
      </c>
    </row>
    <row r="2" spans="1:18" x14ac:dyDescent="0.3">
      <c r="K2" t="s">
        <v>490</v>
      </c>
      <c r="L2" t="s">
        <v>488</v>
      </c>
      <c r="M2" t="str">
        <f>C3</f>
        <v>Mennyiség / korrel</v>
      </c>
      <c r="N2" t="str">
        <f>D3</f>
        <v>Átlag / korrel</v>
      </c>
      <c r="O2" t="str">
        <f>E3</f>
        <v>Maximum / korrel</v>
      </c>
      <c r="P2" t="str">
        <f>F3</f>
        <v>Minimum / korrel</v>
      </c>
      <c r="Q2" t="str">
        <f>G3</f>
        <v>Szórás / korrel</v>
      </c>
      <c r="R2" t="s">
        <v>489</v>
      </c>
    </row>
    <row r="3" spans="1:18" x14ac:dyDescent="0.3">
      <c r="B3" s="59" t="s">
        <v>480</v>
      </c>
      <c r="C3" t="s">
        <v>482</v>
      </c>
      <c r="D3" t="s">
        <v>483</v>
      </c>
      <c r="E3" t="s">
        <v>484</v>
      </c>
      <c r="F3" t="s">
        <v>485</v>
      </c>
      <c r="G3" t="s">
        <v>486</v>
      </c>
      <c r="K3" t="str">
        <f>A5</f>
        <v>step1</v>
      </c>
      <c r="L3">
        <f t="shared" ref="L3:Q3" si="0">B5</f>
        <v>1</v>
      </c>
      <c r="M3">
        <f t="shared" si="0"/>
        <v>27</v>
      </c>
      <c r="N3" s="48">
        <f t="shared" si="0"/>
        <v>-5.7831825364401422E-2</v>
      </c>
      <c r="O3" s="48">
        <f t="shared" si="0"/>
        <v>0.37118752905455826</v>
      </c>
      <c r="P3" s="48">
        <f t="shared" si="0"/>
        <v>-0.49899508429258654</v>
      </c>
      <c r="Q3" s="48">
        <f t="shared" si="0"/>
        <v>0.20682961399012686</v>
      </c>
      <c r="R3" s="48">
        <f t="array" ref="R3:R10">TRANSPOSE(riportok!E6:L6)</f>
        <v>0.9656792397191899</v>
      </c>
    </row>
    <row r="4" spans="1:18" x14ac:dyDescent="0.3">
      <c r="A4" t="s">
        <v>341</v>
      </c>
      <c r="B4" s="60">
        <v>0</v>
      </c>
      <c r="C4" s="61">
        <v>67</v>
      </c>
      <c r="D4" s="48">
        <v>4.08112776410147E-2</v>
      </c>
      <c r="E4" s="48">
        <v>0.68931064675778908</v>
      </c>
      <c r="F4" s="48">
        <v>-0.40234413438337052</v>
      </c>
      <c r="G4" s="48">
        <v>0.22148570393936812</v>
      </c>
      <c r="K4" t="str">
        <f>A11</f>
        <v>step2</v>
      </c>
      <c r="L4">
        <f t="shared" ref="L4:Q4" si="1">B11</f>
        <v>1</v>
      </c>
      <c r="M4">
        <f t="shared" si="1"/>
        <v>24</v>
      </c>
      <c r="N4" s="48">
        <f t="shared" si="1"/>
        <v>-5.9183640009836724E-2</v>
      </c>
      <c r="O4" s="48">
        <f t="shared" si="1"/>
        <v>0.38188200927845756</v>
      </c>
      <c r="P4" s="48">
        <f t="shared" si="1"/>
        <v>-0.40234413438337052</v>
      </c>
      <c r="Q4" s="48">
        <f t="shared" si="1"/>
        <v>0.20235375197438166</v>
      </c>
      <c r="R4" s="48">
        <v>0.7637987877476704</v>
      </c>
    </row>
    <row r="5" spans="1:18" x14ac:dyDescent="0.3">
      <c r="A5" s="54" t="s">
        <v>341</v>
      </c>
      <c r="B5" s="60">
        <v>1</v>
      </c>
      <c r="C5" s="61">
        <v>27</v>
      </c>
      <c r="D5" s="48">
        <v>-5.7831825364401422E-2</v>
      </c>
      <c r="E5" s="48">
        <v>0.37118752905455826</v>
      </c>
      <c r="F5" s="48">
        <v>-0.49899508429258654</v>
      </c>
      <c r="G5" s="48">
        <v>0.20682961399012686</v>
      </c>
      <c r="K5" t="str">
        <f>A17</f>
        <v>step3</v>
      </c>
      <c r="L5">
        <f t="shared" ref="L5:Q5" si="2">B17</f>
        <v>1</v>
      </c>
      <c r="M5">
        <f t="shared" si="2"/>
        <v>16</v>
      </c>
      <c r="N5" s="48">
        <f t="shared" si="2"/>
        <v>1.4814249253111431E-2</v>
      </c>
      <c r="O5" s="48">
        <f t="shared" si="2"/>
        <v>0.29425073933447327</v>
      </c>
      <c r="P5" s="48">
        <f t="shared" si="2"/>
        <v>-0.28935735661567408</v>
      </c>
      <c r="Q5" s="48">
        <f t="shared" si="2"/>
        <v>0.1828117241978067</v>
      </c>
      <c r="R5" s="48">
        <v>0.57702479658202355</v>
      </c>
    </row>
    <row r="6" spans="1:18" x14ac:dyDescent="0.3">
      <c r="A6" t="s">
        <v>341</v>
      </c>
      <c r="B6" s="60" t="s">
        <v>481</v>
      </c>
      <c r="C6" s="61">
        <v>94</v>
      </c>
      <c r="D6" s="48">
        <v>1.2477620394778151E-2</v>
      </c>
      <c r="E6" s="48">
        <v>0.68931064675778908</v>
      </c>
      <c r="F6" s="48">
        <v>-0.49899508429258654</v>
      </c>
      <c r="G6" s="48">
        <v>0.22087779125744908</v>
      </c>
      <c r="K6" t="str">
        <f>A23</f>
        <v>step4</v>
      </c>
      <c r="L6">
        <f t="shared" ref="L6:Q6" si="3">B23</f>
        <v>1</v>
      </c>
      <c r="M6">
        <f t="shared" si="3"/>
        <v>11</v>
      </c>
      <c r="N6" s="48">
        <f t="shared" si="3"/>
        <v>7.421416345394434E-2</v>
      </c>
      <c r="O6" s="48">
        <f t="shared" si="3"/>
        <v>0.42181886343652408</v>
      </c>
      <c r="P6" s="48">
        <f t="shared" si="3"/>
        <v>-0.17309773786267338</v>
      </c>
      <c r="Q6" s="48">
        <f t="shared" si="3"/>
        <v>0.22850928107533017</v>
      </c>
      <c r="R6" s="48">
        <v>0.12767637792842973</v>
      </c>
    </row>
    <row r="7" spans="1:18" x14ac:dyDescent="0.3">
      <c r="K7" t="str">
        <f>A29</f>
        <v>step5</v>
      </c>
      <c r="L7">
        <f t="shared" ref="L7:Q7" si="4">B29</f>
        <v>1</v>
      </c>
      <c r="M7">
        <f t="shared" si="4"/>
        <v>8</v>
      </c>
      <c r="N7" s="48">
        <f t="shared" si="4"/>
        <v>0.10757229567493556</v>
      </c>
      <c r="O7" s="48">
        <f t="shared" si="4"/>
        <v>0.29553314029321348</v>
      </c>
      <c r="P7" s="48">
        <f t="shared" si="4"/>
        <v>-2.6222592475653974E-2</v>
      </c>
      <c r="Q7" s="48">
        <f t="shared" si="4"/>
        <v>0.10510526164201731</v>
      </c>
      <c r="R7" s="48">
        <v>0.12525644629366098</v>
      </c>
    </row>
    <row r="8" spans="1:18" x14ac:dyDescent="0.3">
      <c r="K8" t="str">
        <f>A35</f>
        <v>step6</v>
      </c>
      <c r="L8">
        <f t="shared" ref="L8:Q8" si="5">B35</f>
        <v>1</v>
      </c>
      <c r="M8">
        <f t="shared" si="5"/>
        <v>5</v>
      </c>
      <c r="N8" s="48">
        <f t="shared" si="5"/>
        <v>0.25361594991457126</v>
      </c>
      <c r="O8" s="48">
        <f t="shared" si="5"/>
        <v>0.68931064675778908</v>
      </c>
      <c r="P8" s="48">
        <f t="shared" si="5"/>
        <v>-0.12309207725663898</v>
      </c>
      <c r="Q8" s="48">
        <f t="shared" si="5"/>
        <v>0.29463687111066222</v>
      </c>
      <c r="R8" s="48">
        <v>-6.8146247580589694E-2</v>
      </c>
    </row>
    <row r="9" spans="1:18" x14ac:dyDescent="0.3">
      <c r="B9" s="59" t="s">
        <v>480</v>
      </c>
      <c r="C9" t="s">
        <v>482</v>
      </c>
      <c r="D9" t="s">
        <v>483</v>
      </c>
      <c r="E9" t="s">
        <v>484</v>
      </c>
      <c r="F9" t="s">
        <v>485</v>
      </c>
      <c r="G9" t="s">
        <v>486</v>
      </c>
      <c r="K9" t="str">
        <f>A41</f>
        <v>step7</v>
      </c>
      <c r="L9">
        <f t="shared" ref="L9:Q9" si="6">B41</f>
        <v>1</v>
      </c>
      <c r="M9">
        <f t="shared" si="6"/>
        <v>2</v>
      </c>
      <c r="N9" s="48">
        <f t="shared" si="6"/>
        <v>0.2715211202647474</v>
      </c>
      <c r="O9" s="48">
        <f t="shared" si="6"/>
        <v>0.45186601444537594</v>
      </c>
      <c r="P9" s="48">
        <f t="shared" si="6"/>
        <v>9.1176226084118808E-2</v>
      </c>
      <c r="Q9" s="48">
        <f t="shared" si="6"/>
        <v>0.25504619525498556</v>
      </c>
      <c r="R9" s="48">
        <v>-0.10452262469606498</v>
      </c>
    </row>
    <row r="10" spans="1:18" x14ac:dyDescent="0.3">
      <c r="A10" t="s">
        <v>342</v>
      </c>
      <c r="B10" s="60">
        <v>0</v>
      </c>
      <c r="C10" s="61">
        <v>70</v>
      </c>
      <c r="D10" s="48">
        <v>3.7047195390646111E-2</v>
      </c>
      <c r="E10" s="48">
        <v>0.68931064675778908</v>
      </c>
      <c r="F10" s="96">
        <v>-0.49899508429258654</v>
      </c>
      <c r="G10" s="48">
        <v>0.22295461239203571</v>
      </c>
      <c r="K10" t="str">
        <f>A47</f>
        <v>step8</v>
      </c>
      <c r="L10">
        <f t="shared" ref="L10:P10" si="7">B47</f>
        <v>1</v>
      </c>
      <c r="M10">
        <f t="shared" si="7"/>
        <v>1</v>
      </c>
      <c r="N10" s="48">
        <f t="shared" si="7"/>
        <v>0.42967882063905954</v>
      </c>
      <c r="O10" s="48">
        <f t="shared" si="7"/>
        <v>0.42967882063905954</v>
      </c>
      <c r="P10" s="48">
        <f t="shared" si="7"/>
        <v>0.42967882063905954</v>
      </c>
      <c r="Q10" s="107">
        <v>0</v>
      </c>
      <c r="R10" s="48">
        <v>1.3709626006401319E-16</v>
      </c>
    </row>
    <row r="11" spans="1:18" x14ac:dyDescent="0.3">
      <c r="A11" s="54" t="s">
        <v>342</v>
      </c>
      <c r="B11" s="60">
        <v>1</v>
      </c>
      <c r="C11" s="61">
        <v>24</v>
      </c>
      <c r="D11" s="48">
        <v>-5.9183640009836724E-2</v>
      </c>
      <c r="E11" s="48">
        <v>0.38188200927845756</v>
      </c>
      <c r="F11" s="48">
        <v>-0.40234413438337052</v>
      </c>
      <c r="G11" s="48">
        <v>0.20235375197438166</v>
      </c>
    </row>
    <row r="12" spans="1:18" x14ac:dyDescent="0.3">
      <c r="A12" t="s">
        <v>342</v>
      </c>
      <c r="B12" s="60" t="s">
        <v>481</v>
      </c>
      <c r="C12" s="61">
        <v>94</v>
      </c>
      <c r="D12" s="48">
        <v>1.2477620394778149E-2</v>
      </c>
      <c r="E12" s="48">
        <v>0.68931064675778908</v>
      </c>
      <c r="F12" s="48">
        <v>-0.49899508429258654</v>
      </c>
      <c r="G12" s="48">
        <v>0.22087779125744914</v>
      </c>
    </row>
    <row r="14" spans="1:18" x14ac:dyDescent="0.3">
      <c r="L14" t="str">
        <f>K3</f>
        <v>step1</v>
      </c>
      <c r="M14" s="23">
        <f>RANK(M3,M$3:M$10,M$1)</f>
        <v>1</v>
      </c>
      <c r="N14" s="19">
        <f t="shared" ref="N14:Q14" si="8">RANK(N3,N$3:N$10,N$1)</f>
        <v>7</v>
      </c>
      <c r="O14">
        <f t="shared" si="8"/>
        <v>6</v>
      </c>
      <c r="P14">
        <f t="shared" si="8"/>
        <v>8</v>
      </c>
      <c r="Q14">
        <f t="shared" si="8"/>
        <v>4</v>
      </c>
      <c r="R14">
        <f>INT(R3*1000)+1000</f>
        <v>1965</v>
      </c>
    </row>
    <row r="15" spans="1:18" x14ac:dyDescent="0.3">
      <c r="B15" s="59" t="s">
        <v>480</v>
      </c>
      <c r="C15" t="s">
        <v>482</v>
      </c>
      <c r="D15" t="s">
        <v>483</v>
      </c>
      <c r="E15" t="s">
        <v>484</v>
      </c>
      <c r="F15" t="s">
        <v>485</v>
      </c>
      <c r="G15" t="s">
        <v>486</v>
      </c>
      <c r="L15" t="str">
        <f t="shared" ref="L15:L21" si="9">K4</f>
        <v>step2</v>
      </c>
      <c r="M15">
        <f t="shared" ref="M15:Q15" si="10">RANK(M4,M$3:M$10,M$1)</f>
        <v>2</v>
      </c>
      <c r="N15">
        <f t="shared" si="10"/>
        <v>8</v>
      </c>
      <c r="O15">
        <f t="shared" si="10"/>
        <v>5</v>
      </c>
      <c r="P15">
        <f t="shared" si="10"/>
        <v>7</v>
      </c>
      <c r="Q15">
        <f t="shared" si="10"/>
        <v>5</v>
      </c>
      <c r="R15">
        <f t="shared" ref="R15:R21" si="11">INT(R4*1000)+1000</f>
        <v>1763</v>
      </c>
    </row>
    <row r="16" spans="1:18" x14ac:dyDescent="0.3">
      <c r="A16" t="s">
        <v>343</v>
      </c>
      <c r="B16" s="60">
        <v>0</v>
      </c>
      <c r="C16" s="61">
        <v>78</v>
      </c>
      <c r="D16" s="48">
        <v>1.1998311911017483E-2</v>
      </c>
      <c r="E16" s="48">
        <v>0.68931064675778908</v>
      </c>
      <c r="F16" s="96">
        <v>-0.49899508429258654</v>
      </c>
      <c r="G16" s="48">
        <v>0.22893836583412602</v>
      </c>
      <c r="L16" t="str">
        <f t="shared" si="9"/>
        <v>step3</v>
      </c>
      <c r="M16">
        <f t="shared" ref="M16:Q16" si="12">RANK(M5,M$3:M$10,M$1)</f>
        <v>3</v>
      </c>
      <c r="N16">
        <f t="shared" si="12"/>
        <v>6</v>
      </c>
      <c r="O16">
        <f t="shared" si="12"/>
        <v>8</v>
      </c>
      <c r="P16">
        <f t="shared" si="12"/>
        <v>6</v>
      </c>
      <c r="Q16">
        <f t="shared" si="12"/>
        <v>6</v>
      </c>
      <c r="R16">
        <f t="shared" si="11"/>
        <v>1577</v>
      </c>
    </row>
    <row r="17" spans="1:18" x14ac:dyDescent="0.3">
      <c r="A17" s="54" t="s">
        <v>343</v>
      </c>
      <c r="B17" s="60">
        <v>1</v>
      </c>
      <c r="C17" s="61">
        <v>16</v>
      </c>
      <c r="D17" s="48">
        <v>1.4814249253111431E-2</v>
      </c>
      <c r="E17" s="48">
        <v>0.29425073933447327</v>
      </c>
      <c r="F17" s="48">
        <v>-0.28935735661567408</v>
      </c>
      <c r="G17" s="48">
        <v>0.1828117241978067</v>
      </c>
      <c r="L17" t="str">
        <f t="shared" si="9"/>
        <v>step4</v>
      </c>
      <c r="M17">
        <f t="shared" ref="M17:Q17" si="13">RANK(M6,M$3:M$10,M$1)</f>
        <v>4</v>
      </c>
      <c r="N17">
        <f t="shared" si="13"/>
        <v>5</v>
      </c>
      <c r="O17">
        <f t="shared" si="13"/>
        <v>4</v>
      </c>
      <c r="P17">
        <f t="shared" si="13"/>
        <v>5</v>
      </c>
      <c r="Q17">
        <f t="shared" si="13"/>
        <v>3</v>
      </c>
      <c r="R17">
        <f t="shared" si="11"/>
        <v>1127</v>
      </c>
    </row>
    <row r="18" spans="1:18" x14ac:dyDescent="0.3">
      <c r="A18" t="s">
        <v>343</v>
      </c>
      <c r="B18" s="60" t="s">
        <v>481</v>
      </c>
      <c r="C18" s="61">
        <v>94</v>
      </c>
      <c r="D18" s="48">
        <v>1.2477620394778156E-2</v>
      </c>
      <c r="E18" s="48">
        <v>0.68931064675778908</v>
      </c>
      <c r="F18" s="48">
        <v>-0.49899508429258654</v>
      </c>
      <c r="G18" s="48">
        <v>0.22087779125744914</v>
      </c>
      <c r="L18" t="str">
        <f t="shared" si="9"/>
        <v>step5</v>
      </c>
      <c r="M18">
        <f t="shared" ref="M18:Q18" si="14">RANK(M7,M$3:M$10,M$1)</f>
        <v>5</v>
      </c>
      <c r="N18">
        <f t="shared" si="14"/>
        <v>4</v>
      </c>
      <c r="O18">
        <f t="shared" si="14"/>
        <v>7</v>
      </c>
      <c r="P18">
        <f t="shared" si="14"/>
        <v>3</v>
      </c>
      <c r="Q18">
        <f t="shared" si="14"/>
        <v>7</v>
      </c>
      <c r="R18">
        <f t="shared" si="11"/>
        <v>1125</v>
      </c>
    </row>
    <row r="19" spans="1:18" x14ac:dyDescent="0.3">
      <c r="L19" t="str">
        <f t="shared" si="9"/>
        <v>step6</v>
      </c>
      <c r="M19">
        <f t="shared" ref="M19:Q19" si="15">RANK(M8,M$3:M$10,M$1)</f>
        <v>6</v>
      </c>
      <c r="N19">
        <f t="shared" si="15"/>
        <v>3</v>
      </c>
      <c r="O19">
        <f t="shared" si="15"/>
        <v>1</v>
      </c>
      <c r="P19">
        <f t="shared" si="15"/>
        <v>4</v>
      </c>
      <c r="Q19">
        <f t="shared" si="15"/>
        <v>1</v>
      </c>
      <c r="R19">
        <f t="shared" si="11"/>
        <v>931</v>
      </c>
    </row>
    <row r="20" spans="1:18" x14ac:dyDescent="0.3">
      <c r="L20" t="str">
        <f t="shared" si="9"/>
        <v>step7</v>
      </c>
      <c r="M20">
        <f t="shared" ref="M20:Q20" si="16">RANK(M9,M$3:M$10,M$1)</f>
        <v>7</v>
      </c>
      <c r="N20">
        <f t="shared" si="16"/>
        <v>2</v>
      </c>
      <c r="O20">
        <f t="shared" si="16"/>
        <v>2</v>
      </c>
      <c r="P20">
        <f t="shared" si="16"/>
        <v>2</v>
      </c>
      <c r="Q20">
        <f t="shared" si="16"/>
        <v>2</v>
      </c>
      <c r="R20">
        <f t="shared" si="11"/>
        <v>895</v>
      </c>
    </row>
    <row r="21" spans="1:18" x14ac:dyDescent="0.3">
      <c r="B21" s="59" t="s">
        <v>480</v>
      </c>
      <c r="C21" t="s">
        <v>482</v>
      </c>
      <c r="D21" t="s">
        <v>483</v>
      </c>
      <c r="E21" t="s">
        <v>484</v>
      </c>
      <c r="F21" t="s">
        <v>485</v>
      </c>
      <c r="G21" t="s">
        <v>486</v>
      </c>
      <c r="L21" t="str">
        <f t="shared" si="9"/>
        <v>step8</v>
      </c>
      <c r="M21">
        <f t="shared" ref="M21:Q21" si="17">RANK(M10,M$3:M$10,M$1)</f>
        <v>8</v>
      </c>
      <c r="N21">
        <f t="shared" si="17"/>
        <v>1</v>
      </c>
      <c r="O21">
        <f t="shared" si="17"/>
        <v>3</v>
      </c>
      <c r="P21">
        <f t="shared" si="17"/>
        <v>1</v>
      </c>
      <c r="Q21">
        <f t="shared" si="17"/>
        <v>8</v>
      </c>
      <c r="R21">
        <f t="shared" si="11"/>
        <v>1000</v>
      </c>
    </row>
    <row r="22" spans="1:18" x14ac:dyDescent="0.3">
      <c r="A22" t="s">
        <v>344</v>
      </c>
      <c r="B22" s="60">
        <v>0</v>
      </c>
      <c r="C22" s="61">
        <v>83</v>
      </c>
      <c r="D22" s="48">
        <v>4.2956689050091413E-3</v>
      </c>
      <c r="E22" s="48">
        <v>0.68931064675778908</v>
      </c>
      <c r="F22" s="48">
        <v>-0.49899508429258654</v>
      </c>
      <c r="G22" s="48">
        <v>0.21996519052116514</v>
      </c>
    </row>
    <row r="23" spans="1:18" x14ac:dyDescent="0.3">
      <c r="A23" s="54" t="s">
        <v>344</v>
      </c>
      <c r="B23" s="60">
        <v>1</v>
      </c>
      <c r="C23" s="61">
        <v>11</v>
      </c>
      <c r="D23" s="48">
        <v>7.421416345394434E-2</v>
      </c>
      <c r="E23" s="48">
        <v>0.42181886343652408</v>
      </c>
      <c r="F23" s="48">
        <v>-0.17309773786267338</v>
      </c>
      <c r="G23" s="48">
        <v>0.22850928107533017</v>
      </c>
    </row>
    <row r="24" spans="1:18" x14ac:dyDescent="0.3">
      <c r="A24" t="s">
        <v>344</v>
      </c>
      <c r="B24" s="60" t="s">
        <v>481</v>
      </c>
      <c r="C24" s="61">
        <v>94</v>
      </c>
      <c r="D24" s="48">
        <v>1.2477620394778156E-2</v>
      </c>
      <c r="E24" s="48">
        <v>0.68931064675778908</v>
      </c>
      <c r="F24" s="48">
        <v>-0.49899508429258654</v>
      </c>
      <c r="G24" s="48">
        <v>0.22087779125744914</v>
      </c>
    </row>
    <row r="25" spans="1:18" x14ac:dyDescent="0.3">
      <c r="M25" t="str">
        <f>L14</f>
        <v>step1</v>
      </c>
      <c r="N25" s="19">
        <f>N14</f>
        <v>7</v>
      </c>
      <c r="O25">
        <f t="shared" ref="O25:R25" si="18">O14</f>
        <v>6</v>
      </c>
      <c r="P25">
        <f t="shared" si="18"/>
        <v>8</v>
      </c>
      <c r="Q25">
        <f t="shared" si="18"/>
        <v>4</v>
      </c>
      <c r="R25">
        <f t="shared" si="18"/>
        <v>1965</v>
      </c>
    </row>
    <row r="26" spans="1:18" x14ac:dyDescent="0.3">
      <c r="M26" t="str">
        <f t="shared" ref="M26:M32" si="19">L15</f>
        <v>step2</v>
      </c>
      <c r="N26">
        <f t="shared" ref="N26:R26" si="20">N15</f>
        <v>8</v>
      </c>
      <c r="O26">
        <f t="shared" si="20"/>
        <v>5</v>
      </c>
      <c r="P26">
        <f t="shared" si="20"/>
        <v>7</v>
      </c>
      <c r="Q26">
        <f t="shared" si="20"/>
        <v>5</v>
      </c>
      <c r="R26">
        <f t="shared" si="20"/>
        <v>1763</v>
      </c>
    </row>
    <row r="27" spans="1:18" x14ac:dyDescent="0.3">
      <c r="B27" s="59" t="s">
        <v>480</v>
      </c>
      <c r="C27" t="s">
        <v>482</v>
      </c>
      <c r="D27" t="s">
        <v>483</v>
      </c>
      <c r="E27" t="s">
        <v>484</v>
      </c>
      <c r="F27" t="s">
        <v>485</v>
      </c>
      <c r="G27" t="s">
        <v>486</v>
      </c>
      <c r="M27" t="str">
        <f t="shared" si="19"/>
        <v>step3</v>
      </c>
      <c r="N27">
        <f t="shared" ref="N27:R27" si="21">N16</f>
        <v>6</v>
      </c>
      <c r="O27">
        <f t="shared" si="21"/>
        <v>8</v>
      </c>
      <c r="P27">
        <f t="shared" si="21"/>
        <v>6</v>
      </c>
      <c r="Q27">
        <f t="shared" si="21"/>
        <v>6</v>
      </c>
      <c r="R27">
        <f t="shared" si="21"/>
        <v>1577</v>
      </c>
    </row>
    <row r="28" spans="1:18" x14ac:dyDescent="0.3">
      <c r="A28" t="s">
        <v>345</v>
      </c>
      <c r="B28" s="60">
        <v>0</v>
      </c>
      <c r="C28" s="61">
        <v>86</v>
      </c>
      <c r="D28" s="48">
        <v>3.6316040896472311E-3</v>
      </c>
      <c r="E28" s="48">
        <v>0.68931064675778908</v>
      </c>
      <c r="F28" s="48">
        <v>-0.49899508429258654</v>
      </c>
      <c r="G28" s="48">
        <v>0.22702131057497146</v>
      </c>
      <c r="M28" t="str">
        <f t="shared" si="19"/>
        <v>step4</v>
      </c>
      <c r="N28">
        <f t="shared" ref="N28:R28" si="22">N17</f>
        <v>5</v>
      </c>
      <c r="O28">
        <f t="shared" si="22"/>
        <v>4</v>
      </c>
      <c r="P28">
        <f t="shared" si="22"/>
        <v>5</v>
      </c>
      <c r="Q28">
        <f t="shared" si="22"/>
        <v>3</v>
      </c>
      <c r="R28">
        <f t="shared" si="22"/>
        <v>1127</v>
      </c>
    </row>
    <row r="29" spans="1:18" x14ac:dyDescent="0.3">
      <c r="A29" s="54" t="s">
        <v>345</v>
      </c>
      <c r="B29" s="60">
        <v>1</v>
      </c>
      <c r="C29" s="61">
        <v>8</v>
      </c>
      <c r="D29" s="48">
        <v>0.10757229567493556</v>
      </c>
      <c r="E29" s="48">
        <v>0.29553314029321348</v>
      </c>
      <c r="F29" s="48">
        <v>-2.6222592475653974E-2</v>
      </c>
      <c r="G29" s="48">
        <v>0.10510526164201731</v>
      </c>
      <c r="M29" t="str">
        <f t="shared" si="19"/>
        <v>step5</v>
      </c>
      <c r="N29">
        <f t="shared" ref="N29:R29" si="23">N18</f>
        <v>4</v>
      </c>
      <c r="O29">
        <f t="shared" si="23"/>
        <v>7</v>
      </c>
      <c r="P29">
        <f t="shared" si="23"/>
        <v>3</v>
      </c>
      <c r="Q29">
        <f t="shared" si="23"/>
        <v>7</v>
      </c>
      <c r="R29">
        <f t="shared" si="23"/>
        <v>1125</v>
      </c>
    </row>
    <row r="30" spans="1:18" x14ac:dyDescent="0.3">
      <c r="A30" t="s">
        <v>345</v>
      </c>
      <c r="B30" s="60" t="s">
        <v>481</v>
      </c>
      <c r="C30" s="61">
        <v>94</v>
      </c>
      <c r="D30" s="48">
        <v>1.2477620394778153E-2</v>
      </c>
      <c r="E30" s="48">
        <v>0.68931064675778908</v>
      </c>
      <c r="F30" s="48">
        <v>-0.49899508429258654</v>
      </c>
      <c r="G30" s="48">
        <v>0.22087779125744919</v>
      </c>
      <c r="M30" t="str">
        <f t="shared" si="19"/>
        <v>step6</v>
      </c>
      <c r="N30">
        <f t="shared" ref="N30:R30" si="24">N19</f>
        <v>3</v>
      </c>
      <c r="O30">
        <f t="shared" si="24"/>
        <v>1</v>
      </c>
      <c r="P30">
        <f t="shared" si="24"/>
        <v>4</v>
      </c>
      <c r="Q30">
        <f t="shared" si="24"/>
        <v>1</v>
      </c>
      <c r="R30">
        <f t="shared" si="24"/>
        <v>931</v>
      </c>
    </row>
    <row r="31" spans="1:18" x14ac:dyDescent="0.3">
      <c r="M31" t="str">
        <f t="shared" si="19"/>
        <v>step7</v>
      </c>
      <c r="N31">
        <f t="shared" ref="N31:R31" si="25">N20</f>
        <v>2</v>
      </c>
      <c r="O31">
        <f t="shared" si="25"/>
        <v>2</v>
      </c>
      <c r="P31">
        <f t="shared" si="25"/>
        <v>2</v>
      </c>
      <c r="Q31">
        <f t="shared" si="25"/>
        <v>2</v>
      </c>
      <c r="R31">
        <f t="shared" si="25"/>
        <v>895</v>
      </c>
    </row>
    <row r="32" spans="1:18" x14ac:dyDescent="0.3">
      <c r="M32" t="str">
        <f t="shared" si="19"/>
        <v>step8</v>
      </c>
      <c r="N32">
        <f t="shared" ref="N32:R32" si="26">N21</f>
        <v>1</v>
      </c>
      <c r="O32">
        <f t="shared" si="26"/>
        <v>3</v>
      </c>
      <c r="P32">
        <f t="shared" si="26"/>
        <v>1</v>
      </c>
      <c r="Q32">
        <f t="shared" si="26"/>
        <v>8</v>
      </c>
      <c r="R32">
        <f t="shared" si="26"/>
        <v>1000</v>
      </c>
    </row>
    <row r="33" spans="1:22" x14ac:dyDescent="0.3">
      <c r="B33" s="59" t="s">
        <v>480</v>
      </c>
      <c r="C33" t="s">
        <v>482</v>
      </c>
      <c r="D33" t="s">
        <v>483</v>
      </c>
      <c r="E33" t="s">
        <v>484</v>
      </c>
      <c r="F33" t="s">
        <v>485</v>
      </c>
      <c r="G33" t="s">
        <v>486</v>
      </c>
    </row>
    <row r="34" spans="1:22" x14ac:dyDescent="0.3">
      <c r="A34" t="s">
        <v>346</v>
      </c>
      <c r="B34" s="60">
        <v>0</v>
      </c>
      <c r="C34" s="61">
        <v>89</v>
      </c>
      <c r="D34" s="48">
        <v>-1.0694767692551819E-3</v>
      </c>
      <c r="E34" s="48">
        <v>0.45186601444537594</v>
      </c>
      <c r="F34" s="48">
        <v>-0.49899508429258654</v>
      </c>
      <c r="G34" s="48">
        <v>0.21005614080180363</v>
      </c>
    </row>
    <row r="35" spans="1:22" x14ac:dyDescent="0.3">
      <c r="A35" s="54" t="s">
        <v>346</v>
      </c>
      <c r="B35" s="60">
        <v>1</v>
      </c>
      <c r="C35" s="61">
        <v>5</v>
      </c>
      <c r="D35" s="48">
        <v>0.25361594991457126</v>
      </c>
      <c r="E35" s="48">
        <v>0.68931064675778908</v>
      </c>
      <c r="F35" s="48">
        <v>-0.12309207725663898</v>
      </c>
      <c r="G35" s="48">
        <v>0.29463687111066222</v>
      </c>
      <c r="M35" t="s">
        <v>527</v>
      </c>
      <c r="N35" s="19" t="s">
        <v>516</v>
      </c>
      <c r="O35" s="19" t="s">
        <v>516</v>
      </c>
      <c r="P35" s="19" t="s">
        <v>516</v>
      </c>
      <c r="Q35" s="19" t="s">
        <v>516</v>
      </c>
      <c r="R35" t="s">
        <v>517</v>
      </c>
      <c r="S35" t="s">
        <v>517</v>
      </c>
      <c r="T35" t="s">
        <v>517</v>
      </c>
      <c r="U35" t="s">
        <v>517</v>
      </c>
      <c r="V35" t="s">
        <v>518</v>
      </c>
    </row>
    <row r="36" spans="1:22" x14ac:dyDescent="0.3">
      <c r="A36" t="s">
        <v>346</v>
      </c>
      <c r="B36" s="60" t="s">
        <v>481</v>
      </c>
      <c r="C36" s="61">
        <v>94</v>
      </c>
      <c r="D36" s="48">
        <v>1.2477620394778142E-2</v>
      </c>
      <c r="E36" s="48">
        <v>0.68931064675778908</v>
      </c>
      <c r="F36" s="48">
        <v>-0.49899508429258654</v>
      </c>
      <c r="G36" s="48">
        <v>0.22087779125744911</v>
      </c>
      <c r="M36" t="str">
        <f>M25</f>
        <v>step1</v>
      </c>
      <c r="N36" s="64">
        <f t="shared" ref="N36:Q36" si="27">N25</f>
        <v>7</v>
      </c>
      <c r="O36">
        <f t="shared" si="27"/>
        <v>6</v>
      </c>
      <c r="P36">
        <f t="shared" si="27"/>
        <v>8</v>
      </c>
      <c r="Q36">
        <f t="shared" si="27"/>
        <v>4</v>
      </c>
      <c r="R36">
        <f>9-N36</f>
        <v>2</v>
      </c>
      <c r="S36">
        <f t="shared" ref="S36:S43" si="28">9-O36</f>
        <v>3</v>
      </c>
      <c r="T36">
        <f t="shared" ref="T36:T43" si="29">9-P36</f>
        <v>1</v>
      </c>
      <c r="U36">
        <f t="shared" ref="U36:U43" si="30">9-Q36</f>
        <v>5</v>
      </c>
      <c r="V36">
        <f>R25</f>
        <v>1965</v>
      </c>
    </row>
    <row r="37" spans="1:22" x14ac:dyDescent="0.3">
      <c r="M37" t="str">
        <f t="shared" ref="M37:Q43" si="31">M26</f>
        <v>step2</v>
      </c>
      <c r="N37">
        <f t="shared" si="31"/>
        <v>8</v>
      </c>
      <c r="O37">
        <f t="shared" si="31"/>
        <v>5</v>
      </c>
      <c r="P37">
        <f t="shared" si="31"/>
        <v>7</v>
      </c>
      <c r="Q37">
        <f t="shared" si="31"/>
        <v>5</v>
      </c>
      <c r="R37">
        <f t="shared" ref="R37:R43" si="32">9-N37</f>
        <v>1</v>
      </c>
      <c r="S37">
        <f t="shared" si="28"/>
        <v>4</v>
      </c>
      <c r="T37">
        <f t="shared" si="29"/>
        <v>2</v>
      </c>
      <c r="U37">
        <f t="shared" si="30"/>
        <v>4</v>
      </c>
      <c r="V37">
        <f t="shared" ref="V37:V43" si="33">R26</f>
        <v>1763</v>
      </c>
    </row>
    <row r="38" spans="1:22" x14ac:dyDescent="0.3">
      <c r="M38" t="str">
        <f t="shared" si="31"/>
        <v>step3</v>
      </c>
      <c r="N38">
        <f t="shared" si="31"/>
        <v>6</v>
      </c>
      <c r="O38">
        <f t="shared" si="31"/>
        <v>8</v>
      </c>
      <c r="P38">
        <f t="shared" si="31"/>
        <v>6</v>
      </c>
      <c r="Q38">
        <f t="shared" si="31"/>
        <v>6</v>
      </c>
      <c r="R38">
        <f t="shared" si="32"/>
        <v>3</v>
      </c>
      <c r="S38">
        <f t="shared" si="28"/>
        <v>1</v>
      </c>
      <c r="T38">
        <f t="shared" si="29"/>
        <v>3</v>
      </c>
      <c r="U38">
        <f t="shared" si="30"/>
        <v>3</v>
      </c>
      <c r="V38">
        <f t="shared" si="33"/>
        <v>1577</v>
      </c>
    </row>
    <row r="39" spans="1:22" x14ac:dyDescent="0.3">
      <c r="B39" s="59" t="s">
        <v>480</v>
      </c>
      <c r="C39" t="s">
        <v>482</v>
      </c>
      <c r="D39" t="s">
        <v>483</v>
      </c>
      <c r="E39" t="s">
        <v>484</v>
      </c>
      <c r="F39" t="s">
        <v>485</v>
      </c>
      <c r="G39" t="s">
        <v>486</v>
      </c>
      <c r="M39" t="str">
        <f t="shared" si="31"/>
        <v>step4</v>
      </c>
      <c r="N39">
        <f t="shared" si="31"/>
        <v>5</v>
      </c>
      <c r="O39">
        <f t="shared" si="31"/>
        <v>4</v>
      </c>
      <c r="P39">
        <f t="shared" si="31"/>
        <v>5</v>
      </c>
      <c r="Q39">
        <f t="shared" si="31"/>
        <v>3</v>
      </c>
      <c r="R39">
        <f t="shared" si="32"/>
        <v>4</v>
      </c>
      <c r="S39">
        <f t="shared" si="28"/>
        <v>5</v>
      </c>
      <c r="T39">
        <f t="shared" si="29"/>
        <v>4</v>
      </c>
      <c r="U39">
        <f t="shared" si="30"/>
        <v>6</v>
      </c>
      <c r="V39">
        <f t="shared" si="33"/>
        <v>1127</v>
      </c>
    </row>
    <row r="40" spans="1:22" x14ac:dyDescent="0.3">
      <c r="A40" s="62" t="s">
        <v>347</v>
      </c>
      <c r="B40" s="60">
        <v>0</v>
      </c>
      <c r="C40" s="61">
        <v>92</v>
      </c>
      <c r="D40" s="48">
        <v>6.8462399628223076E-3</v>
      </c>
      <c r="E40" s="48">
        <v>0.68931064675778908</v>
      </c>
      <c r="F40" s="48">
        <v>-0.49899508429258654</v>
      </c>
      <c r="G40" s="48">
        <v>0.21826029676314398</v>
      </c>
      <c r="M40" t="str">
        <f t="shared" si="31"/>
        <v>step5</v>
      </c>
      <c r="N40">
        <f t="shared" si="31"/>
        <v>4</v>
      </c>
      <c r="O40">
        <f t="shared" si="31"/>
        <v>7</v>
      </c>
      <c r="P40">
        <f t="shared" si="31"/>
        <v>3</v>
      </c>
      <c r="Q40">
        <f t="shared" si="31"/>
        <v>7</v>
      </c>
      <c r="R40">
        <f t="shared" si="32"/>
        <v>5</v>
      </c>
      <c r="S40">
        <f t="shared" si="28"/>
        <v>2</v>
      </c>
      <c r="T40">
        <f t="shared" si="29"/>
        <v>6</v>
      </c>
      <c r="U40">
        <f t="shared" si="30"/>
        <v>2</v>
      </c>
      <c r="V40">
        <f t="shared" si="33"/>
        <v>1125</v>
      </c>
    </row>
    <row r="41" spans="1:22" x14ac:dyDescent="0.3">
      <c r="A41" s="54" t="s">
        <v>347</v>
      </c>
      <c r="B41" s="60">
        <v>1</v>
      </c>
      <c r="C41" s="61">
        <v>2</v>
      </c>
      <c r="D41" s="48">
        <v>0.2715211202647474</v>
      </c>
      <c r="E41" s="48">
        <v>0.45186601444537594</v>
      </c>
      <c r="F41" s="48">
        <v>9.1176226084118808E-2</v>
      </c>
      <c r="G41" s="48">
        <v>0.25504619525498556</v>
      </c>
      <c r="M41" t="str">
        <f t="shared" si="31"/>
        <v>step6</v>
      </c>
      <c r="N41">
        <f t="shared" si="31"/>
        <v>3</v>
      </c>
      <c r="O41">
        <f t="shared" si="31"/>
        <v>1</v>
      </c>
      <c r="P41">
        <f t="shared" si="31"/>
        <v>4</v>
      </c>
      <c r="Q41">
        <f t="shared" si="31"/>
        <v>1</v>
      </c>
      <c r="R41">
        <f t="shared" si="32"/>
        <v>6</v>
      </c>
      <c r="S41">
        <f t="shared" si="28"/>
        <v>8</v>
      </c>
      <c r="T41">
        <f t="shared" si="29"/>
        <v>5</v>
      </c>
      <c r="U41">
        <f t="shared" si="30"/>
        <v>8</v>
      </c>
      <c r="V41">
        <f t="shared" si="33"/>
        <v>931</v>
      </c>
    </row>
    <row r="42" spans="1:22" x14ac:dyDescent="0.3">
      <c r="A42" s="62" t="s">
        <v>347</v>
      </c>
      <c r="B42" s="60" t="s">
        <v>481</v>
      </c>
      <c r="C42" s="61">
        <v>94</v>
      </c>
      <c r="D42" s="48">
        <v>1.247762039477816E-2</v>
      </c>
      <c r="E42" s="48">
        <v>0.68931064675778908</v>
      </c>
      <c r="F42" s="48">
        <v>-0.49899508429258654</v>
      </c>
      <c r="G42" s="48">
        <v>0.22087779125744914</v>
      </c>
      <c r="M42" t="str">
        <f t="shared" si="31"/>
        <v>step7</v>
      </c>
      <c r="N42">
        <f t="shared" si="31"/>
        <v>2</v>
      </c>
      <c r="O42">
        <f t="shared" si="31"/>
        <v>2</v>
      </c>
      <c r="P42">
        <f t="shared" si="31"/>
        <v>2</v>
      </c>
      <c r="Q42">
        <f t="shared" si="31"/>
        <v>2</v>
      </c>
      <c r="R42">
        <f t="shared" si="32"/>
        <v>7</v>
      </c>
      <c r="S42">
        <f t="shared" si="28"/>
        <v>7</v>
      </c>
      <c r="T42">
        <f t="shared" si="29"/>
        <v>7</v>
      </c>
      <c r="U42">
        <f t="shared" si="30"/>
        <v>7</v>
      </c>
      <c r="V42">
        <f t="shared" si="33"/>
        <v>895</v>
      </c>
    </row>
    <row r="43" spans="1:22" x14ac:dyDescent="0.3">
      <c r="M43" t="str">
        <f t="shared" si="31"/>
        <v>step8</v>
      </c>
      <c r="N43">
        <f t="shared" si="31"/>
        <v>1</v>
      </c>
      <c r="O43">
        <f t="shared" si="31"/>
        <v>3</v>
      </c>
      <c r="P43">
        <f t="shared" si="31"/>
        <v>1</v>
      </c>
      <c r="Q43">
        <f t="shared" si="31"/>
        <v>8</v>
      </c>
      <c r="R43">
        <f t="shared" si="32"/>
        <v>8</v>
      </c>
      <c r="S43">
        <f t="shared" si="28"/>
        <v>6</v>
      </c>
      <c r="T43">
        <f t="shared" si="29"/>
        <v>8</v>
      </c>
      <c r="U43">
        <f t="shared" si="30"/>
        <v>1</v>
      </c>
      <c r="V43">
        <f t="shared" si="33"/>
        <v>1000</v>
      </c>
    </row>
    <row r="45" spans="1:22" x14ac:dyDescent="0.3">
      <c r="B45" s="59" t="s">
        <v>480</v>
      </c>
      <c r="C45" t="s">
        <v>482</v>
      </c>
      <c r="D45" t="s">
        <v>483</v>
      </c>
      <c r="E45" t="s">
        <v>484</v>
      </c>
      <c r="F45" t="s">
        <v>485</v>
      </c>
      <c r="G45" t="s">
        <v>486</v>
      </c>
    </row>
    <row r="46" spans="1:22" x14ac:dyDescent="0.3">
      <c r="A46" t="s">
        <v>348</v>
      </c>
      <c r="B46" s="60">
        <v>0</v>
      </c>
      <c r="C46" s="61">
        <v>93</v>
      </c>
      <c r="D46" s="48">
        <v>7.991585983549326E-3</v>
      </c>
      <c r="E46" s="48">
        <v>0.68931064675778908</v>
      </c>
      <c r="F46" s="48">
        <v>-0.49899508429258654</v>
      </c>
      <c r="G46" s="48">
        <v>0.21772695445251888</v>
      </c>
    </row>
    <row r="47" spans="1:22" x14ac:dyDescent="0.3">
      <c r="A47" s="54" t="s">
        <v>348</v>
      </c>
      <c r="B47" s="60">
        <v>1</v>
      </c>
      <c r="C47" s="61">
        <v>1</v>
      </c>
      <c r="D47" s="48">
        <v>0.42967882063905954</v>
      </c>
      <c r="E47" s="48">
        <v>0.42967882063905954</v>
      </c>
      <c r="F47" s="48">
        <v>0.42967882063905954</v>
      </c>
      <c r="G47" s="48" t="e">
        <v>#DIV/0!</v>
      </c>
      <c r="H47" s="56" t="s">
        <v>487</v>
      </c>
    </row>
    <row r="48" spans="1:22" x14ac:dyDescent="0.3">
      <c r="A48" t="s">
        <v>348</v>
      </c>
      <c r="B48" s="60" t="s">
        <v>481</v>
      </c>
      <c r="C48" s="61">
        <v>94</v>
      </c>
      <c r="D48" s="48">
        <v>1.2477620394778158E-2</v>
      </c>
      <c r="E48" s="48">
        <v>0.68931064675778908</v>
      </c>
      <c r="F48" s="48">
        <v>-0.49899508429258654</v>
      </c>
      <c r="G48" s="48">
        <v>0.22087779125744911</v>
      </c>
    </row>
    <row r="51" spans="12:53" ht="18" x14ac:dyDescent="0.3">
      <c r="L51" s="3"/>
      <c r="Z51" s="3"/>
      <c r="AP51" s="3"/>
    </row>
    <row r="52" spans="12:53" x14ac:dyDescent="0.3">
      <c r="L52" s="4"/>
      <c r="Z52" s="4"/>
      <c r="AP52" s="4"/>
    </row>
    <row r="55" spans="12:53" ht="18" x14ac:dyDescent="0.3">
      <c r="L55" s="5" t="s">
        <v>130</v>
      </c>
      <c r="M55" s="6">
        <v>4879109</v>
      </c>
      <c r="N55" s="5" t="s">
        <v>131</v>
      </c>
      <c r="O55" s="6">
        <v>8</v>
      </c>
      <c r="P55" s="5" t="s">
        <v>132</v>
      </c>
      <c r="Q55" s="6">
        <v>5</v>
      </c>
      <c r="R55" s="5" t="s">
        <v>133</v>
      </c>
      <c r="S55" s="6">
        <v>8</v>
      </c>
      <c r="T55" s="5" t="s">
        <v>134</v>
      </c>
      <c r="U55" s="6">
        <v>0</v>
      </c>
      <c r="V55" s="5" t="s">
        <v>135</v>
      </c>
      <c r="W55" s="6" t="s">
        <v>491</v>
      </c>
      <c r="Z55" s="5" t="s">
        <v>130</v>
      </c>
      <c r="AA55" s="6">
        <v>9409318</v>
      </c>
      <c r="AB55" s="5" t="s">
        <v>131</v>
      </c>
      <c r="AC55" s="6">
        <v>8</v>
      </c>
      <c r="AD55" s="5" t="s">
        <v>132</v>
      </c>
      <c r="AE55" s="6">
        <v>4</v>
      </c>
      <c r="AF55" s="5" t="s">
        <v>133</v>
      </c>
      <c r="AG55" s="6">
        <v>8</v>
      </c>
      <c r="AH55" s="5" t="s">
        <v>134</v>
      </c>
      <c r="AI55" s="6">
        <v>0</v>
      </c>
      <c r="AJ55" s="5" t="s">
        <v>135</v>
      </c>
      <c r="AK55" s="6" t="s">
        <v>505</v>
      </c>
      <c r="AP55" s="5" t="s">
        <v>130</v>
      </c>
      <c r="AQ55" s="6">
        <v>3175392</v>
      </c>
      <c r="AR55" s="5" t="s">
        <v>131</v>
      </c>
      <c r="AS55" s="6">
        <v>8</v>
      </c>
      <c r="AT55" s="5" t="s">
        <v>132</v>
      </c>
      <c r="AU55" s="6">
        <v>8</v>
      </c>
      <c r="AV55" s="5" t="s">
        <v>133</v>
      </c>
      <c r="AW55" s="6">
        <v>8</v>
      </c>
      <c r="AX55" s="5" t="s">
        <v>134</v>
      </c>
      <c r="AY55" s="6">
        <v>0</v>
      </c>
      <c r="AZ55" s="5" t="s">
        <v>135</v>
      </c>
      <c r="BA55" s="6" t="s">
        <v>519</v>
      </c>
    </row>
    <row r="56" spans="12:53" ht="18.600000000000001" thickBot="1" x14ac:dyDescent="0.35">
      <c r="L56" s="3"/>
      <c r="Z56" s="3"/>
      <c r="AP56" s="3"/>
    </row>
    <row r="57" spans="12:53" ht="15" thickBot="1" x14ac:dyDescent="0.35">
      <c r="L57" s="1" t="s">
        <v>0</v>
      </c>
      <c r="M57" s="1" t="s">
        <v>1</v>
      </c>
      <c r="N57" s="1" t="s">
        <v>2</v>
      </c>
      <c r="O57" s="1" t="s">
        <v>3</v>
      </c>
      <c r="P57" s="1" t="s">
        <v>4</v>
      </c>
      <c r="Q57" s="1" t="s">
        <v>5</v>
      </c>
      <c r="R57" s="1" t="s">
        <v>492</v>
      </c>
      <c r="Z57" s="1" t="s">
        <v>0</v>
      </c>
      <c r="AA57" s="1" t="s">
        <v>1</v>
      </c>
      <c r="AB57" s="1" t="s">
        <v>2</v>
      </c>
      <c r="AC57" s="1" t="s">
        <v>3</v>
      </c>
      <c r="AD57" s="1" t="s">
        <v>4</v>
      </c>
      <c r="AE57" s="1" t="s">
        <v>506</v>
      </c>
      <c r="AP57" s="1" t="s">
        <v>0</v>
      </c>
      <c r="AQ57" s="1" t="s">
        <v>1</v>
      </c>
      <c r="AR57" s="1" t="s">
        <v>2</v>
      </c>
      <c r="AS57" s="1" t="s">
        <v>3</v>
      </c>
      <c r="AT57" s="1" t="s">
        <v>4</v>
      </c>
      <c r="AU57" s="1" t="s">
        <v>5</v>
      </c>
      <c r="AV57" s="1" t="s">
        <v>6</v>
      </c>
      <c r="AW57" s="1" t="s">
        <v>7</v>
      </c>
      <c r="AX57" s="1" t="s">
        <v>8</v>
      </c>
      <c r="AY57" s="1" t="s">
        <v>318</v>
      </c>
    </row>
    <row r="58" spans="12:53" ht="15" thickBot="1" x14ac:dyDescent="0.35">
      <c r="L58" s="1" t="s">
        <v>96</v>
      </c>
      <c r="M58" s="22">
        <v>1</v>
      </c>
      <c r="N58" s="2">
        <v>7</v>
      </c>
      <c r="O58" s="2">
        <v>6</v>
      </c>
      <c r="P58" s="2">
        <v>8</v>
      </c>
      <c r="Q58" s="2">
        <v>4</v>
      </c>
      <c r="R58" s="2">
        <v>1965</v>
      </c>
      <c r="Z58" s="1" t="s">
        <v>96</v>
      </c>
      <c r="AA58" s="18">
        <v>7</v>
      </c>
      <c r="AB58" s="2">
        <v>6</v>
      </c>
      <c r="AC58" s="2">
        <v>8</v>
      </c>
      <c r="AD58" s="2">
        <v>4</v>
      </c>
      <c r="AE58" s="2">
        <v>1965</v>
      </c>
      <c r="AP58" s="1" t="s">
        <v>96</v>
      </c>
      <c r="AQ58" s="63">
        <v>7</v>
      </c>
      <c r="AR58" s="2">
        <v>6</v>
      </c>
      <c r="AS58" s="2">
        <v>8</v>
      </c>
      <c r="AT58" s="2">
        <v>4</v>
      </c>
      <c r="AU58" s="2">
        <v>2</v>
      </c>
      <c r="AV58" s="2">
        <v>3</v>
      </c>
      <c r="AW58" s="2">
        <v>1</v>
      </c>
      <c r="AX58" s="2">
        <v>5</v>
      </c>
      <c r="AY58" s="2">
        <v>1965</v>
      </c>
    </row>
    <row r="59" spans="12:53" ht="15" thickBot="1" x14ac:dyDescent="0.35">
      <c r="L59" s="1" t="s">
        <v>97</v>
      </c>
      <c r="M59" s="2">
        <v>2</v>
      </c>
      <c r="N59" s="2">
        <v>8</v>
      </c>
      <c r="O59" s="2">
        <v>5</v>
      </c>
      <c r="P59" s="2">
        <v>7</v>
      </c>
      <c r="Q59" s="2">
        <v>5</v>
      </c>
      <c r="R59" s="2">
        <v>1763</v>
      </c>
      <c r="Z59" s="1" t="s">
        <v>97</v>
      </c>
      <c r="AA59" s="2">
        <v>8</v>
      </c>
      <c r="AB59" s="2">
        <v>5</v>
      </c>
      <c r="AC59" s="2">
        <v>7</v>
      </c>
      <c r="AD59" s="2">
        <v>5</v>
      </c>
      <c r="AE59" s="2">
        <v>1763</v>
      </c>
      <c r="AP59" s="1" t="s">
        <v>97</v>
      </c>
      <c r="AQ59" s="2">
        <v>8</v>
      </c>
      <c r="AR59" s="2">
        <v>5</v>
      </c>
      <c r="AS59" s="2">
        <v>7</v>
      </c>
      <c r="AT59" s="2">
        <v>5</v>
      </c>
      <c r="AU59" s="2">
        <v>1</v>
      </c>
      <c r="AV59" s="2">
        <v>4</v>
      </c>
      <c r="AW59" s="2">
        <v>2</v>
      </c>
      <c r="AX59" s="2">
        <v>4</v>
      </c>
      <c r="AY59" s="2">
        <v>1763</v>
      </c>
    </row>
    <row r="60" spans="12:53" ht="15" thickBot="1" x14ac:dyDescent="0.35">
      <c r="L60" s="1" t="s">
        <v>98</v>
      </c>
      <c r="M60" s="2">
        <v>3</v>
      </c>
      <c r="N60" s="2">
        <v>6</v>
      </c>
      <c r="O60" s="2">
        <v>8</v>
      </c>
      <c r="P60" s="2">
        <v>6</v>
      </c>
      <c r="Q60" s="2">
        <v>6</v>
      </c>
      <c r="R60" s="2">
        <v>1577</v>
      </c>
      <c r="Z60" s="1" t="s">
        <v>98</v>
      </c>
      <c r="AA60" s="2">
        <v>6</v>
      </c>
      <c r="AB60" s="2">
        <v>8</v>
      </c>
      <c r="AC60" s="2">
        <v>6</v>
      </c>
      <c r="AD60" s="2">
        <v>6</v>
      </c>
      <c r="AE60" s="2">
        <v>1577</v>
      </c>
      <c r="AP60" s="1" t="s">
        <v>98</v>
      </c>
      <c r="AQ60" s="2">
        <v>6</v>
      </c>
      <c r="AR60" s="2">
        <v>8</v>
      </c>
      <c r="AS60" s="2">
        <v>6</v>
      </c>
      <c r="AT60" s="2">
        <v>6</v>
      </c>
      <c r="AU60" s="2">
        <v>3</v>
      </c>
      <c r="AV60" s="2">
        <v>1</v>
      </c>
      <c r="AW60" s="2">
        <v>3</v>
      </c>
      <c r="AX60" s="2">
        <v>3</v>
      </c>
      <c r="AY60" s="2">
        <v>1577</v>
      </c>
    </row>
    <row r="61" spans="12:53" ht="15" thickBot="1" x14ac:dyDescent="0.35">
      <c r="L61" s="1" t="s">
        <v>99</v>
      </c>
      <c r="M61" s="2">
        <v>4</v>
      </c>
      <c r="N61" s="2">
        <v>5</v>
      </c>
      <c r="O61" s="2">
        <v>4</v>
      </c>
      <c r="P61" s="2">
        <v>5</v>
      </c>
      <c r="Q61" s="2">
        <v>3</v>
      </c>
      <c r="R61" s="2">
        <v>1127</v>
      </c>
      <c r="Z61" s="1" t="s">
        <v>99</v>
      </c>
      <c r="AA61" s="2">
        <v>5</v>
      </c>
      <c r="AB61" s="2">
        <v>4</v>
      </c>
      <c r="AC61" s="2">
        <v>5</v>
      </c>
      <c r="AD61" s="2">
        <v>3</v>
      </c>
      <c r="AE61" s="2">
        <v>1127</v>
      </c>
      <c r="AP61" s="1" t="s">
        <v>99</v>
      </c>
      <c r="AQ61" s="2">
        <v>5</v>
      </c>
      <c r="AR61" s="2">
        <v>4</v>
      </c>
      <c r="AS61" s="2">
        <v>5</v>
      </c>
      <c r="AT61" s="2">
        <v>3</v>
      </c>
      <c r="AU61" s="2">
        <v>4</v>
      </c>
      <c r="AV61" s="2">
        <v>5</v>
      </c>
      <c r="AW61" s="2">
        <v>4</v>
      </c>
      <c r="AX61" s="2">
        <v>6</v>
      </c>
      <c r="AY61" s="2">
        <v>1127</v>
      </c>
    </row>
    <row r="62" spans="12:53" ht="15" thickBot="1" x14ac:dyDescent="0.35">
      <c r="L62" s="1" t="s">
        <v>100</v>
      </c>
      <c r="M62" s="2">
        <v>5</v>
      </c>
      <c r="N62" s="2">
        <v>4</v>
      </c>
      <c r="O62" s="2">
        <v>7</v>
      </c>
      <c r="P62" s="2">
        <v>3</v>
      </c>
      <c r="Q62" s="2">
        <v>7</v>
      </c>
      <c r="R62" s="2">
        <v>1125</v>
      </c>
      <c r="Z62" s="1" t="s">
        <v>100</v>
      </c>
      <c r="AA62" s="2">
        <v>4</v>
      </c>
      <c r="AB62" s="2">
        <v>7</v>
      </c>
      <c r="AC62" s="2">
        <v>3</v>
      </c>
      <c r="AD62" s="2">
        <v>7</v>
      </c>
      <c r="AE62" s="2">
        <v>1125</v>
      </c>
      <c r="AP62" s="1" t="s">
        <v>100</v>
      </c>
      <c r="AQ62" s="2">
        <v>4</v>
      </c>
      <c r="AR62" s="2">
        <v>7</v>
      </c>
      <c r="AS62" s="2">
        <v>3</v>
      </c>
      <c r="AT62" s="2">
        <v>7</v>
      </c>
      <c r="AU62" s="2">
        <v>5</v>
      </c>
      <c r="AV62" s="2">
        <v>2</v>
      </c>
      <c r="AW62" s="2">
        <v>6</v>
      </c>
      <c r="AX62" s="2">
        <v>2</v>
      </c>
      <c r="AY62" s="2">
        <v>1125</v>
      </c>
    </row>
    <row r="63" spans="12:53" ht="15" thickBot="1" x14ac:dyDescent="0.35">
      <c r="L63" s="1" t="s">
        <v>101</v>
      </c>
      <c r="M63" s="2">
        <v>6</v>
      </c>
      <c r="N63" s="2">
        <v>3</v>
      </c>
      <c r="O63" s="2">
        <v>1</v>
      </c>
      <c r="P63" s="2">
        <v>4</v>
      </c>
      <c r="Q63" s="2">
        <v>1</v>
      </c>
      <c r="R63" s="2">
        <v>931</v>
      </c>
      <c r="Z63" s="1" t="s">
        <v>101</v>
      </c>
      <c r="AA63" s="2">
        <v>3</v>
      </c>
      <c r="AB63" s="2">
        <v>1</v>
      </c>
      <c r="AC63" s="2">
        <v>4</v>
      </c>
      <c r="AD63" s="2">
        <v>1</v>
      </c>
      <c r="AE63" s="2">
        <v>931</v>
      </c>
      <c r="AP63" s="1" t="s">
        <v>101</v>
      </c>
      <c r="AQ63" s="2">
        <v>3</v>
      </c>
      <c r="AR63" s="2">
        <v>1</v>
      </c>
      <c r="AS63" s="2">
        <v>4</v>
      </c>
      <c r="AT63" s="2">
        <v>1</v>
      </c>
      <c r="AU63" s="2">
        <v>6</v>
      </c>
      <c r="AV63" s="2">
        <v>8</v>
      </c>
      <c r="AW63" s="2">
        <v>5</v>
      </c>
      <c r="AX63" s="2">
        <v>8</v>
      </c>
      <c r="AY63" s="2">
        <v>931</v>
      </c>
    </row>
    <row r="64" spans="12:53" ht="15" thickBot="1" x14ac:dyDescent="0.35">
      <c r="L64" s="1" t="s">
        <v>102</v>
      </c>
      <c r="M64" s="2">
        <v>7</v>
      </c>
      <c r="N64" s="2">
        <v>2</v>
      </c>
      <c r="O64" s="2">
        <v>2</v>
      </c>
      <c r="P64" s="2">
        <v>2</v>
      </c>
      <c r="Q64" s="2">
        <v>2</v>
      </c>
      <c r="R64" s="2">
        <v>895</v>
      </c>
      <c r="Z64" s="1" t="s">
        <v>102</v>
      </c>
      <c r="AA64" s="2">
        <v>2</v>
      </c>
      <c r="AB64" s="2">
        <v>2</v>
      </c>
      <c r="AC64" s="2">
        <v>2</v>
      </c>
      <c r="AD64" s="2">
        <v>2</v>
      </c>
      <c r="AE64" s="2">
        <v>895</v>
      </c>
      <c r="AP64" s="1" t="s">
        <v>102</v>
      </c>
      <c r="AQ64" s="2">
        <v>2</v>
      </c>
      <c r="AR64" s="2">
        <v>2</v>
      </c>
      <c r="AS64" s="2">
        <v>2</v>
      </c>
      <c r="AT64" s="2">
        <v>2</v>
      </c>
      <c r="AU64" s="2">
        <v>7</v>
      </c>
      <c r="AV64" s="2">
        <v>7</v>
      </c>
      <c r="AW64" s="2">
        <v>7</v>
      </c>
      <c r="AX64" s="2">
        <v>7</v>
      </c>
      <c r="AY64" s="2">
        <v>895</v>
      </c>
    </row>
    <row r="65" spans="12:51" ht="15" thickBot="1" x14ac:dyDescent="0.35">
      <c r="L65" s="1" t="s">
        <v>103</v>
      </c>
      <c r="M65" s="2">
        <v>8</v>
      </c>
      <c r="N65" s="2">
        <v>1</v>
      </c>
      <c r="O65" s="2">
        <v>3</v>
      </c>
      <c r="P65" s="2">
        <v>1</v>
      </c>
      <c r="Q65" s="2">
        <v>8</v>
      </c>
      <c r="R65" s="2">
        <v>1000</v>
      </c>
      <c r="Z65" s="1" t="s">
        <v>103</v>
      </c>
      <c r="AA65" s="2">
        <v>1</v>
      </c>
      <c r="AB65" s="2">
        <v>3</v>
      </c>
      <c r="AC65" s="2">
        <v>1</v>
      </c>
      <c r="AD65" s="2">
        <v>8</v>
      </c>
      <c r="AE65" s="2">
        <v>1000</v>
      </c>
      <c r="AP65" s="1" t="s">
        <v>103</v>
      </c>
      <c r="AQ65" s="2">
        <v>1</v>
      </c>
      <c r="AR65" s="2">
        <v>3</v>
      </c>
      <c r="AS65" s="2">
        <v>1</v>
      </c>
      <c r="AT65" s="2">
        <v>8</v>
      </c>
      <c r="AU65" s="2">
        <v>8</v>
      </c>
      <c r="AV65" s="2">
        <v>6</v>
      </c>
      <c r="AW65" s="2">
        <v>8</v>
      </c>
      <c r="AX65" s="2">
        <v>1</v>
      </c>
      <c r="AY65" s="2">
        <v>1000</v>
      </c>
    </row>
    <row r="66" spans="12:51" ht="18.600000000000001" thickBot="1" x14ac:dyDescent="0.35">
      <c r="L66" s="3"/>
      <c r="Z66" s="3"/>
      <c r="AP66" s="3"/>
    </row>
    <row r="67" spans="12:51" ht="15" thickBot="1" x14ac:dyDescent="0.35">
      <c r="L67" s="1" t="s">
        <v>137</v>
      </c>
      <c r="M67" s="1" t="s">
        <v>1</v>
      </c>
      <c r="N67" s="1" t="s">
        <v>2</v>
      </c>
      <c r="O67" s="1" t="s">
        <v>3</v>
      </c>
      <c r="P67" s="1" t="s">
        <v>4</v>
      </c>
      <c r="Q67" s="1" t="s">
        <v>5</v>
      </c>
      <c r="Z67" s="1" t="s">
        <v>137</v>
      </c>
      <c r="AA67" s="1" t="s">
        <v>1</v>
      </c>
      <c r="AB67" s="1" t="s">
        <v>2</v>
      </c>
      <c r="AC67" s="1" t="s">
        <v>3</v>
      </c>
      <c r="AD67" s="1" t="s">
        <v>4</v>
      </c>
      <c r="AP67" s="1" t="s">
        <v>137</v>
      </c>
      <c r="AQ67" s="1" t="s">
        <v>1</v>
      </c>
      <c r="AR67" s="1" t="s">
        <v>2</v>
      </c>
      <c r="AS67" s="1" t="s">
        <v>3</v>
      </c>
      <c r="AT67" s="1" t="s">
        <v>4</v>
      </c>
      <c r="AU67" s="1" t="s">
        <v>5</v>
      </c>
      <c r="AV67" s="1" t="s">
        <v>6</v>
      </c>
      <c r="AW67" s="1" t="s">
        <v>7</v>
      </c>
      <c r="AX67" s="1" t="s">
        <v>8</v>
      </c>
    </row>
    <row r="68" spans="12:51" ht="15" thickBot="1" x14ac:dyDescent="0.35">
      <c r="L68" s="1" t="s">
        <v>138</v>
      </c>
      <c r="M68" s="2" t="s">
        <v>493</v>
      </c>
      <c r="N68" s="2" t="s">
        <v>494</v>
      </c>
      <c r="O68" s="2" t="s">
        <v>495</v>
      </c>
      <c r="P68" s="2" t="s">
        <v>496</v>
      </c>
      <c r="Q68" s="2" t="s">
        <v>497</v>
      </c>
      <c r="Z68" s="1" t="s">
        <v>138</v>
      </c>
      <c r="AA68" s="2" t="s">
        <v>507</v>
      </c>
      <c r="AB68" s="2" t="s">
        <v>508</v>
      </c>
      <c r="AC68" s="2" t="s">
        <v>509</v>
      </c>
      <c r="AD68" s="2" t="s">
        <v>510</v>
      </c>
      <c r="AP68" s="1" t="s">
        <v>138</v>
      </c>
      <c r="AQ68" s="2" t="s">
        <v>520</v>
      </c>
      <c r="AR68" s="2" t="s">
        <v>521</v>
      </c>
      <c r="AS68" s="2" t="s">
        <v>497</v>
      </c>
      <c r="AT68" s="2" t="s">
        <v>496</v>
      </c>
      <c r="AU68" s="2" t="s">
        <v>498</v>
      </c>
      <c r="AV68" s="2" t="s">
        <v>522</v>
      </c>
      <c r="AW68" s="2" t="s">
        <v>523</v>
      </c>
      <c r="AX68" s="2" t="s">
        <v>497</v>
      </c>
    </row>
    <row r="69" spans="12:51" ht="15" thickBot="1" x14ac:dyDescent="0.35">
      <c r="L69" s="1" t="s">
        <v>168</v>
      </c>
      <c r="M69" s="2" t="s">
        <v>498</v>
      </c>
      <c r="N69" s="2" t="s">
        <v>497</v>
      </c>
      <c r="O69" s="2" t="s">
        <v>497</v>
      </c>
      <c r="P69" s="2" t="s">
        <v>496</v>
      </c>
      <c r="Q69" s="2" t="s">
        <v>497</v>
      </c>
      <c r="Z69" s="1" t="s">
        <v>168</v>
      </c>
      <c r="AA69" s="2" t="s">
        <v>511</v>
      </c>
      <c r="AB69" s="2" t="s">
        <v>140</v>
      </c>
      <c r="AC69" s="2" t="s">
        <v>509</v>
      </c>
      <c r="AD69" s="2" t="s">
        <v>510</v>
      </c>
      <c r="AP69" s="1" t="s">
        <v>168</v>
      </c>
      <c r="AQ69" s="2" t="s">
        <v>497</v>
      </c>
      <c r="AR69" s="2" t="s">
        <v>497</v>
      </c>
      <c r="AS69" s="2" t="s">
        <v>497</v>
      </c>
      <c r="AT69" s="2" t="s">
        <v>496</v>
      </c>
      <c r="AU69" s="2" t="s">
        <v>524</v>
      </c>
      <c r="AV69" s="2" t="s">
        <v>525</v>
      </c>
      <c r="AW69" s="2" t="s">
        <v>497</v>
      </c>
      <c r="AX69" s="2" t="s">
        <v>497</v>
      </c>
    </row>
    <row r="70" spans="12:51" ht="15" thickBot="1" x14ac:dyDescent="0.35">
      <c r="L70" s="1" t="s">
        <v>173</v>
      </c>
      <c r="M70" s="2" t="s">
        <v>499</v>
      </c>
      <c r="N70" s="2" t="s">
        <v>497</v>
      </c>
      <c r="O70" s="2" t="s">
        <v>497</v>
      </c>
      <c r="P70" s="2" t="s">
        <v>496</v>
      </c>
      <c r="Q70" s="2" t="s">
        <v>497</v>
      </c>
      <c r="Z70" s="1" t="s">
        <v>173</v>
      </c>
      <c r="AA70" s="2" t="s">
        <v>511</v>
      </c>
      <c r="AB70" s="2" t="s">
        <v>140</v>
      </c>
      <c r="AC70" s="2" t="s">
        <v>509</v>
      </c>
      <c r="AD70" s="2" t="s">
        <v>510</v>
      </c>
      <c r="AP70" s="1" t="s">
        <v>173</v>
      </c>
      <c r="AQ70" s="2" t="s">
        <v>497</v>
      </c>
      <c r="AR70" s="2" t="s">
        <v>497</v>
      </c>
      <c r="AS70" s="2" t="s">
        <v>497</v>
      </c>
      <c r="AT70" s="2" t="s">
        <v>496</v>
      </c>
      <c r="AU70" s="2" t="s">
        <v>524</v>
      </c>
      <c r="AV70" s="2" t="s">
        <v>497</v>
      </c>
      <c r="AW70" s="2" t="s">
        <v>497</v>
      </c>
      <c r="AX70" s="2" t="s">
        <v>497</v>
      </c>
    </row>
    <row r="71" spans="12:51" ht="15" thickBot="1" x14ac:dyDescent="0.35">
      <c r="L71" s="1" t="s">
        <v>175</v>
      </c>
      <c r="M71" s="2" t="s">
        <v>500</v>
      </c>
      <c r="N71" s="2" t="s">
        <v>497</v>
      </c>
      <c r="O71" s="2" t="s">
        <v>497</v>
      </c>
      <c r="P71" s="2" t="s">
        <v>497</v>
      </c>
      <c r="Q71" s="2" t="s">
        <v>497</v>
      </c>
      <c r="Z71" s="1" t="s">
        <v>175</v>
      </c>
      <c r="AA71" s="2" t="s">
        <v>511</v>
      </c>
      <c r="AB71" s="2" t="s">
        <v>140</v>
      </c>
      <c r="AC71" s="2" t="s">
        <v>509</v>
      </c>
      <c r="AD71" s="2" t="s">
        <v>510</v>
      </c>
      <c r="AP71" s="1" t="s">
        <v>175</v>
      </c>
      <c r="AQ71" s="2" t="s">
        <v>497</v>
      </c>
      <c r="AR71" s="2" t="s">
        <v>497</v>
      </c>
      <c r="AS71" s="2" t="s">
        <v>497</v>
      </c>
      <c r="AT71" s="2" t="s">
        <v>497</v>
      </c>
      <c r="AU71" s="2" t="s">
        <v>524</v>
      </c>
      <c r="AV71" s="2" t="s">
        <v>497</v>
      </c>
      <c r="AW71" s="2" t="s">
        <v>497</v>
      </c>
      <c r="AX71" s="2" t="s">
        <v>497</v>
      </c>
    </row>
    <row r="72" spans="12:51" ht="15" thickBot="1" x14ac:dyDescent="0.35">
      <c r="L72" s="1" t="s">
        <v>176</v>
      </c>
      <c r="M72" s="2" t="s">
        <v>501</v>
      </c>
      <c r="N72" s="2" t="s">
        <v>497</v>
      </c>
      <c r="O72" s="2" t="s">
        <v>497</v>
      </c>
      <c r="P72" s="2" t="s">
        <v>497</v>
      </c>
      <c r="Q72" s="2" t="s">
        <v>497</v>
      </c>
      <c r="Z72" s="1" t="s">
        <v>176</v>
      </c>
      <c r="AA72" s="2" t="s">
        <v>511</v>
      </c>
      <c r="AB72" s="2" t="s">
        <v>140</v>
      </c>
      <c r="AC72" s="2" t="s">
        <v>509</v>
      </c>
      <c r="AD72" s="2" t="s">
        <v>512</v>
      </c>
      <c r="AP72" s="1" t="s">
        <v>176</v>
      </c>
      <c r="AQ72" s="2" t="s">
        <v>497</v>
      </c>
      <c r="AR72" s="2" t="s">
        <v>497</v>
      </c>
      <c r="AS72" s="2" t="s">
        <v>497</v>
      </c>
      <c r="AT72" s="2" t="s">
        <v>497</v>
      </c>
      <c r="AU72" s="2" t="s">
        <v>497</v>
      </c>
      <c r="AV72" s="2" t="s">
        <v>497</v>
      </c>
      <c r="AW72" s="2" t="s">
        <v>497</v>
      </c>
      <c r="AX72" s="2" t="s">
        <v>497</v>
      </c>
    </row>
    <row r="73" spans="12:51" ht="15" thickBot="1" x14ac:dyDescent="0.35">
      <c r="L73" s="1" t="s">
        <v>177</v>
      </c>
      <c r="M73" s="2" t="s">
        <v>497</v>
      </c>
      <c r="N73" s="2" t="s">
        <v>497</v>
      </c>
      <c r="O73" s="2" t="s">
        <v>497</v>
      </c>
      <c r="P73" s="2" t="s">
        <v>497</v>
      </c>
      <c r="Q73" s="2" t="s">
        <v>497</v>
      </c>
      <c r="Z73" s="1" t="s">
        <v>177</v>
      </c>
      <c r="AA73" s="2" t="s">
        <v>511</v>
      </c>
      <c r="AB73" s="2" t="s">
        <v>140</v>
      </c>
      <c r="AC73" s="2" t="s">
        <v>509</v>
      </c>
      <c r="AD73" s="2" t="s">
        <v>513</v>
      </c>
      <c r="AP73" s="1" t="s">
        <v>177</v>
      </c>
      <c r="AQ73" s="2" t="s">
        <v>497</v>
      </c>
      <c r="AR73" s="2" t="s">
        <v>497</v>
      </c>
      <c r="AS73" s="2" t="s">
        <v>497</v>
      </c>
      <c r="AT73" s="2" t="s">
        <v>497</v>
      </c>
      <c r="AU73" s="2" t="s">
        <v>497</v>
      </c>
      <c r="AV73" s="2" t="s">
        <v>497</v>
      </c>
      <c r="AW73" s="2" t="s">
        <v>497</v>
      </c>
      <c r="AX73" s="2" t="s">
        <v>497</v>
      </c>
    </row>
    <row r="74" spans="12:51" ht="15" thickBot="1" x14ac:dyDescent="0.35">
      <c r="L74" s="1" t="s">
        <v>178</v>
      </c>
      <c r="M74" s="2" t="s">
        <v>497</v>
      </c>
      <c r="N74" s="2" t="s">
        <v>497</v>
      </c>
      <c r="O74" s="2" t="s">
        <v>497</v>
      </c>
      <c r="P74" s="2" t="s">
        <v>497</v>
      </c>
      <c r="Q74" s="2" t="s">
        <v>497</v>
      </c>
      <c r="Z74" s="1" t="s">
        <v>178</v>
      </c>
      <c r="AA74" s="2" t="s">
        <v>511</v>
      </c>
      <c r="AB74" s="2" t="s">
        <v>140</v>
      </c>
      <c r="AC74" s="2" t="s">
        <v>509</v>
      </c>
      <c r="AD74" s="2" t="s">
        <v>514</v>
      </c>
      <c r="AP74" s="1" t="s">
        <v>178</v>
      </c>
      <c r="AQ74" s="2" t="s">
        <v>497</v>
      </c>
      <c r="AR74" s="2" t="s">
        <v>497</v>
      </c>
      <c r="AS74" s="2" t="s">
        <v>497</v>
      </c>
      <c r="AT74" s="2" t="s">
        <v>497</v>
      </c>
      <c r="AU74" s="2" t="s">
        <v>497</v>
      </c>
      <c r="AV74" s="2" t="s">
        <v>497</v>
      </c>
      <c r="AW74" s="2" t="s">
        <v>497</v>
      </c>
      <c r="AX74" s="2" t="s">
        <v>497</v>
      </c>
    </row>
    <row r="75" spans="12:51" ht="15" thickBot="1" x14ac:dyDescent="0.35">
      <c r="L75" s="1" t="s">
        <v>179</v>
      </c>
      <c r="M75" s="2" t="s">
        <v>497</v>
      </c>
      <c r="N75" s="2" t="s">
        <v>497</v>
      </c>
      <c r="O75" s="2" t="s">
        <v>497</v>
      </c>
      <c r="P75" s="2" t="s">
        <v>497</v>
      </c>
      <c r="Q75" s="2" t="s">
        <v>497</v>
      </c>
      <c r="Z75" s="1" t="s">
        <v>179</v>
      </c>
      <c r="AA75" s="2" t="s">
        <v>511</v>
      </c>
      <c r="AB75" s="2" t="s">
        <v>140</v>
      </c>
      <c r="AC75" s="2" t="s">
        <v>509</v>
      </c>
      <c r="AD75" s="2" t="s">
        <v>140</v>
      </c>
      <c r="AP75" s="1" t="s">
        <v>179</v>
      </c>
      <c r="AQ75" s="2" t="s">
        <v>497</v>
      </c>
      <c r="AR75" s="2" t="s">
        <v>497</v>
      </c>
      <c r="AS75" s="2" t="s">
        <v>497</v>
      </c>
      <c r="AT75" s="2" t="s">
        <v>497</v>
      </c>
      <c r="AU75" s="2" t="s">
        <v>497</v>
      </c>
      <c r="AV75" s="2" t="s">
        <v>497</v>
      </c>
      <c r="AW75" s="2" t="s">
        <v>497</v>
      </c>
      <c r="AX75" s="2" t="s">
        <v>497</v>
      </c>
    </row>
    <row r="76" spans="12:51" ht="18.600000000000001" thickBot="1" x14ac:dyDescent="0.35">
      <c r="L76" s="3"/>
      <c r="Z76" s="3"/>
      <c r="AP76" s="3"/>
    </row>
    <row r="77" spans="12:51" ht="15" thickBot="1" x14ac:dyDescent="0.35">
      <c r="L77" s="1" t="s">
        <v>200</v>
      </c>
      <c r="M77" s="1" t="s">
        <v>1</v>
      </c>
      <c r="N77" s="1" t="s">
        <v>2</v>
      </c>
      <c r="O77" s="1" t="s">
        <v>3</v>
      </c>
      <c r="P77" s="1" t="s">
        <v>4</v>
      </c>
      <c r="Q77" s="1" t="s">
        <v>5</v>
      </c>
      <c r="Z77" s="1" t="s">
        <v>200</v>
      </c>
      <c r="AA77" s="1" t="s">
        <v>1</v>
      </c>
      <c r="AB77" s="1" t="s">
        <v>2</v>
      </c>
      <c r="AC77" s="1" t="s">
        <v>3</v>
      </c>
      <c r="AD77" s="1" t="s">
        <v>4</v>
      </c>
      <c r="AP77" s="1" t="s">
        <v>200</v>
      </c>
      <c r="AQ77" s="1" t="str">
        <f>N2</f>
        <v>Átlag / korrel</v>
      </c>
      <c r="AR77" s="1" t="str">
        <f t="shared" ref="AR77:AT77" si="34">O2</f>
        <v>Maximum / korrel</v>
      </c>
      <c r="AS77" s="1" t="str">
        <f t="shared" si="34"/>
        <v>Minimum / korrel</v>
      </c>
      <c r="AT77" s="1" t="str">
        <f t="shared" si="34"/>
        <v>Szórás / korrel</v>
      </c>
      <c r="AU77" s="65" t="str">
        <f>AQ77</f>
        <v>Átlag / korrel</v>
      </c>
      <c r="AV77" s="65" t="str">
        <f t="shared" ref="AV77:AX77" si="35">AR77</f>
        <v>Maximum / korrel</v>
      </c>
      <c r="AW77" s="65" t="str">
        <f t="shared" si="35"/>
        <v>Minimum / korrel</v>
      </c>
      <c r="AX77" s="65" t="str">
        <f t="shared" si="35"/>
        <v>Szórás / korrel</v>
      </c>
    </row>
    <row r="78" spans="12:51" ht="15" thickBot="1" x14ac:dyDescent="0.35">
      <c r="L78" s="1" t="s">
        <v>138</v>
      </c>
      <c r="M78" s="2">
        <v>1965</v>
      </c>
      <c r="N78" s="2">
        <v>105</v>
      </c>
      <c r="O78" s="2">
        <v>931</v>
      </c>
      <c r="P78" s="2">
        <v>895</v>
      </c>
      <c r="Q78" s="2">
        <v>0</v>
      </c>
      <c r="Z78" s="1" t="s">
        <v>138</v>
      </c>
      <c r="AA78" s="2">
        <v>503.4</v>
      </c>
      <c r="AB78" s="2">
        <v>18.100000000000001</v>
      </c>
      <c r="AC78" s="2">
        <v>503.4</v>
      </c>
      <c r="AD78" s="2">
        <v>485.8</v>
      </c>
      <c r="AP78" s="1" t="s">
        <v>138</v>
      </c>
      <c r="AQ78" s="63">
        <v>1000</v>
      </c>
      <c r="AR78" s="63">
        <v>36</v>
      </c>
      <c r="AS78" s="2">
        <v>0</v>
      </c>
      <c r="AT78" s="63">
        <v>895</v>
      </c>
      <c r="AU78" s="2">
        <v>1763</v>
      </c>
      <c r="AV78" s="2">
        <v>1345</v>
      </c>
      <c r="AW78" s="2">
        <v>1733</v>
      </c>
      <c r="AX78" s="2">
        <v>0</v>
      </c>
    </row>
    <row r="79" spans="12:51" ht="15" thickBot="1" x14ac:dyDescent="0.35">
      <c r="L79" s="1" t="s">
        <v>168</v>
      </c>
      <c r="M79" s="2">
        <v>1763</v>
      </c>
      <c r="N79" s="2">
        <v>0</v>
      </c>
      <c r="O79" s="2">
        <v>0</v>
      </c>
      <c r="P79" s="2">
        <v>895</v>
      </c>
      <c r="Q79" s="2">
        <v>0</v>
      </c>
      <c r="Z79" s="1" t="s">
        <v>168</v>
      </c>
      <c r="AA79" s="2">
        <v>450.5</v>
      </c>
      <c r="AB79" s="2">
        <v>0</v>
      </c>
      <c r="AC79" s="2">
        <v>503.4</v>
      </c>
      <c r="AD79" s="2">
        <v>485.8</v>
      </c>
      <c r="AP79" s="1" t="s">
        <v>168</v>
      </c>
      <c r="AQ79" s="2">
        <v>0</v>
      </c>
      <c r="AR79" s="2">
        <v>0</v>
      </c>
      <c r="AS79" s="2">
        <v>0</v>
      </c>
      <c r="AT79" s="63">
        <v>895</v>
      </c>
      <c r="AU79" s="2">
        <v>232</v>
      </c>
      <c r="AV79" s="2">
        <v>1125</v>
      </c>
      <c r="AW79" s="2">
        <v>0</v>
      </c>
      <c r="AX79" s="2">
        <v>0</v>
      </c>
    </row>
    <row r="80" spans="12:51" ht="15" thickBot="1" x14ac:dyDescent="0.35">
      <c r="L80" s="1" t="s">
        <v>173</v>
      </c>
      <c r="M80" s="2">
        <v>1577</v>
      </c>
      <c r="N80" s="2">
        <v>0</v>
      </c>
      <c r="O80" s="2">
        <v>0</v>
      </c>
      <c r="P80" s="2">
        <v>895</v>
      </c>
      <c r="Q80" s="2">
        <v>0</v>
      </c>
      <c r="Z80" s="1" t="s">
        <v>173</v>
      </c>
      <c r="AA80" s="2">
        <v>450.5</v>
      </c>
      <c r="AB80" s="2">
        <v>0</v>
      </c>
      <c r="AC80" s="2">
        <v>503.4</v>
      </c>
      <c r="AD80" s="2">
        <v>485.8</v>
      </c>
      <c r="AP80" s="1" t="s">
        <v>173</v>
      </c>
      <c r="AQ80" s="2">
        <v>0</v>
      </c>
      <c r="AR80" s="2">
        <v>0</v>
      </c>
      <c r="AS80" s="2">
        <v>0</v>
      </c>
      <c r="AT80" s="63">
        <v>895</v>
      </c>
      <c r="AU80" s="2">
        <v>232</v>
      </c>
      <c r="AV80" s="2">
        <v>0</v>
      </c>
      <c r="AW80" s="2">
        <v>0</v>
      </c>
      <c r="AX80" s="2">
        <v>0</v>
      </c>
    </row>
    <row r="81" spans="12:54" ht="15" thickBot="1" x14ac:dyDescent="0.35">
      <c r="L81" s="1" t="s">
        <v>175</v>
      </c>
      <c r="M81" s="2">
        <v>1127</v>
      </c>
      <c r="N81" s="2">
        <v>0</v>
      </c>
      <c r="O81" s="2">
        <v>0</v>
      </c>
      <c r="P81" s="2">
        <v>0</v>
      </c>
      <c r="Q81" s="2">
        <v>0</v>
      </c>
      <c r="Z81" s="1" t="s">
        <v>175</v>
      </c>
      <c r="AA81" s="2">
        <v>450.5</v>
      </c>
      <c r="AB81" s="2">
        <v>0</v>
      </c>
      <c r="AC81" s="2">
        <v>503.4</v>
      </c>
      <c r="AD81" s="2">
        <v>485.8</v>
      </c>
      <c r="AP81" s="1" t="s">
        <v>175</v>
      </c>
      <c r="AQ81" s="2">
        <v>0</v>
      </c>
      <c r="AR81" s="2">
        <v>0</v>
      </c>
      <c r="AS81" s="2">
        <v>0</v>
      </c>
      <c r="AT81" s="2">
        <v>0</v>
      </c>
      <c r="AU81" s="2">
        <v>232</v>
      </c>
      <c r="AV81" s="2">
        <v>0</v>
      </c>
      <c r="AW81" s="2">
        <v>0</v>
      </c>
      <c r="AX81" s="2">
        <v>0</v>
      </c>
    </row>
    <row r="82" spans="12:54" ht="15" thickBot="1" x14ac:dyDescent="0.35">
      <c r="L82" s="1" t="s">
        <v>176</v>
      </c>
      <c r="M82" s="2">
        <v>230</v>
      </c>
      <c r="N82" s="2">
        <v>0</v>
      </c>
      <c r="O82" s="2">
        <v>0</v>
      </c>
      <c r="P82" s="2">
        <v>0</v>
      </c>
      <c r="Q82" s="2">
        <v>0</v>
      </c>
      <c r="Z82" s="1" t="s">
        <v>176</v>
      </c>
      <c r="AA82" s="2">
        <v>450.5</v>
      </c>
      <c r="AB82" s="2">
        <v>0</v>
      </c>
      <c r="AC82" s="2">
        <v>503.4</v>
      </c>
      <c r="AD82" s="2">
        <v>384.1</v>
      </c>
      <c r="AP82" s="1" t="s">
        <v>176</v>
      </c>
      <c r="AQ82" s="63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</row>
    <row r="83" spans="12:54" ht="15" thickBot="1" x14ac:dyDescent="0.35">
      <c r="L83" s="1" t="s">
        <v>177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Z83" s="1" t="s">
        <v>177</v>
      </c>
      <c r="AA83" s="2">
        <v>450.5</v>
      </c>
      <c r="AB83" s="2">
        <v>0</v>
      </c>
      <c r="AC83" s="2">
        <v>503.4</v>
      </c>
      <c r="AD83" s="2">
        <v>290.5</v>
      </c>
      <c r="AP83" s="1" t="s">
        <v>177</v>
      </c>
      <c r="AQ83" s="63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</row>
    <row r="84" spans="12:54" ht="15" thickBot="1" x14ac:dyDescent="0.35">
      <c r="L84" s="1" t="s">
        <v>178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Z84" s="1" t="s">
        <v>178</v>
      </c>
      <c r="AA84" s="2">
        <v>450.5</v>
      </c>
      <c r="AB84" s="2">
        <v>0</v>
      </c>
      <c r="AC84" s="2">
        <v>503.4</v>
      </c>
      <c r="AD84" s="2">
        <v>62.9</v>
      </c>
      <c r="AP84" s="1" t="s">
        <v>178</v>
      </c>
      <c r="AQ84" s="63">
        <v>0</v>
      </c>
      <c r="AR84" s="63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</row>
    <row r="85" spans="12:54" ht="15" thickBot="1" x14ac:dyDescent="0.35">
      <c r="L85" s="1" t="s">
        <v>179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Z85" s="1" t="s">
        <v>179</v>
      </c>
      <c r="AA85" s="2">
        <v>450.5</v>
      </c>
      <c r="AB85" s="2">
        <v>0</v>
      </c>
      <c r="AC85" s="2">
        <v>503.4</v>
      </c>
      <c r="AD85" s="2">
        <v>0</v>
      </c>
      <c r="AP85" s="1" t="s">
        <v>179</v>
      </c>
      <c r="AQ85" s="63">
        <v>0</v>
      </c>
      <c r="AR85" s="63">
        <v>0</v>
      </c>
      <c r="AS85" s="63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</row>
    <row r="86" spans="12:54" ht="18.600000000000001" thickBot="1" x14ac:dyDescent="0.35">
      <c r="L86" s="3"/>
      <c r="Z86" s="3"/>
      <c r="AF86">
        <f>CORREL(AF88:AF95,AE88:AE95)</f>
        <v>0.17063046370311979</v>
      </c>
      <c r="AP86" s="3"/>
    </row>
    <row r="87" spans="12:54" ht="15" thickBot="1" x14ac:dyDescent="0.35">
      <c r="L87" s="1" t="s">
        <v>201</v>
      </c>
      <c r="M87" s="1" t="s">
        <v>1</v>
      </c>
      <c r="N87" s="1" t="s">
        <v>2</v>
      </c>
      <c r="O87" s="1" t="s">
        <v>3</v>
      </c>
      <c r="P87" s="1" t="s">
        <v>4</v>
      </c>
      <c r="Q87" s="1" t="s">
        <v>5</v>
      </c>
      <c r="R87" s="1" t="s">
        <v>202</v>
      </c>
      <c r="S87" s="1" t="s">
        <v>203</v>
      </c>
      <c r="T87" s="1" t="s">
        <v>204</v>
      </c>
      <c r="U87" s="1" t="s">
        <v>205</v>
      </c>
      <c r="Z87" s="1" t="s">
        <v>201</v>
      </c>
      <c r="AA87" s="1" t="s">
        <v>1</v>
      </c>
      <c r="AB87" s="1" t="s">
        <v>2</v>
      </c>
      <c r="AC87" s="1" t="s">
        <v>3</v>
      </c>
      <c r="AD87" s="1" t="s">
        <v>4</v>
      </c>
      <c r="AE87" s="1" t="s">
        <v>202</v>
      </c>
      <c r="AF87" s="1" t="s">
        <v>203</v>
      </c>
      <c r="AG87" s="1" t="s">
        <v>204</v>
      </c>
      <c r="AH87" s="1" t="s">
        <v>205</v>
      </c>
      <c r="AP87" s="1" t="s">
        <v>201</v>
      </c>
      <c r="AQ87" s="1" t="s">
        <v>1</v>
      </c>
      <c r="AR87" s="1" t="s">
        <v>2</v>
      </c>
      <c r="AS87" s="1" t="s">
        <v>3</v>
      </c>
      <c r="AT87" s="1" t="s">
        <v>4</v>
      </c>
      <c r="AU87" s="1" t="s">
        <v>5</v>
      </c>
      <c r="AV87" s="1" t="s">
        <v>6</v>
      </c>
      <c r="AW87" s="1" t="s">
        <v>7</v>
      </c>
      <c r="AX87" s="1" t="s">
        <v>8</v>
      </c>
      <c r="AY87" s="1" t="s">
        <v>202</v>
      </c>
      <c r="AZ87" s="1" t="s">
        <v>203</v>
      </c>
      <c r="BA87" s="1" t="s">
        <v>204</v>
      </c>
      <c r="BB87" s="1" t="s">
        <v>205</v>
      </c>
    </row>
    <row r="88" spans="12:54" ht="15" thickBot="1" x14ac:dyDescent="0.35">
      <c r="L88" s="1" t="s">
        <v>96</v>
      </c>
      <c r="M88" s="2">
        <v>1965</v>
      </c>
      <c r="N88" s="2">
        <v>0</v>
      </c>
      <c r="O88" s="2">
        <v>0</v>
      </c>
      <c r="P88" s="2">
        <v>0</v>
      </c>
      <c r="Q88" s="2">
        <v>0</v>
      </c>
      <c r="R88" s="2">
        <v>1965</v>
      </c>
      <c r="S88" s="2">
        <v>1965</v>
      </c>
      <c r="T88" s="2">
        <v>0</v>
      </c>
      <c r="U88" s="2">
        <v>0</v>
      </c>
      <c r="Z88" s="1" t="s">
        <v>96</v>
      </c>
      <c r="AA88" s="2">
        <v>450.5</v>
      </c>
      <c r="AB88" s="2">
        <v>0</v>
      </c>
      <c r="AC88" s="2">
        <v>503.4</v>
      </c>
      <c r="AD88" s="2">
        <v>485.8</v>
      </c>
      <c r="AE88" s="2">
        <v>1439.7</v>
      </c>
      <c r="AF88" s="2">
        <v>1965</v>
      </c>
      <c r="AG88" s="2">
        <v>525.29999999999995</v>
      </c>
      <c r="AH88" s="2">
        <v>26.73</v>
      </c>
      <c r="AP88" s="1" t="s">
        <v>96</v>
      </c>
      <c r="AQ88" s="2">
        <v>0</v>
      </c>
      <c r="AR88" s="2">
        <v>0</v>
      </c>
      <c r="AS88" s="2">
        <v>0</v>
      </c>
      <c r="AT88" s="2">
        <v>0</v>
      </c>
      <c r="AU88" s="2">
        <v>232</v>
      </c>
      <c r="AV88" s="2">
        <v>0</v>
      </c>
      <c r="AW88" s="2">
        <v>1733</v>
      </c>
      <c r="AX88" s="2">
        <v>0</v>
      </c>
      <c r="AY88" s="2">
        <v>1965</v>
      </c>
      <c r="AZ88" s="2">
        <v>1965</v>
      </c>
      <c r="BA88" s="2">
        <v>0</v>
      </c>
      <c r="BB88" s="2">
        <v>0</v>
      </c>
    </row>
    <row r="89" spans="12:54" ht="15" thickBot="1" x14ac:dyDescent="0.35">
      <c r="L89" s="1" t="s">
        <v>97</v>
      </c>
      <c r="M89" s="2">
        <v>1763</v>
      </c>
      <c r="N89" s="2">
        <v>0</v>
      </c>
      <c r="O89" s="2">
        <v>0</v>
      </c>
      <c r="P89" s="2">
        <v>0</v>
      </c>
      <c r="Q89" s="2">
        <v>0</v>
      </c>
      <c r="R89" s="2">
        <v>1763</v>
      </c>
      <c r="S89" s="2">
        <v>1763</v>
      </c>
      <c r="T89" s="2">
        <v>0</v>
      </c>
      <c r="U89" s="2">
        <v>0</v>
      </c>
      <c r="Z89" s="1" t="s">
        <v>97</v>
      </c>
      <c r="AA89" s="2">
        <v>450.5</v>
      </c>
      <c r="AB89" s="2">
        <v>0</v>
      </c>
      <c r="AC89" s="2">
        <v>503.4</v>
      </c>
      <c r="AD89" s="2">
        <v>384.1</v>
      </c>
      <c r="AE89" s="2">
        <v>1338</v>
      </c>
      <c r="AF89" s="2">
        <v>1763</v>
      </c>
      <c r="AG89" s="2">
        <v>425</v>
      </c>
      <c r="AH89" s="2">
        <v>24.11</v>
      </c>
      <c r="AP89" s="1" t="s">
        <v>97</v>
      </c>
      <c r="AQ89" s="2">
        <v>0</v>
      </c>
      <c r="AR89" s="2">
        <v>0</v>
      </c>
      <c r="AS89" s="2">
        <v>0</v>
      </c>
      <c r="AT89" s="2">
        <v>0</v>
      </c>
      <c r="AU89" s="2">
        <v>1763</v>
      </c>
      <c r="AV89" s="2">
        <v>0</v>
      </c>
      <c r="AW89" s="2">
        <v>0</v>
      </c>
      <c r="AX89" s="2">
        <v>0</v>
      </c>
      <c r="AY89" s="2">
        <v>1763</v>
      </c>
      <c r="AZ89" s="2">
        <v>1763</v>
      </c>
      <c r="BA89" s="2">
        <v>0</v>
      </c>
      <c r="BB89" s="2">
        <v>0</v>
      </c>
    </row>
    <row r="90" spans="12:54" ht="15" thickBot="1" x14ac:dyDescent="0.35">
      <c r="L90" s="1" t="s">
        <v>98</v>
      </c>
      <c r="M90" s="2">
        <v>1577</v>
      </c>
      <c r="N90" s="2">
        <v>0</v>
      </c>
      <c r="O90" s="2">
        <v>0</v>
      </c>
      <c r="P90" s="2">
        <v>0</v>
      </c>
      <c r="Q90" s="2">
        <v>0</v>
      </c>
      <c r="R90" s="2">
        <v>1577</v>
      </c>
      <c r="S90" s="2">
        <v>1577</v>
      </c>
      <c r="T90" s="2">
        <v>0</v>
      </c>
      <c r="U90" s="2">
        <v>0</v>
      </c>
      <c r="Z90" s="1" t="s">
        <v>98</v>
      </c>
      <c r="AA90" s="2">
        <v>450.5</v>
      </c>
      <c r="AB90" s="2">
        <v>0</v>
      </c>
      <c r="AC90" s="2">
        <v>503.4</v>
      </c>
      <c r="AD90" s="2">
        <v>290.5</v>
      </c>
      <c r="AE90" s="2">
        <v>1244.4000000000001</v>
      </c>
      <c r="AF90" s="2">
        <v>1577</v>
      </c>
      <c r="AG90" s="2">
        <v>332.6</v>
      </c>
      <c r="AH90" s="2">
        <v>21.09</v>
      </c>
      <c r="AP90" s="1" t="s">
        <v>98</v>
      </c>
      <c r="AQ90" s="2">
        <v>0</v>
      </c>
      <c r="AR90" s="2">
        <v>0</v>
      </c>
      <c r="AS90" s="2">
        <v>0</v>
      </c>
      <c r="AT90" s="2">
        <v>0</v>
      </c>
      <c r="AU90" s="2">
        <v>232</v>
      </c>
      <c r="AV90" s="2">
        <v>1345</v>
      </c>
      <c r="AW90" s="2">
        <v>0</v>
      </c>
      <c r="AX90" s="2">
        <v>0</v>
      </c>
      <c r="AY90" s="2">
        <v>1577</v>
      </c>
      <c r="AZ90" s="2">
        <v>1577</v>
      </c>
      <c r="BA90" s="2">
        <v>0</v>
      </c>
      <c r="BB90" s="2">
        <v>0</v>
      </c>
    </row>
    <row r="91" spans="12:54" ht="15" thickBot="1" x14ac:dyDescent="0.35">
      <c r="L91" s="1" t="s">
        <v>99</v>
      </c>
      <c r="M91" s="2">
        <v>1127</v>
      </c>
      <c r="N91" s="2">
        <v>0</v>
      </c>
      <c r="O91" s="2">
        <v>0</v>
      </c>
      <c r="P91" s="2">
        <v>0</v>
      </c>
      <c r="Q91" s="2">
        <v>0</v>
      </c>
      <c r="R91" s="2">
        <v>1127</v>
      </c>
      <c r="S91" s="2">
        <v>1127</v>
      </c>
      <c r="T91" s="2">
        <v>0</v>
      </c>
      <c r="U91" s="2">
        <v>0</v>
      </c>
      <c r="Z91" s="1" t="s">
        <v>99</v>
      </c>
      <c r="AA91" s="2">
        <v>450.5</v>
      </c>
      <c r="AB91" s="2">
        <v>0</v>
      </c>
      <c r="AC91" s="2">
        <v>503.4</v>
      </c>
      <c r="AD91" s="2">
        <v>485.8</v>
      </c>
      <c r="AE91" s="2">
        <v>1439.7</v>
      </c>
      <c r="AF91" s="2">
        <v>1127</v>
      </c>
      <c r="AG91" s="2">
        <v>-312.7</v>
      </c>
      <c r="AH91" s="2">
        <v>-27.75</v>
      </c>
      <c r="AP91" s="1" t="s">
        <v>99</v>
      </c>
      <c r="AQ91" s="2">
        <v>0</v>
      </c>
      <c r="AR91" s="2">
        <v>0</v>
      </c>
      <c r="AS91" s="2">
        <v>0</v>
      </c>
      <c r="AT91" s="2">
        <v>895</v>
      </c>
      <c r="AU91" s="2">
        <v>232</v>
      </c>
      <c r="AV91" s="2">
        <v>0</v>
      </c>
      <c r="AW91" s="2">
        <v>0</v>
      </c>
      <c r="AX91" s="2">
        <v>0</v>
      </c>
      <c r="AY91" s="2">
        <v>1127</v>
      </c>
      <c r="AZ91" s="2">
        <v>1127</v>
      </c>
      <c r="BA91" s="2">
        <v>0</v>
      </c>
      <c r="BB91" s="2">
        <v>0</v>
      </c>
    </row>
    <row r="92" spans="12:54" ht="15" thickBot="1" x14ac:dyDescent="0.35">
      <c r="L92" s="1" t="s">
        <v>100</v>
      </c>
      <c r="M92" s="2">
        <v>230</v>
      </c>
      <c r="N92" s="2">
        <v>0</v>
      </c>
      <c r="O92" s="2">
        <v>0</v>
      </c>
      <c r="P92" s="2">
        <v>895</v>
      </c>
      <c r="Q92" s="2">
        <v>0</v>
      </c>
      <c r="R92" s="2">
        <v>1125</v>
      </c>
      <c r="S92" s="2">
        <v>1125</v>
      </c>
      <c r="T92" s="2">
        <v>0</v>
      </c>
      <c r="U92" s="2">
        <v>0</v>
      </c>
      <c r="Z92" s="1" t="s">
        <v>100</v>
      </c>
      <c r="AA92" s="2">
        <v>450.5</v>
      </c>
      <c r="AB92" s="2">
        <v>0</v>
      </c>
      <c r="AC92" s="2">
        <v>503.4</v>
      </c>
      <c r="AD92" s="2">
        <v>62.9</v>
      </c>
      <c r="AE92" s="2">
        <v>1016.9</v>
      </c>
      <c r="AF92" s="2">
        <v>1125</v>
      </c>
      <c r="AG92" s="2">
        <v>108.1</v>
      </c>
      <c r="AH92" s="2">
        <v>9.61</v>
      </c>
      <c r="AP92" s="1" t="s">
        <v>100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1125</v>
      </c>
      <c r="AW92" s="2">
        <v>0</v>
      </c>
      <c r="AX92" s="2">
        <v>0</v>
      </c>
      <c r="AY92" s="2">
        <v>1125</v>
      </c>
      <c r="AZ92" s="2">
        <v>1125</v>
      </c>
      <c r="BA92" s="2">
        <v>0</v>
      </c>
      <c r="BB92" s="2">
        <v>0</v>
      </c>
    </row>
    <row r="93" spans="12:54" ht="15" thickBot="1" x14ac:dyDescent="0.35">
      <c r="L93" s="1" t="s">
        <v>101</v>
      </c>
      <c r="M93" s="2">
        <v>0</v>
      </c>
      <c r="N93" s="2">
        <v>0</v>
      </c>
      <c r="O93" s="2">
        <v>931</v>
      </c>
      <c r="P93" s="2">
        <v>0</v>
      </c>
      <c r="Q93" s="2">
        <v>0</v>
      </c>
      <c r="R93" s="2">
        <v>931</v>
      </c>
      <c r="S93" s="2">
        <v>931</v>
      </c>
      <c r="T93" s="2">
        <v>0</v>
      </c>
      <c r="U93" s="2">
        <v>0</v>
      </c>
      <c r="Z93" s="1" t="s">
        <v>101</v>
      </c>
      <c r="AA93" s="2">
        <v>450.5</v>
      </c>
      <c r="AB93" s="2">
        <v>18.100000000000001</v>
      </c>
      <c r="AC93" s="2">
        <v>503.4</v>
      </c>
      <c r="AD93" s="2">
        <v>485.8</v>
      </c>
      <c r="AE93" s="2">
        <v>1457.8</v>
      </c>
      <c r="AF93" s="2">
        <v>931</v>
      </c>
      <c r="AG93" s="2">
        <v>-526.79999999999995</v>
      </c>
      <c r="AH93" s="2">
        <v>-56.58</v>
      </c>
      <c r="AP93" s="1" t="s">
        <v>101</v>
      </c>
      <c r="AQ93" s="2">
        <v>0</v>
      </c>
      <c r="AR93" s="2">
        <v>36</v>
      </c>
      <c r="AS93" s="2">
        <v>0</v>
      </c>
      <c r="AT93" s="2">
        <v>895</v>
      </c>
      <c r="AU93" s="2">
        <v>0</v>
      </c>
      <c r="AV93" s="2">
        <v>0</v>
      </c>
      <c r="AW93" s="2">
        <v>0</v>
      </c>
      <c r="AX93" s="2">
        <v>0</v>
      </c>
      <c r="AY93" s="2">
        <v>931</v>
      </c>
      <c r="AZ93" s="2">
        <v>931</v>
      </c>
      <c r="BA93" s="2">
        <v>0</v>
      </c>
      <c r="BB93" s="2">
        <v>0</v>
      </c>
    </row>
    <row r="94" spans="12:54" ht="15" thickBot="1" x14ac:dyDescent="0.35">
      <c r="L94" s="1" t="s">
        <v>102</v>
      </c>
      <c r="M94" s="2">
        <v>0</v>
      </c>
      <c r="N94" s="2">
        <v>0</v>
      </c>
      <c r="O94" s="2">
        <v>0</v>
      </c>
      <c r="P94" s="2">
        <v>895</v>
      </c>
      <c r="Q94" s="2">
        <v>0</v>
      </c>
      <c r="R94" s="2">
        <v>895</v>
      </c>
      <c r="S94" s="2">
        <v>895</v>
      </c>
      <c r="T94" s="2">
        <v>0</v>
      </c>
      <c r="U94" s="2">
        <v>0</v>
      </c>
      <c r="Z94" s="1" t="s">
        <v>102</v>
      </c>
      <c r="AA94" s="2">
        <v>450.5</v>
      </c>
      <c r="AB94" s="2">
        <v>0</v>
      </c>
      <c r="AC94" s="2">
        <v>503.4</v>
      </c>
      <c r="AD94" s="2">
        <v>485.8</v>
      </c>
      <c r="AE94" s="2">
        <v>1439.7</v>
      </c>
      <c r="AF94" s="2">
        <v>895</v>
      </c>
      <c r="AG94" s="2">
        <v>-544.70000000000005</v>
      </c>
      <c r="AH94" s="2">
        <v>-60.86</v>
      </c>
      <c r="AP94" s="1" t="s">
        <v>102</v>
      </c>
      <c r="AQ94" s="2">
        <v>0</v>
      </c>
      <c r="AR94" s="2">
        <v>0</v>
      </c>
      <c r="AS94" s="2">
        <v>0</v>
      </c>
      <c r="AT94" s="2">
        <v>895</v>
      </c>
      <c r="AU94" s="2">
        <v>0</v>
      </c>
      <c r="AV94" s="2">
        <v>0</v>
      </c>
      <c r="AW94" s="2">
        <v>0</v>
      </c>
      <c r="AX94" s="2">
        <v>0</v>
      </c>
      <c r="AY94" s="2">
        <v>895</v>
      </c>
      <c r="AZ94" s="2">
        <v>895</v>
      </c>
      <c r="BA94" s="2">
        <v>0</v>
      </c>
      <c r="BB94" s="2">
        <v>0</v>
      </c>
    </row>
    <row r="95" spans="12:54" ht="15" thickBot="1" x14ac:dyDescent="0.35">
      <c r="L95" s="1" t="s">
        <v>103</v>
      </c>
      <c r="M95" s="2">
        <v>0</v>
      </c>
      <c r="N95" s="2">
        <v>105</v>
      </c>
      <c r="O95" s="2">
        <v>0</v>
      </c>
      <c r="P95" s="2">
        <v>895</v>
      </c>
      <c r="Q95" s="2">
        <v>0</v>
      </c>
      <c r="R95" s="2">
        <v>1000</v>
      </c>
      <c r="S95" s="2">
        <v>1000</v>
      </c>
      <c r="T95" s="2">
        <v>0</v>
      </c>
      <c r="U95" s="2">
        <v>0</v>
      </c>
      <c r="Z95" s="1" t="s">
        <v>103</v>
      </c>
      <c r="AA95" s="2">
        <v>503.4</v>
      </c>
      <c r="AB95" s="2">
        <v>0</v>
      </c>
      <c r="AC95" s="2">
        <v>503.4</v>
      </c>
      <c r="AD95" s="2">
        <v>0</v>
      </c>
      <c r="AE95" s="2">
        <v>1006.8</v>
      </c>
      <c r="AF95" s="2">
        <v>1000</v>
      </c>
      <c r="AG95" s="2">
        <v>-6.8</v>
      </c>
      <c r="AH95" s="2">
        <v>-0.68</v>
      </c>
      <c r="AP95" s="1" t="s">
        <v>103</v>
      </c>
      <c r="AQ95" s="2">
        <v>1000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1000</v>
      </c>
      <c r="AZ95" s="2">
        <v>1000</v>
      </c>
      <c r="BA95" s="2">
        <v>0</v>
      </c>
      <c r="BB95" s="2">
        <v>0</v>
      </c>
    </row>
    <row r="96" spans="12:54" ht="15" thickBot="1" x14ac:dyDescent="0.35"/>
    <row r="97" spans="12:43" ht="15" thickBot="1" x14ac:dyDescent="0.35">
      <c r="L97" s="7" t="s">
        <v>206</v>
      </c>
      <c r="M97" s="8">
        <v>3896</v>
      </c>
      <c r="Z97" s="7" t="s">
        <v>206</v>
      </c>
      <c r="AA97" s="8">
        <v>1510.7</v>
      </c>
      <c r="AP97" s="7" t="s">
        <v>206</v>
      </c>
      <c r="AQ97" s="8">
        <v>6772</v>
      </c>
    </row>
    <row r="98" spans="12:43" ht="15" thickBot="1" x14ac:dyDescent="0.35">
      <c r="L98" s="7" t="s">
        <v>502</v>
      </c>
      <c r="M98" s="8">
        <v>0</v>
      </c>
      <c r="Z98" s="7" t="s">
        <v>502</v>
      </c>
      <c r="AA98" s="8">
        <v>953.9</v>
      </c>
      <c r="AP98" s="7" t="s">
        <v>502</v>
      </c>
      <c r="AQ98" s="8">
        <v>0</v>
      </c>
    </row>
    <row r="99" spans="12:43" ht="15" thickBot="1" x14ac:dyDescent="0.35">
      <c r="L99" s="7" t="s">
        <v>208</v>
      </c>
      <c r="M99" s="8">
        <v>10383</v>
      </c>
      <c r="Z99" s="7" t="s">
        <v>208</v>
      </c>
      <c r="AA99" s="8">
        <v>10383</v>
      </c>
      <c r="AP99" s="7" t="s">
        <v>208</v>
      </c>
      <c r="AQ99" s="8">
        <v>10383</v>
      </c>
    </row>
    <row r="100" spans="12:43" ht="15" thickBot="1" x14ac:dyDescent="0.35">
      <c r="L100" s="7" t="s">
        <v>209</v>
      </c>
      <c r="M100" s="8">
        <v>10383</v>
      </c>
      <c r="Z100" s="7" t="s">
        <v>209</v>
      </c>
      <c r="AA100" s="8">
        <v>10383</v>
      </c>
      <c r="AP100" s="7" t="s">
        <v>209</v>
      </c>
      <c r="AQ100" s="8">
        <v>10383</v>
      </c>
    </row>
    <row r="101" spans="12:43" ht="15" thickBot="1" x14ac:dyDescent="0.35">
      <c r="L101" s="7" t="s">
        <v>210</v>
      </c>
      <c r="M101" s="8">
        <v>0</v>
      </c>
      <c r="Z101" s="7" t="s">
        <v>210</v>
      </c>
      <c r="AA101" s="8">
        <v>0</v>
      </c>
      <c r="AP101" s="7" t="s">
        <v>210</v>
      </c>
      <c r="AQ101" s="8">
        <v>0</v>
      </c>
    </row>
    <row r="102" spans="12:43" ht="20.399999999999999" thickBot="1" x14ac:dyDescent="0.35">
      <c r="L102" s="7" t="s">
        <v>211</v>
      </c>
      <c r="M102" s="8"/>
      <c r="Z102" s="7" t="s">
        <v>211</v>
      </c>
      <c r="AA102" s="8"/>
      <c r="AP102" s="7" t="s">
        <v>211</v>
      </c>
      <c r="AQ102" s="8"/>
    </row>
    <row r="103" spans="12:43" ht="20.399999999999999" thickBot="1" x14ac:dyDescent="0.35">
      <c r="L103" s="7" t="s">
        <v>212</v>
      </c>
      <c r="M103" s="8"/>
      <c r="Z103" s="7" t="s">
        <v>212</v>
      </c>
      <c r="AA103" s="8"/>
      <c r="AP103" s="7" t="s">
        <v>212</v>
      </c>
      <c r="AQ103" s="8"/>
    </row>
    <row r="104" spans="12:43" ht="15" thickBot="1" x14ac:dyDescent="0.35">
      <c r="L104" s="7" t="s">
        <v>213</v>
      </c>
      <c r="M104" s="8">
        <v>0</v>
      </c>
      <c r="Z104" s="7" t="s">
        <v>213</v>
      </c>
      <c r="AA104" s="8">
        <v>0</v>
      </c>
      <c r="AP104" s="7" t="s">
        <v>213</v>
      </c>
      <c r="AQ104" s="8">
        <v>0</v>
      </c>
    </row>
    <row r="106" spans="12:43" x14ac:dyDescent="0.3">
      <c r="L106" s="9" t="s">
        <v>214</v>
      </c>
      <c r="Z106" s="9" t="s">
        <v>214</v>
      </c>
      <c r="AP106" s="9" t="s">
        <v>214</v>
      </c>
    </row>
    <row r="108" spans="12:43" x14ac:dyDescent="0.3">
      <c r="L108" s="10" t="s">
        <v>503</v>
      </c>
      <c r="Z108" s="10" t="s">
        <v>503</v>
      </c>
      <c r="AP108" s="10" t="s">
        <v>503</v>
      </c>
    </row>
    <row r="109" spans="12:43" x14ac:dyDescent="0.3">
      <c r="L109" s="10" t="s">
        <v>504</v>
      </c>
      <c r="Z109" s="10" t="s">
        <v>515</v>
      </c>
      <c r="AP109" s="10" t="s">
        <v>526</v>
      </c>
    </row>
  </sheetData>
  <hyperlinks>
    <hyperlink ref="L106" r:id="rId9" display="https://miau.my-x.hu/myx-free/coco/test/487910920210319151011.html" xr:uid="{13B3D74B-A434-4BF0-9965-01BCA644A0C1}"/>
    <hyperlink ref="Z106" r:id="rId10" display="https://miau.my-x.hu/myx-free/coco/test/940931820210319151113.html" xr:uid="{C4433F78-711B-49D7-AE41-3B23E725A704}"/>
    <hyperlink ref="AP106" r:id="rId11" display="https://miau.my-x.hu/myx-free/coco/test/317539220210319151340.html" xr:uid="{A532B163-2A61-456C-B50C-46026D101A0E}"/>
    <hyperlink ref="F1" location="riportok!E5" display="be kell vezetni egy 3. sorcímkét!" xr:uid="{293C8DE0-8DF3-4942-AE29-A2DFF73E7978}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8368-2C15-41FE-BE97-F8C6A140E4B2}">
  <dimension ref="B1:X105"/>
  <sheetViews>
    <sheetView zoomScale="57" workbookViewId="0"/>
  </sheetViews>
  <sheetFormatPr defaultRowHeight="14.4" x14ac:dyDescent="0.3"/>
  <cols>
    <col min="1" max="1" width="6.44140625" bestFit="1" customWidth="1"/>
    <col min="2" max="2" width="9.21875" bestFit="1" customWidth="1"/>
    <col min="3" max="3" width="6.33203125" bestFit="1" customWidth="1"/>
    <col min="4" max="4" width="26.33203125" bestFit="1" customWidth="1"/>
    <col min="5" max="5" width="5.5546875" bestFit="1" customWidth="1"/>
    <col min="6" max="7" width="6.5546875" bestFit="1" customWidth="1"/>
    <col min="8" max="8" width="7.6640625" bestFit="1" customWidth="1"/>
    <col min="9" max="9" width="19.109375" customWidth="1"/>
    <col min="10" max="11" width="8.6640625" bestFit="1" customWidth="1"/>
    <col min="12" max="12" width="12.109375" bestFit="1" customWidth="1"/>
    <col min="13" max="13" width="10.44140625" bestFit="1" customWidth="1"/>
    <col min="14" max="14" width="11.88671875" bestFit="1" customWidth="1"/>
    <col min="15" max="15" width="18" bestFit="1" customWidth="1"/>
    <col min="16" max="16" width="16.88671875" bestFit="1" customWidth="1"/>
    <col min="17" max="17" width="16" bestFit="1" customWidth="1"/>
    <col min="18" max="18" width="15.5546875" bestFit="1" customWidth="1"/>
    <col min="19" max="19" width="13.88671875" bestFit="1" customWidth="1"/>
    <col min="20" max="20" width="12.109375" bestFit="1" customWidth="1"/>
    <col min="21" max="21" width="10.44140625" bestFit="1" customWidth="1"/>
    <col min="22" max="22" width="25.6640625" bestFit="1" customWidth="1"/>
    <col min="23" max="23" width="8" bestFit="1" customWidth="1"/>
    <col min="24" max="24" width="9.109375" bestFit="1" customWidth="1"/>
  </cols>
  <sheetData>
    <row r="1" spans="2:24" x14ac:dyDescent="0.3">
      <c r="D1" t="s">
        <v>898</v>
      </c>
      <c r="E1" s="48">
        <f>E3</f>
        <v>0.9656792397191899</v>
      </c>
      <c r="F1" s="102" t="s">
        <v>903</v>
      </c>
      <c r="G1" s="48">
        <f>S6</f>
        <v>0.98869833067632262</v>
      </c>
      <c r="L1" t="s">
        <v>972</v>
      </c>
      <c r="M1" t="s">
        <v>975</v>
      </c>
      <c r="O1" t="s">
        <v>973</v>
      </c>
      <c r="P1" t="s">
        <v>974</v>
      </c>
      <c r="Q1" t="s">
        <v>976</v>
      </c>
      <c r="R1" t="s">
        <v>982</v>
      </c>
      <c r="S1" t="s">
        <v>981</v>
      </c>
      <c r="T1" t="s">
        <v>983</v>
      </c>
      <c r="U1" t="s">
        <v>984</v>
      </c>
      <c r="V1" t="s">
        <v>982</v>
      </c>
      <c r="W1" t="s">
        <v>982</v>
      </c>
      <c r="X1" t="s">
        <v>982</v>
      </c>
    </row>
    <row r="2" spans="2:24" x14ac:dyDescent="0.3">
      <c r="D2" t="s">
        <v>902</v>
      </c>
      <c r="E2">
        <f>E5</f>
        <v>27</v>
      </c>
      <c r="F2" s="102" t="s">
        <v>903</v>
      </c>
      <c r="G2">
        <f>SUM(G5:L5)</f>
        <v>43</v>
      </c>
      <c r="L2" t="s">
        <v>971</v>
      </c>
      <c r="M2">
        <f>M5-COUNTIF(steps!B121:I121,0)</f>
        <v>4</v>
      </c>
      <c r="N2">
        <v>8</v>
      </c>
      <c r="O2">
        <v>15</v>
      </c>
      <c r="P2">
        <v>10</v>
      </c>
      <c r="Q2">
        <v>15</v>
      </c>
      <c r="R2">
        <v>13</v>
      </c>
      <c r="S2">
        <v>9</v>
      </c>
      <c r="T2">
        <v>6</v>
      </c>
      <c r="U2">
        <v>5</v>
      </c>
      <c r="V2">
        <v>5</v>
      </c>
      <c r="W2">
        <v>3</v>
      </c>
      <c r="X2">
        <v>1</v>
      </c>
    </row>
    <row r="3" spans="2:24" x14ac:dyDescent="0.3">
      <c r="D3" t="s">
        <v>898</v>
      </c>
      <c r="E3" s="48">
        <f>E6</f>
        <v>0.9656792397191899</v>
      </c>
      <c r="F3" s="124" t="s">
        <v>899</v>
      </c>
      <c r="G3" s="124"/>
      <c r="H3" s="48">
        <f>T6</f>
        <v>0.96476179353544878</v>
      </c>
      <c r="L3" s="53" t="s">
        <v>900</v>
      </c>
      <c r="U3" s="48">
        <f>U6</f>
        <v>0.94277057423427546</v>
      </c>
      <c r="V3" t="s">
        <v>904</v>
      </c>
    </row>
    <row r="4" spans="2:24" ht="15" thickBot="1" x14ac:dyDescent="0.35">
      <c r="D4" t="s">
        <v>902</v>
      </c>
      <c r="E4">
        <f>E5</f>
        <v>27</v>
      </c>
      <c r="F4" s="124" t="s">
        <v>899</v>
      </c>
      <c r="G4" s="124"/>
      <c r="H4">
        <f>SUM(H5:L5)</f>
        <v>27</v>
      </c>
      <c r="I4" t="s">
        <v>901</v>
      </c>
      <c r="L4" s="53" t="s">
        <v>900</v>
      </c>
      <c r="U4" t="str">
        <f>"csak "&amp;SUM(I5:L5)</f>
        <v>csak 16</v>
      </c>
      <c r="V4" t="s">
        <v>905</v>
      </c>
    </row>
    <row r="5" spans="2:24" ht="15" thickBot="1" x14ac:dyDescent="0.35">
      <c r="C5">
        <f>SUM(E5:L5)</f>
        <v>94</v>
      </c>
      <c r="D5" t="s">
        <v>476</v>
      </c>
      <c r="E5" s="104">
        <f>SUM(E9:E102)</f>
        <v>27</v>
      </c>
      <c r="F5">
        <f t="shared" ref="F5:L5" si="0">SUM(F9:F102)</f>
        <v>24</v>
      </c>
      <c r="G5" s="93">
        <f t="shared" si="0"/>
        <v>16</v>
      </c>
      <c r="H5" s="103">
        <f t="shared" si="0"/>
        <v>11</v>
      </c>
      <c r="I5" s="103">
        <f t="shared" si="0"/>
        <v>8</v>
      </c>
      <c r="J5" s="103">
        <f t="shared" si="0"/>
        <v>5</v>
      </c>
      <c r="K5" s="103">
        <f t="shared" si="0"/>
        <v>2</v>
      </c>
      <c r="L5" s="109">
        <f t="shared" si="0"/>
        <v>1</v>
      </c>
      <c r="M5" s="57">
        <v>8</v>
      </c>
      <c r="N5" s="88">
        <v>8</v>
      </c>
      <c r="O5" s="101">
        <v>16</v>
      </c>
      <c r="P5" s="57">
        <v>16</v>
      </c>
      <c r="Q5" s="57">
        <v>16</v>
      </c>
      <c r="R5" s="57">
        <v>14</v>
      </c>
      <c r="S5" s="57">
        <v>12</v>
      </c>
      <c r="T5" s="57">
        <v>10</v>
      </c>
      <c r="U5" s="57">
        <v>8</v>
      </c>
      <c r="V5" s="57">
        <v>6</v>
      </c>
      <c r="W5" s="57">
        <v>4</v>
      </c>
      <c r="X5" s="57">
        <v>2</v>
      </c>
    </row>
    <row r="6" spans="2:24" ht="15" thickBot="1" x14ac:dyDescent="0.35">
      <c r="D6" t="s">
        <v>985</v>
      </c>
      <c r="E6" s="105">
        <f>step1!CS148</f>
        <v>0.9656792397191899</v>
      </c>
      <c r="F6" s="48">
        <f>step2!BR141</f>
        <v>0.7637987877476704</v>
      </c>
      <c r="G6" s="48">
        <f>step3!AT141</f>
        <v>0.57702479658202355</v>
      </c>
      <c r="H6" s="48">
        <f>step4!AD141</f>
        <v>0.12767637792842973</v>
      </c>
      <c r="I6" s="48">
        <f>step5!S153</f>
        <v>0.12525644629366098</v>
      </c>
      <c r="J6" s="48">
        <f>step6!K153</f>
        <v>-6.8146247580589694E-2</v>
      </c>
      <c r="K6" s="48">
        <f>step7!F153</f>
        <v>-0.10452262469606498</v>
      </c>
      <c r="L6" s="87">
        <f>step8!D114</f>
        <v>1.3709626006401319E-16</v>
      </c>
      <c r="M6" s="92">
        <f>steps!K155</f>
        <v>0.97895364124016893</v>
      </c>
      <c r="N6" s="89">
        <f>steps!Z155</f>
        <v>5.1391048695900471E-2</v>
      </c>
      <c r="O6" s="58">
        <f>steps!AX155</f>
        <v>0.99999999988146382</v>
      </c>
      <c r="P6" s="58">
        <f>steps!CB155</f>
        <v>0.99976238967700237</v>
      </c>
      <c r="Q6" s="58">
        <f>steps!CX155</f>
        <v>0.99999999984660948</v>
      </c>
      <c r="R6" s="91">
        <f>steps!DT155</f>
        <v>0.99815671159607422</v>
      </c>
      <c r="S6" s="91">
        <f>steps!EL155</f>
        <v>0.98869833067632262</v>
      </c>
      <c r="T6" s="106">
        <f>steps!FC155</f>
        <v>0.96476179353544878</v>
      </c>
      <c r="U6" s="48">
        <f>steps!FR155</f>
        <v>0.94277057423427546</v>
      </c>
      <c r="V6" s="48">
        <f>steps!GE155</f>
        <v>0.62175553231351344</v>
      </c>
      <c r="W6" s="48">
        <f>steps!GP155</f>
        <v>0.38141501801017169</v>
      </c>
      <c r="X6" s="87">
        <f>steps!HA155</f>
        <v>1.3709626006401319E-16</v>
      </c>
    </row>
    <row r="7" spans="2:24" x14ac:dyDescent="0.3">
      <c r="B7">
        <f>SUM(B9:B102)</f>
        <v>94</v>
      </c>
      <c r="D7" t="s">
        <v>986</v>
      </c>
      <c r="E7" s="47">
        <f>step1!B189</f>
        <v>29.9</v>
      </c>
      <c r="F7" s="47">
        <f>step2!B182</f>
        <v>1495.2</v>
      </c>
      <c r="G7" s="47">
        <f>step3!B182</f>
        <v>3851.9</v>
      </c>
      <c r="H7" s="47">
        <f>step4!B182</f>
        <v>99243.1</v>
      </c>
      <c r="I7" s="47">
        <f>step5!B194</f>
        <v>124001.3</v>
      </c>
      <c r="J7" s="47">
        <f>step6!B194</f>
        <v>150992.79999999999</v>
      </c>
      <c r="K7" s="47">
        <f>step7!B194</f>
        <v>186242.7</v>
      </c>
      <c r="L7" s="86">
        <f>step8!B155</f>
        <v>192743.4</v>
      </c>
      <c r="M7" s="72">
        <f>steps!B196</f>
        <v>11.1</v>
      </c>
      <c r="N7" s="90">
        <f>steps!Q196</f>
        <v>236362.2</v>
      </c>
      <c r="O7" s="72">
        <f>steps!AG196</f>
        <v>0</v>
      </c>
      <c r="P7" s="72">
        <f>steps!BK196</f>
        <v>-0.2</v>
      </c>
      <c r="Q7" s="72">
        <f>steps!CG196</f>
        <v>0.1</v>
      </c>
      <c r="R7" s="47">
        <f>steps!DE196</f>
        <v>0.1</v>
      </c>
      <c r="S7" s="47">
        <f>steps!DY196</f>
        <v>5</v>
      </c>
      <c r="T7">
        <f>steps!ER196</f>
        <v>29.3</v>
      </c>
      <c r="U7">
        <f>steps!FI196</f>
        <v>39.1</v>
      </c>
      <c r="V7">
        <f>steps!FX196</f>
        <v>3771.2</v>
      </c>
      <c r="W7">
        <f>steps!GK196</f>
        <v>11546.7</v>
      </c>
      <c r="X7" s="83">
        <f>steps!GX196</f>
        <v>192743.4</v>
      </c>
    </row>
    <row r="8" spans="2:24" ht="15" thickBot="1" x14ac:dyDescent="0.35">
      <c r="B8" t="s">
        <v>479</v>
      </c>
      <c r="C8" t="s">
        <v>475</v>
      </c>
      <c r="D8" t="s">
        <v>217</v>
      </c>
      <c r="E8" t="s">
        <v>341</v>
      </c>
      <c r="F8" t="s">
        <v>342</v>
      </c>
      <c r="G8" t="s">
        <v>343</v>
      </c>
      <c r="H8" t="s">
        <v>344</v>
      </c>
      <c r="I8" t="s">
        <v>345</v>
      </c>
      <c r="J8" t="s">
        <v>346</v>
      </c>
      <c r="K8" t="s">
        <v>347</v>
      </c>
      <c r="L8" s="83" t="s">
        <v>348</v>
      </c>
      <c r="M8" s="57" t="s">
        <v>466</v>
      </c>
      <c r="N8" s="88" t="s">
        <v>467</v>
      </c>
      <c r="O8" s="57" t="s">
        <v>469</v>
      </c>
      <c r="P8" s="57" t="s">
        <v>471</v>
      </c>
      <c r="Q8" s="57" t="s">
        <v>474</v>
      </c>
      <c r="R8" s="57" t="s">
        <v>528</v>
      </c>
      <c r="S8" s="57" t="s">
        <v>787</v>
      </c>
      <c r="T8" s="57" t="s">
        <v>788</v>
      </c>
      <c r="U8" s="57" t="s">
        <v>826</v>
      </c>
      <c r="V8" s="57" t="s">
        <v>853</v>
      </c>
      <c r="W8" s="57" t="s">
        <v>873</v>
      </c>
      <c r="X8" s="57" t="s">
        <v>874</v>
      </c>
    </row>
    <row r="9" spans="2:24" ht="15" thickBot="1" x14ac:dyDescent="0.35">
      <c r="B9">
        <f>SUM(E9:L9)</f>
        <v>1</v>
      </c>
      <c r="C9" t="s">
        <v>1</v>
      </c>
      <c r="D9" s="49">
        <v>-7.925237091566828E-2</v>
      </c>
      <c r="E9" s="53">
        <v>1</v>
      </c>
      <c r="F9" s="100">
        <f>IFERROR(HLOOKUP(C9,step2!$B$1:$BP$2,2,0),0)</f>
        <v>0</v>
      </c>
      <c r="G9" s="53">
        <f>IFERROR(HLOOKUP(C9,step3!$B$1:$BP$2,2,0),0)</f>
        <v>0</v>
      </c>
      <c r="H9" s="53">
        <f>IFERROR(HLOOKUP(C9,step4!$B$1:$BP$2,2,0),0)</f>
        <v>0</v>
      </c>
      <c r="I9" s="53">
        <f>IFERROR(HLOOKUP(C9,step5!$B$1:$BP$2,2,0),0)</f>
        <v>0</v>
      </c>
      <c r="J9" s="53">
        <f>IFERROR(HLOOKUP(C9,step6!$B$1:$BP$2,2,0),0)</f>
        <v>0</v>
      </c>
      <c r="K9" s="53">
        <f>IFERROR(HLOOKUP(C9,step7!$B$1:$BP$2,2,0),0)</f>
        <v>0</v>
      </c>
      <c r="L9" s="110">
        <v>0</v>
      </c>
      <c r="M9" s="99" t="s">
        <v>893</v>
      </c>
      <c r="N9" s="54" t="s">
        <v>977</v>
      </c>
      <c r="O9" s="13" t="s">
        <v>978</v>
      </c>
      <c r="P9" s="39" t="s">
        <v>979</v>
      </c>
      <c r="Q9" s="34" t="s">
        <v>980</v>
      </c>
      <c r="R9" s="66" t="s">
        <v>892</v>
      </c>
      <c r="S9" s="64" t="s">
        <v>891</v>
      </c>
      <c r="T9" s="73" t="s">
        <v>890</v>
      </c>
      <c r="U9" s="104" t="s">
        <v>889</v>
      </c>
      <c r="V9" s="108" t="s">
        <v>888</v>
      </c>
      <c r="W9" s="23" t="s">
        <v>887</v>
      </c>
      <c r="X9" s="83" t="s">
        <v>348</v>
      </c>
    </row>
    <row r="10" spans="2:24" x14ac:dyDescent="0.3">
      <c r="B10">
        <f t="shared" ref="B10:B73" si="1">SUM(E10:L10)</f>
        <v>1</v>
      </c>
      <c r="C10" t="s">
        <v>2</v>
      </c>
      <c r="D10" s="49">
        <v>0.17743904086575082</v>
      </c>
      <c r="E10" s="53">
        <v>0</v>
      </c>
      <c r="F10" s="53">
        <f>IFERROR(HLOOKUP(C10,step2!$B$1:$BP$2,2,0),0)</f>
        <v>0</v>
      </c>
      <c r="G10" s="53">
        <f>IFERROR(HLOOKUP(C10,step3!$B$1:$BP$2,2,0),0)</f>
        <v>0</v>
      </c>
      <c r="H10" s="53">
        <f>IFERROR(HLOOKUP(C10,step4!$B$1:$BP$2,2,0),0)</f>
        <v>0</v>
      </c>
      <c r="I10" s="53">
        <f>IFERROR(HLOOKUP(C10,step5!$B$1:$BP$2,2,0),0)</f>
        <v>0</v>
      </c>
      <c r="J10" s="53">
        <f>IFERROR(HLOOKUP(C10,step6!$B$1:$BP$2,2,0),0)</f>
        <v>1</v>
      </c>
      <c r="K10" s="53">
        <f>IFERROR(HLOOKUP(C10,step7!$B$1:$BP$2,2,0),0)</f>
        <v>0</v>
      </c>
      <c r="L10" s="110">
        <v>0</v>
      </c>
      <c r="O10" s="124" t="s">
        <v>895</v>
      </c>
      <c r="P10" s="124"/>
      <c r="Q10" s="124"/>
    </row>
    <row r="11" spans="2:24" x14ac:dyDescent="0.3">
      <c r="B11">
        <f t="shared" si="1"/>
        <v>1</v>
      </c>
      <c r="C11" t="s">
        <v>3</v>
      </c>
      <c r="D11" s="49">
        <v>-0.25815026002897123</v>
      </c>
      <c r="E11" s="53">
        <v>0</v>
      </c>
      <c r="F11" s="53">
        <f>IFERROR(HLOOKUP(C11,step2!$B$1:$BP$2,2,0),0)</f>
        <v>1</v>
      </c>
      <c r="G11" s="53">
        <f>IFERROR(HLOOKUP(C11,step3!$B$1:$BP$2,2,0),0)</f>
        <v>0</v>
      </c>
      <c r="H11" s="53">
        <f>IFERROR(HLOOKUP(C11,step4!$B$1:$BP$2,2,0),0)</f>
        <v>0</v>
      </c>
      <c r="I11" s="53">
        <f>IFERROR(HLOOKUP(C11,step5!$B$1:$BP$2,2,0),0)</f>
        <v>0</v>
      </c>
      <c r="J11" s="53">
        <f>IFERROR(HLOOKUP(C11,step6!$B$1:$BP$2,2,0),0)</f>
        <v>0</v>
      </c>
      <c r="K11" s="53">
        <f>IFERROR(HLOOKUP(C11,step7!$B$1:$BP$2,2,0),0)</f>
        <v>0</v>
      </c>
      <c r="L11" s="110">
        <v>0</v>
      </c>
      <c r="O11" s="9" t="s">
        <v>906</v>
      </c>
    </row>
    <row r="12" spans="2:24" x14ac:dyDescent="0.3">
      <c r="B12">
        <f t="shared" si="1"/>
        <v>1</v>
      </c>
      <c r="C12" t="s">
        <v>4</v>
      </c>
      <c r="D12" s="49">
        <v>-0.10727084421930747</v>
      </c>
      <c r="E12" s="53">
        <v>1</v>
      </c>
      <c r="F12" s="53">
        <f>IFERROR(HLOOKUP(C12,step2!$B$1:$BP$2,2,0),0)</f>
        <v>0</v>
      </c>
      <c r="G12" s="53">
        <f>IFERROR(HLOOKUP(C12,step3!$B$1:$BP$2,2,0),0)</f>
        <v>0</v>
      </c>
      <c r="H12" s="53">
        <f>IFERROR(HLOOKUP(C12,step4!$B$1:$BP$2,2,0),0)</f>
        <v>0</v>
      </c>
      <c r="I12" s="53">
        <f>IFERROR(HLOOKUP(C12,step5!$B$1:$BP$2,2,0),0)</f>
        <v>0</v>
      </c>
      <c r="J12" s="53">
        <f>IFERROR(HLOOKUP(C12,step6!$B$1:$BP$2,2,0),0)</f>
        <v>0</v>
      </c>
      <c r="K12" s="53">
        <f>IFERROR(HLOOKUP(C12,step7!$B$1:$BP$2,2,0),0)</f>
        <v>0</v>
      </c>
      <c r="L12" s="110">
        <v>0</v>
      </c>
      <c r="P12" s="9" t="s">
        <v>907</v>
      </c>
    </row>
    <row r="13" spans="2:24" x14ac:dyDescent="0.3">
      <c r="B13">
        <f t="shared" si="1"/>
        <v>1</v>
      </c>
      <c r="C13" t="s">
        <v>5</v>
      </c>
      <c r="D13" s="49">
        <v>0.68931064675778908</v>
      </c>
      <c r="E13" s="53">
        <v>0</v>
      </c>
      <c r="F13" s="53">
        <f>IFERROR(HLOOKUP(C13,step2!$B$1:$BP$2,2,0),0)</f>
        <v>0</v>
      </c>
      <c r="G13" s="53">
        <f>IFERROR(HLOOKUP(C13,step3!$B$1:$BP$2,2,0),0)</f>
        <v>0</v>
      </c>
      <c r="H13" s="53">
        <f>IFERROR(HLOOKUP(C13,step4!$B$1:$BP$2,2,0),0)</f>
        <v>0</v>
      </c>
      <c r="I13" s="53">
        <f>IFERROR(HLOOKUP(C13,step5!$B$1:$BP$2,2,0),0)</f>
        <v>0</v>
      </c>
      <c r="J13" s="53">
        <f>IFERROR(HLOOKUP(C13,step6!$B$1:$BP$2,2,0),0)</f>
        <v>1</v>
      </c>
      <c r="K13" s="53">
        <f>IFERROR(HLOOKUP(C13,step7!$B$1:$BP$2,2,0),0)</f>
        <v>0</v>
      </c>
      <c r="L13" s="110">
        <v>0</v>
      </c>
      <c r="Q13" s="9" t="s">
        <v>908</v>
      </c>
    </row>
    <row r="14" spans="2:24" x14ac:dyDescent="0.3">
      <c r="B14">
        <f t="shared" si="1"/>
        <v>1</v>
      </c>
      <c r="C14" t="s">
        <v>6</v>
      </c>
      <c r="D14" s="49">
        <v>-7.102279967882362E-2</v>
      </c>
      <c r="E14" s="53">
        <v>1</v>
      </c>
      <c r="F14" s="53">
        <f>IFERROR(HLOOKUP(C14,step2!$B$1:$BP$2,2,0),0)</f>
        <v>0</v>
      </c>
      <c r="G14" s="53">
        <f>IFERROR(HLOOKUP(C14,step3!$B$1:$BP$2,2,0),0)</f>
        <v>0</v>
      </c>
      <c r="H14" s="53">
        <f>IFERROR(HLOOKUP(C14,step4!$B$1:$BP$2,2,0),0)</f>
        <v>0</v>
      </c>
      <c r="I14" s="53">
        <f>IFERROR(HLOOKUP(C14,step5!$B$1:$BP$2,2,0),0)</f>
        <v>0</v>
      </c>
      <c r="J14" s="53">
        <f>IFERROR(HLOOKUP(C14,step6!$B$1:$BP$2,2,0),0)</f>
        <v>0</v>
      </c>
      <c r="K14" s="53">
        <f>IFERROR(HLOOKUP(C14,step7!$B$1:$BP$2,2,0),0)</f>
        <v>0</v>
      </c>
      <c r="L14" s="110">
        <v>0</v>
      </c>
    </row>
    <row r="15" spans="2:24" x14ac:dyDescent="0.3">
      <c r="B15">
        <f t="shared" si="1"/>
        <v>1</v>
      </c>
      <c r="C15" t="s">
        <v>7</v>
      </c>
      <c r="D15" s="49">
        <v>0.13211971312551338</v>
      </c>
      <c r="E15" s="53">
        <v>0</v>
      </c>
      <c r="F15" s="53">
        <f>IFERROR(HLOOKUP(C15,step2!$B$1:$BP$2,2,0),0)</f>
        <v>1</v>
      </c>
      <c r="G15" s="53">
        <f>IFERROR(HLOOKUP(C15,step3!$B$1:$BP$2,2,0),0)</f>
        <v>0</v>
      </c>
      <c r="H15" s="53">
        <f>IFERROR(HLOOKUP(C15,step4!$B$1:$BP$2,2,0),0)</f>
        <v>0</v>
      </c>
      <c r="I15" s="53">
        <f>IFERROR(HLOOKUP(C15,step5!$B$1:$BP$2,2,0),0)</f>
        <v>0</v>
      </c>
      <c r="J15" s="53">
        <f>IFERROR(HLOOKUP(C15,step6!$B$1:$BP$2,2,0),0)</f>
        <v>0</v>
      </c>
      <c r="K15" s="53">
        <f>IFERROR(HLOOKUP(C15,step7!$B$1:$BP$2,2,0),0)</f>
        <v>0</v>
      </c>
      <c r="L15" s="110">
        <v>0</v>
      </c>
    </row>
    <row r="16" spans="2:24" x14ac:dyDescent="0.3">
      <c r="B16">
        <f t="shared" si="1"/>
        <v>1</v>
      </c>
      <c r="C16" t="s">
        <v>8</v>
      </c>
      <c r="D16" s="49">
        <v>-0.16515327297969157</v>
      </c>
      <c r="E16" s="53">
        <v>1</v>
      </c>
      <c r="F16" s="53">
        <f>IFERROR(HLOOKUP(C16,step2!$B$1:$BP$2,2,0),0)</f>
        <v>0</v>
      </c>
      <c r="G16" s="53">
        <f>IFERROR(HLOOKUP(C16,step3!$B$1:$BP$2,2,0),0)</f>
        <v>0</v>
      </c>
      <c r="H16" s="53">
        <f>IFERROR(HLOOKUP(C16,step4!$B$1:$BP$2,2,0),0)</f>
        <v>0</v>
      </c>
      <c r="I16" s="53">
        <f>IFERROR(HLOOKUP(C16,step5!$B$1:$BP$2,2,0),0)</f>
        <v>0</v>
      </c>
      <c r="J16" s="53">
        <f>IFERROR(HLOOKUP(C16,step6!$B$1:$BP$2,2,0),0)</f>
        <v>0</v>
      </c>
      <c r="K16" s="53">
        <f>IFERROR(HLOOKUP(C16,step7!$B$1:$BP$2,2,0),0)</f>
        <v>0</v>
      </c>
      <c r="L16" s="110">
        <v>0</v>
      </c>
    </row>
    <row r="17" spans="2:12" x14ac:dyDescent="0.3">
      <c r="B17">
        <f t="shared" si="1"/>
        <v>1</v>
      </c>
      <c r="C17" t="s">
        <v>9</v>
      </c>
      <c r="D17" s="49">
        <v>-0.11160043233309584</v>
      </c>
      <c r="E17" s="53">
        <v>1</v>
      </c>
      <c r="F17" s="53">
        <f>IFERROR(HLOOKUP(C17,step2!$B$1:$BP$2,2,0),0)</f>
        <v>0</v>
      </c>
      <c r="G17" s="53">
        <f>IFERROR(HLOOKUP(C17,step3!$B$1:$BP$2,2,0),0)</f>
        <v>0</v>
      </c>
      <c r="H17" s="53">
        <f>IFERROR(HLOOKUP(C17,step4!$B$1:$BP$2,2,0),0)</f>
        <v>0</v>
      </c>
      <c r="I17" s="53">
        <f>IFERROR(HLOOKUP(C17,step5!$B$1:$BP$2,2,0),0)</f>
        <v>0</v>
      </c>
      <c r="J17" s="53">
        <f>IFERROR(HLOOKUP(C17,step6!$B$1:$BP$2,2,0),0)</f>
        <v>0</v>
      </c>
      <c r="K17" s="53">
        <f>IFERROR(HLOOKUP(C17,step7!$B$1:$BP$2,2,0),0)</f>
        <v>0</v>
      </c>
      <c r="L17" s="110">
        <v>0</v>
      </c>
    </row>
    <row r="18" spans="2:12" x14ac:dyDescent="0.3">
      <c r="B18">
        <f t="shared" si="1"/>
        <v>1</v>
      </c>
      <c r="C18" t="s">
        <v>10</v>
      </c>
      <c r="D18" s="49">
        <v>-2.7181489207683381E-2</v>
      </c>
      <c r="E18" s="53">
        <v>0</v>
      </c>
      <c r="F18" s="53">
        <f>IFERROR(HLOOKUP(C18,step2!$B$1:$BP$2,2,0),0)</f>
        <v>0</v>
      </c>
      <c r="G18" s="53">
        <f>IFERROR(HLOOKUP(C18,step3!$B$1:$BP$2,2,0),0)</f>
        <v>1</v>
      </c>
      <c r="H18" s="53">
        <f>IFERROR(HLOOKUP(C18,step4!$B$1:$BP$2,2,0),0)</f>
        <v>0</v>
      </c>
      <c r="I18" s="53">
        <f>IFERROR(HLOOKUP(C18,step5!$B$1:$BP$2,2,0),0)</f>
        <v>0</v>
      </c>
      <c r="J18" s="53">
        <f>IFERROR(HLOOKUP(C18,step6!$B$1:$BP$2,2,0),0)</f>
        <v>0</v>
      </c>
      <c r="K18" s="53">
        <f>IFERROR(HLOOKUP(C18,step7!$B$1:$BP$2,2,0),0)</f>
        <v>0</v>
      </c>
      <c r="L18" s="110">
        <v>0</v>
      </c>
    </row>
    <row r="19" spans="2:12" x14ac:dyDescent="0.3">
      <c r="B19">
        <f t="shared" si="1"/>
        <v>1</v>
      </c>
      <c r="C19" t="s">
        <v>11</v>
      </c>
      <c r="D19" s="49">
        <v>0.22197334871217914</v>
      </c>
      <c r="E19" s="53">
        <v>0</v>
      </c>
      <c r="F19" s="53">
        <f>IFERROR(HLOOKUP(C19,step2!$B$1:$BP$2,2,0),0)</f>
        <v>1</v>
      </c>
      <c r="G19" s="53">
        <f>IFERROR(HLOOKUP(C19,step3!$B$1:$BP$2,2,0),0)</f>
        <v>0</v>
      </c>
      <c r="H19" s="53">
        <f>IFERROR(HLOOKUP(C19,step4!$B$1:$BP$2,2,0),0)</f>
        <v>0</v>
      </c>
      <c r="I19" s="53">
        <f>IFERROR(HLOOKUP(C19,step5!$B$1:$BP$2,2,0),0)</f>
        <v>0</v>
      </c>
      <c r="J19" s="53">
        <f>IFERROR(HLOOKUP(C19,step6!$B$1:$BP$2,2,0),0)</f>
        <v>0</v>
      </c>
      <c r="K19" s="53">
        <f>IFERROR(HLOOKUP(C19,step7!$B$1:$BP$2,2,0),0)</f>
        <v>0</v>
      </c>
      <c r="L19" s="110">
        <v>0</v>
      </c>
    </row>
    <row r="20" spans="2:12" x14ac:dyDescent="0.3">
      <c r="B20">
        <f t="shared" si="1"/>
        <v>1</v>
      </c>
      <c r="C20" t="s">
        <v>12</v>
      </c>
      <c r="D20" s="49">
        <v>0.17335920073253208</v>
      </c>
      <c r="E20" s="53">
        <v>0</v>
      </c>
      <c r="F20" s="53">
        <f>IFERROR(HLOOKUP(C20,step2!$B$1:$BP$2,2,0),0)</f>
        <v>0</v>
      </c>
      <c r="G20" s="53">
        <f>IFERROR(HLOOKUP(C20,step3!$B$1:$BP$2,2,0),0)</f>
        <v>0</v>
      </c>
      <c r="H20" s="53">
        <f>IFERROR(HLOOKUP(C20,step4!$B$1:$BP$2,2,0),0)</f>
        <v>0</v>
      </c>
      <c r="I20" s="53">
        <f>IFERROR(HLOOKUP(C20,step5!$B$1:$BP$2,2,0),0)</f>
        <v>1</v>
      </c>
      <c r="J20" s="53">
        <f>IFERROR(HLOOKUP(C20,step6!$B$1:$BP$2,2,0),0)</f>
        <v>0</v>
      </c>
      <c r="K20" s="53">
        <f>IFERROR(HLOOKUP(C20,step7!$B$1:$BP$2,2,0),0)</f>
        <v>0</v>
      </c>
      <c r="L20" s="110">
        <v>0</v>
      </c>
    </row>
    <row r="21" spans="2:12" x14ac:dyDescent="0.3">
      <c r="B21">
        <f t="shared" si="1"/>
        <v>1</v>
      </c>
      <c r="C21" t="s">
        <v>13</v>
      </c>
      <c r="D21" s="49">
        <v>0.12419359165719619</v>
      </c>
      <c r="E21" s="53">
        <v>0</v>
      </c>
      <c r="F21" s="53">
        <f>IFERROR(HLOOKUP(C21,step2!$B$1:$BP$2,2,0),0)</f>
        <v>1</v>
      </c>
      <c r="G21" s="53">
        <f>IFERROR(HLOOKUP(C21,step3!$B$1:$BP$2,2,0),0)</f>
        <v>0</v>
      </c>
      <c r="H21" s="53">
        <f>IFERROR(HLOOKUP(C21,step4!$B$1:$BP$2,2,0),0)</f>
        <v>0</v>
      </c>
      <c r="I21" s="53">
        <f>IFERROR(HLOOKUP(C21,step5!$B$1:$BP$2,2,0),0)</f>
        <v>0</v>
      </c>
      <c r="J21" s="53">
        <f>IFERROR(HLOOKUP(C21,step6!$B$1:$BP$2,2,0),0)</f>
        <v>0</v>
      </c>
      <c r="K21" s="53">
        <f>IFERROR(HLOOKUP(C21,step7!$B$1:$BP$2,2,0),0)</f>
        <v>0</v>
      </c>
      <c r="L21" s="110">
        <v>0</v>
      </c>
    </row>
    <row r="22" spans="2:12" x14ac:dyDescent="0.3">
      <c r="B22">
        <f t="shared" si="1"/>
        <v>1</v>
      </c>
      <c r="C22" t="s">
        <v>14</v>
      </c>
      <c r="D22" s="49">
        <v>0.33511724544262567</v>
      </c>
      <c r="E22" s="53">
        <v>1</v>
      </c>
      <c r="F22" s="53">
        <f>IFERROR(HLOOKUP(C22,step2!$B$1:$BP$2,2,0),0)</f>
        <v>0</v>
      </c>
      <c r="G22" s="53">
        <f>IFERROR(HLOOKUP(C22,step3!$B$1:$BP$2,2,0),0)</f>
        <v>0</v>
      </c>
      <c r="H22" s="53">
        <f>IFERROR(HLOOKUP(C22,step4!$B$1:$BP$2,2,0),0)</f>
        <v>0</v>
      </c>
      <c r="I22" s="53">
        <f>IFERROR(HLOOKUP(C22,step5!$B$1:$BP$2,2,0),0)</f>
        <v>0</v>
      </c>
      <c r="J22" s="53">
        <f>IFERROR(HLOOKUP(C22,step6!$B$1:$BP$2,2,0),0)</f>
        <v>0</v>
      </c>
      <c r="K22" s="53">
        <f>IFERROR(HLOOKUP(C22,step7!$B$1:$BP$2,2,0),0)</f>
        <v>0</v>
      </c>
      <c r="L22" s="110">
        <v>0</v>
      </c>
    </row>
    <row r="23" spans="2:12" x14ac:dyDescent="0.3">
      <c r="B23">
        <f t="shared" si="1"/>
        <v>1</v>
      </c>
      <c r="C23" t="s">
        <v>15</v>
      </c>
      <c r="D23" s="49">
        <v>8.873797816294042E-2</v>
      </c>
      <c r="E23" s="53">
        <v>0</v>
      </c>
      <c r="F23" s="53">
        <f>IFERROR(HLOOKUP(C23,step2!$B$1:$BP$2,2,0),0)</f>
        <v>0</v>
      </c>
      <c r="G23" s="53">
        <f>IFERROR(HLOOKUP(C23,step3!$B$1:$BP$2,2,0),0)</f>
        <v>0</v>
      </c>
      <c r="H23" s="53">
        <f>IFERROR(HLOOKUP(C23,step4!$B$1:$BP$2,2,0),0)</f>
        <v>0</v>
      </c>
      <c r="I23" s="53">
        <f>IFERROR(HLOOKUP(C23,step5!$B$1:$BP$2,2,0),0)</f>
        <v>1</v>
      </c>
      <c r="J23" s="53">
        <f>IFERROR(HLOOKUP(C23,step6!$B$1:$BP$2,2,0),0)</f>
        <v>0</v>
      </c>
      <c r="K23" s="53">
        <f>IFERROR(HLOOKUP(C23,step7!$B$1:$BP$2,2,0),0)</f>
        <v>0</v>
      </c>
      <c r="L23" s="110">
        <v>0</v>
      </c>
    </row>
    <row r="24" spans="2:12" x14ac:dyDescent="0.3">
      <c r="B24">
        <f t="shared" si="1"/>
        <v>1</v>
      </c>
      <c r="C24" t="s">
        <v>16</v>
      </c>
      <c r="D24" s="49">
        <v>-0.3295673223582285</v>
      </c>
      <c r="E24" s="53">
        <v>0</v>
      </c>
      <c r="F24" s="53">
        <f>IFERROR(HLOOKUP(C24,step2!$B$1:$BP$2,2,0),0)</f>
        <v>1</v>
      </c>
      <c r="G24" s="53">
        <f>IFERROR(HLOOKUP(C24,step3!$B$1:$BP$2,2,0),0)</f>
        <v>0</v>
      </c>
      <c r="H24" s="53">
        <f>IFERROR(HLOOKUP(C24,step4!$B$1:$BP$2,2,0),0)</f>
        <v>0</v>
      </c>
      <c r="I24" s="53">
        <f>IFERROR(HLOOKUP(C24,step5!$B$1:$BP$2,2,0),0)</f>
        <v>0</v>
      </c>
      <c r="J24" s="53">
        <f>IFERROR(HLOOKUP(C24,step6!$B$1:$BP$2,2,0),0)</f>
        <v>0</v>
      </c>
      <c r="K24" s="53">
        <f>IFERROR(HLOOKUP(C24,step7!$B$1:$BP$2,2,0),0)</f>
        <v>0</v>
      </c>
      <c r="L24" s="110">
        <v>0</v>
      </c>
    </row>
    <row r="25" spans="2:12" x14ac:dyDescent="0.3">
      <c r="B25">
        <f t="shared" si="1"/>
        <v>1</v>
      </c>
      <c r="C25" t="s">
        <v>17</v>
      </c>
      <c r="D25" s="49">
        <v>-0.28935735661567408</v>
      </c>
      <c r="E25" s="53">
        <v>0</v>
      </c>
      <c r="F25" s="53">
        <f>IFERROR(HLOOKUP(C25,step2!$B$1:$BP$2,2,0),0)</f>
        <v>0</v>
      </c>
      <c r="G25" s="53">
        <f>IFERROR(HLOOKUP(C25,step3!$B$1:$BP$2,2,0),0)</f>
        <v>1</v>
      </c>
      <c r="H25" s="53">
        <f>IFERROR(HLOOKUP(C25,step4!$B$1:$BP$2,2,0),0)</f>
        <v>0</v>
      </c>
      <c r="I25" s="53">
        <f>IFERROR(HLOOKUP(C25,step5!$B$1:$BP$2,2,0),0)</f>
        <v>0</v>
      </c>
      <c r="J25" s="53">
        <f>IFERROR(HLOOKUP(C25,step6!$B$1:$BP$2,2,0),0)</f>
        <v>0</v>
      </c>
      <c r="K25" s="53">
        <f>IFERROR(HLOOKUP(C25,step7!$B$1:$BP$2,2,0),0)</f>
        <v>0</v>
      </c>
      <c r="L25" s="110">
        <v>0</v>
      </c>
    </row>
    <row r="26" spans="2:12" x14ac:dyDescent="0.3">
      <c r="B26">
        <f t="shared" si="1"/>
        <v>1</v>
      </c>
      <c r="C26" t="s">
        <v>18</v>
      </c>
      <c r="D26" s="49">
        <v>-1.535278004813505E-2</v>
      </c>
      <c r="E26" s="53">
        <v>1</v>
      </c>
      <c r="F26" s="53">
        <f>IFERROR(HLOOKUP(C26,step2!$B$1:$BP$2,2,0),0)</f>
        <v>0</v>
      </c>
      <c r="G26" s="53">
        <f>IFERROR(HLOOKUP(C26,step3!$B$1:$BP$2,2,0),0)</f>
        <v>0</v>
      </c>
      <c r="H26" s="53">
        <f>IFERROR(HLOOKUP(C26,step4!$B$1:$BP$2,2,0),0)</f>
        <v>0</v>
      </c>
      <c r="I26" s="53">
        <f>IFERROR(HLOOKUP(C26,step5!$B$1:$BP$2,2,0),0)</f>
        <v>0</v>
      </c>
      <c r="J26" s="53">
        <f>IFERROR(HLOOKUP(C26,step6!$B$1:$BP$2,2,0),0)</f>
        <v>0</v>
      </c>
      <c r="K26" s="53">
        <f>IFERROR(HLOOKUP(C26,step7!$B$1:$BP$2,2,0),0)</f>
        <v>0</v>
      </c>
      <c r="L26" s="110">
        <v>0</v>
      </c>
    </row>
    <row r="27" spans="2:12" x14ac:dyDescent="0.3">
      <c r="B27">
        <f t="shared" si="1"/>
        <v>1</v>
      </c>
      <c r="C27" t="s">
        <v>19</v>
      </c>
      <c r="D27" s="49">
        <v>-9.0424734753034502E-2</v>
      </c>
      <c r="E27" s="53">
        <v>0</v>
      </c>
      <c r="F27" s="53">
        <f>IFERROR(HLOOKUP(C27,step2!$B$1:$BP$2,2,0),0)</f>
        <v>1</v>
      </c>
      <c r="G27" s="53">
        <f>IFERROR(HLOOKUP(C27,step3!$B$1:$BP$2,2,0),0)</f>
        <v>0</v>
      </c>
      <c r="H27" s="53">
        <f>IFERROR(HLOOKUP(C27,step4!$B$1:$BP$2,2,0),0)</f>
        <v>0</v>
      </c>
      <c r="I27" s="53">
        <f>IFERROR(HLOOKUP(C27,step5!$B$1:$BP$2,2,0),0)</f>
        <v>0</v>
      </c>
      <c r="J27" s="53">
        <f>IFERROR(HLOOKUP(C27,step6!$B$1:$BP$2,2,0),0)</f>
        <v>0</v>
      </c>
      <c r="K27" s="53">
        <f>IFERROR(HLOOKUP(C27,step7!$B$1:$BP$2,2,0),0)</f>
        <v>0</v>
      </c>
      <c r="L27" s="110">
        <v>0</v>
      </c>
    </row>
    <row r="28" spans="2:12" x14ac:dyDescent="0.3">
      <c r="B28">
        <f t="shared" si="1"/>
        <v>1</v>
      </c>
      <c r="C28" t="s">
        <v>20</v>
      </c>
      <c r="D28" s="49">
        <v>-2.6222592475653974E-2</v>
      </c>
      <c r="E28" s="53">
        <v>0</v>
      </c>
      <c r="F28" s="53">
        <f>IFERROR(HLOOKUP(C28,step2!$B$1:$BP$2,2,0),0)</f>
        <v>0</v>
      </c>
      <c r="G28" s="53">
        <f>IFERROR(HLOOKUP(C28,step3!$B$1:$BP$2,2,0),0)</f>
        <v>0</v>
      </c>
      <c r="H28" s="53">
        <f>IFERROR(HLOOKUP(C28,step4!$B$1:$BP$2,2,0),0)</f>
        <v>0</v>
      </c>
      <c r="I28" s="53">
        <f>IFERROR(HLOOKUP(C28,step5!$B$1:$BP$2,2,0),0)</f>
        <v>1</v>
      </c>
      <c r="J28" s="53">
        <f>IFERROR(HLOOKUP(C28,step6!$B$1:$BP$2,2,0),0)</f>
        <v>0</v>
      </c>
      <c r="K28" s="53">
        <f>IFERROR(HLOOKUP(C28,step7!$B$1:$BP$2,2,0),0)</f>
        <v>0</v>
      </c>
      <c r="L28" s="110">
        <v>0</v>
      </c>
    </row>
    <row r="29" spans="2:12" x14ac:dyDescent="0.3">
      <c r="B29">
        <f t="shared" si="1"/>
        <v>1</v>
      </c>
      <c r="C29" t="s">
        <v>21</v>
      </c>
      <c r="D29" s="49">
        <v>7.0734357243717211E-2</v>
      </c>
      <c r="E29" s="53">
        <v>0</v>
      </c>
      <c r="F29" s="53">
        <f>IFERROR(HLOOKUP(C29,step2!$B$1:$BP$2,2,0),0)</f>
        <v>1</v>
      </c>
      <c r="G29" s="53">
        <f>IFERROR(HLOOKUP(C29,step3!$B$1:$BP$2,2,0),0)</f>
        <v>0</v>
      </c>
      <c r="H29" s="53">
        <f>IFERROR(HLOOKUP(C29,step4!$B$1:$BP$2,2,0),0)</f>
        <v>0</v>
      </c>
      <c r="I29" s="53">
        <f>IFERROR(HLOOKUP(C29,step5!$B$1:$BP$2,2,0),0)</f>
        <v>0</v>
      </c>
      <c r="J29" s="53">
        <f>IFERROR(HLOOKUP(C29,step6!$B$1:$BP$2,2,0),0)</f>
        <v>0</v>
      </c>
      <c r="K29" s="53">
        <f>IFERROR(HLOOKUP(C29,step7!$B$1:$BP$2,2,0),0)</f>
        <v>0</v>
      </c>
      <c r="L29" s="110">
        <v>0</v>
      </c>
    </row>
    <row r="30" spans="2:12" x14ac:dyDescent="0.3">
      <c r="B30">
        <f t="shared" si="1"/>
        <v>1</v>
      </c>
      <c r="C30" t="s">
        <v>22</v>
      </c>
      <c r="D30" s="49">
        <v>-0.49899508429258654</v>
      </c>
      <c r="E30" s="53">
        <v>1</v>
      </c>
      <c r="F30" s="53">
        <f>IFERROR(HLOOKUP(C30,step2!$B$1:$BP$2,2,0),0)</f>
        <v>0</v>
      </c>
      <c r="G30" s="53">
        <f>IFERROR(HLOOKUP(C30,step3!$B$1:$BP$2,2,0),0)</f>
        <v>0</v>
      </c>
      <c r="H30" s="53">
        <f>IFERROR(HLOOKUP(C30,step4!$B$1:$BP$2,2,0),0)</f>
        <v>0</v>
      </c>
      <c r="I30" s="53">
        <f>IFERROR(HLOOKUP(C30,step5!$B$1:$BP$2,2,0),0)</f>
        <v>0</v>
      </c>
      <c r="J30" s="53">
        <f>IFERROR(HLOOKUP(C30,step6!$B$1:$BP$2,2,0),0)</f>
        <v>0</v>
      </c>
      <c r="K30" s="53">
        <f>IFERROR(HLOOKUP(C30,step7!$B$1:$BP$2,2,0),0)</f>
        <v>0</v>
      </c>
      <c r="L30" s="110">
        <v>0</v>
      </c>
    </row>
    <row r="31" spans="2:12" x14ac:dyDescent="0.3">
      <c r="B31">
        <f t="shared" si="1"/>
        <v>1</v>
      </c>
      <c r="C31" t="s">
        <v>23</v>
      </c>
      <c r="D31" s="49">
        <v>-0.40234413438337052</v>
      </c>
      <c r="E31" s="53">
        <v>0</v>
      </c>
      <c r="F31" s="53">
        <f>IFERROR(HLOOKUP(C31,step2!$B$1:$BP$2,2,0),0)</f>
        <v>1</v>
      </c>
      <c r="G31" s="53">
        <f>IFERROR(HLOOKUP(C31,step3!$B$1:$BP$2,2,0),0)</f>
        <v>0</v>
      </c>
      <c r="H31" s="53">
        <f>IFERROR(HLOOKUP(C31,step4!$B$1:$BP$2,2,0),0)</f>
        <v>0</v>
      </c>
      <c r="I31" s="53">
        <f>IFERROR(HLOOKUP(C31,step5!$B$1:$BP$2,2,0),0)</f>
        <v>0</v>
      </c>
      <c r="J31" s="53">
        <f>IFERROR(HLOOKUP(C31,step6!$B$1:$BP$2,2,0),0)</f>
        <v>0</v>
      </c>
      <c r="K31" s="53">
        <f>IFERROR(HLOOKUP(C31,step7!$B$1:$BP$2,2,0),0)</f>
        <v>0</v>
      </c>
      <c r="L31" s="110">
        <v>0</v>
      </c>
    </row>
    <row r="32" spans="2:12" x14ac:dyDescent="0.3">
      <c r="B32">
        <f t="shared" si="1"/>
        <v>1</v>
      </c>
      <c r="C32" t="s">
        <v>24</v>
      </c>
      <c r="D32" s="49">
        <v>-0.31348100508050253</v>
      </c>
      <c r="E32" s="53">
        <v>1</v>
      </c>
      <c r="F32" s="53">
        <f>IFERROR(HLOOKUP(C32,step2!$B$1:$BP$2,2,0),0)</f>
        <v>0</v>
      </c>
      <c r="G32" s="53">
        <f>IFERROR(HLOOKUP(C32,step3!$B$1:$BP$2,2,0),0)</f>
        <v>0</v>
      </c>
      <c r="H32" s="53">
        <f>IFERROR(HLOOKUP(C32,step4!$B$1:$BP$2,2,0),0)</f>
        <v>0</v>
      </c>
      <c r="I32" s="53">
        <f>IFERROR(HLOOKUP(C32,step5!$B$1:$BP$2,2,0),0)</f>
        <v>0</v>
      </c>
      <c r="J32" s="53">
        <f>IFERROR(HLOOKUP(C32,step6!$B$1:$BP$2,2,0),0)</f>
        <v>0</v>
      </c>
      <c r="K32" s="53">
        <f>IFERROR(HLOOKUP(C32,step7!$B$1:$BP$2,2,0),0)</f>
        <v>0</v>
      </c>
      <c r="L32" s="110">
        <v>0</v>
      </c>
    </row>
    <row r="33" spans="2:12" x14ac:dyDescent="0.3">
      <c r="B33">
        <f t="shared" si="1"/>
        <v>1</v>
      </c>
      <c r="C33" t="s">
        <v>25</v>
      </c>
      <c r="D33" s="49">
        <v>-0.15368693718642329</v>
      </c>
      <c r="E33" s="53">
        <v>0</v>
      </c>
      <c r="F33" s="53">
        <f>IFERROR(HLOOKUP(C33,step2!$B$1:$BP$2,2,0),0)</f>
        <v>0</v>
      </c>
      <c r="G33" s="53">
        <f>IFERROR(HLOOKUP(C33,step3!$B$1:$BP$2,2,0),0)</f>
        <v>1</v>
      </c>
      <c r="H33" s="53">
        <f>IFERROR(HLOOKUP(C33,step4!$B$1:$BP$2,2,0),0)</f>
        <v>0</v>
      </c>
      <c r="I33" s="53">
        <f>IFERROR(HLOOKUP(C33,step5!$B$1:$BP$2,2,0),0)</f>
        <v>0</v>
      </c>
      <c r="J33" s="53">
        <f>IFERROR(HLOOKUP(C33,step6!$B$1:$BP$2,2,0),0)</f>
        <v>0</v>
      </c>
      <c r="K33" s="53">
        <f>IFERROR(HLOOKUP(C33,step7!$B$1:$BP$2,2,0),0)</f>
        <v>0</v>
      </c>
      <c r="L33" s="110">
        <v>0</v>
      </c>
    </row>
    <row r="34" spans="2:12" x14ac:dyDescent="0.3">
      <c r="B34">
        <f t="shared" si="1"/>
        <v>1</v>
      </c>
      <c r="C34" t="s">
        <v>26</v>
      </c>
      <c r="D34" s="49">
        <v>0.37136120369624159</v>
      </c>
      <c r="E34" s="53">
        <v>0</v>
      </c>
      <c r="F34" s="53">
        <f>IFERROR(HLOOKUP(C34,step2!$B$1:$BP$2,2,0),0)</f>
        <v>0</v>
      </c>
      <c r="G34" s="53">
        <f>IFERROR(HLOOKUP(C34,step3!$B$1:$BP$2,2,0),0)</f>
        <v>0</v>
      </c>
      <c r="H34" s="53">
        <f>IFERROR(HLOOKUP(C34,step4!$B$1:$BP$2,2,0),0)</f>
        <v>1</v>
      </c>
      <c r="I34" s="53">
        <f>IFERROR(HLOOKUP(C34,step5!$B$1:$BP$2,2,0),0)</f>
        <v>0</v>
      </c>
      <c r="J34" s="53">
        <f>IFERROR(HLOOKUP(C34,step6!$B$1:$BP$2,2,0),0)</f>
        <v>0</v>
      </c>
      <c r="K34" s="53">
        <f>IFERROR(HLOOKUP(C34,step7!$B$1:$BP$2,2,0),0)</f>
        <v>0</v>
      </c>
      <c r="L34" s="110">
        <v>0</v>
      </c>
    </row>
    <row r="35" spans="2:12" x14ac:dyDescent="0.3">
      <c r="B35">
        <f t="shared" si="1"/>
        <v>1</v>
      </c>
      <c r="C35" t="s">
        <v>27</v>
      </c>
      <c r="D35" s="49">
        <v>-0.30265655266851405</v>
      </c>
      <c r="E35" s="53">
        <v>0</v>
      </c>
      <c r="F35" s="53">
        <f>IFERROR(HLOOKUP(C35,step2!$B$1:$BP$2,2,0),0)</f>
        <v>1</v>
      </c>
      <c r="G35" s="53">
        <f>IFERROR(HLOOKUP(C35,step3!$B$1:$BP$2,2,0),0)</f>
        <v>0</v>
      </c>
      <c r="H35" s="53">
        <f>IFERROR(HLOOKUP(C35,step4!$B$1:$BP$2,2,0),0)</f>
        <v>0</v>
      </c>
      <c r="I35" s="53">
        <f>IFERROR(HLOOKUP(C35,step5!$B$1:$BP$2,2,0),0)</f>
        <v>0</v>
      </c>
      <c r="J35" s="53">
        <f>IFERROR(HLOOKUP(C35,step6!$B$1:$BP$2,2,0),0)</f>
        <v>0</v>
      </c>
      <c r="K35" s="53">
        <f>IFERROR(HLOOKUP(C35,step7!$B$1:$BP$2,2,0),0)</f>
        <v>0</v>
      </c>
      <c r="L35" s="110">
        <v>0</v>
      </c>
    </row>
    <row r="36" spans="2:12" x14ac:dyDescent="0.3">
      <c r="B36">
        <f t="shared" si="1"/>
        <v>1</v>
      </c>
      <c r="C36" t="s">
        <v>28</v>
      </c>
      <c r="D36" s="49">
        <v>0.22930406300951267</v>
      </c>
      <c r="E36" s="53">
        <v>0</v>
      </c>
      <c r="F36" s="53">
        <f>IFERROR(HLOOKUP(C36,step2!$B$1:$BP$2,2,0),0)</f>
        <v>0</v>
      </c>
      <c r="G36" s="53">
        <f>IFERROR(HLOOKUP(C36,step3!$B$1:$BP$2,2,0),0)</f>
        <v>1</v>
      </c>
      <c r="H36" s="53">
        <f>IFERROR(HLOOKUP(C36,step4!$B$1:$BP$2,2,0),0)</f>
        <v>0</v>
      </c>
      <c r="I36" s="53">
        <f>IFERROR(HLOOKUP(C36,step5!$B$1:$BP$2,2,0),0)</f>
        <v>0</v>
      </c>
      <c r="J36" s="53">
        <f>IFERROR(HLOOKUP(C36,step6!$B$1:$BP$2,2,0),0)</f>
        <v>0</v>
      </c>
      <c r="K36" s="53">
        <f>IFERROR(HLOOKUP(C36,step7!$B$1:$BP$2,2,0),0)</f>
        <v>0</v>
      </c>
      <c r="L36" s="110">
        <v>0</v>
      </c>
    </row>
    <row r="37" spans="2:12" x14ac:dyDescent="0.3">
      <c r="B37">
        <f t="shared" si="1"/>
        <v>1</v>
      </c>
      <c r="C37" t="s">
        <v>29</v>
      </c>
      <c r="D37" s="49">
        <v>-0.14252976187327271</v>
      </c>
      <c r="E37" s="53">
        <v>0</v>
      </c>
      <c r="F37" s="53">
        <f>IFERROR(HLOOKUP(C37,step2!$B$1:$BP$2,2,0),0)</f>
        <v>1</v>
      </c>
      <c r="G37" s="53">
        <f>IFERROR(HLOOKUP(C37,step3!$B$1:$BP$2,2,0),0)</f>
        <v>0</v>
      </c>
      <c r="H37" s="53">
        <f>IFERROR(HLOOKUP(C37,step4!$B$1:$BP$2,2,0),0)</f>
        <v>0</v>
      </c>
      <c r="I37" s="53">
        <f>IFERROR(HLOOKUP(C37,step5!$B$1:$BP$2,2,0),0)</f>
        <v>0</v>
      </c>
      <c r="J37" s="53">
        <f>IFERROR(HLOOKUP(C37,step6!$B$1:$BP$2,2,0),0)</f>
        <v>0</v>
      </c>
      <c r="K37" s="53">
        <f>IFERROR(HLOOKUP(C37,step7!$B$1:$BP$2,2,0),0)</f>
        <v>0</v>
      </c>
      <c r="L37" s="110">
        <v>0</v>
      </c>
    </row>
    <row r="38" spans="2:12" x14ac:dyDescent="0.3">
      <c r="B38">
        <f t="shared" si="1"/>
        <v>1</v>
      </c>
      <c r="C38" t="s">
        <v>30</v>
      </c>
      <c r="D38" s="49">
        <v>-0.12309207725663898</v>
      </c>
      <c r="E38" s="53">
        <v>0</v>
      </c>
      <c r="F38" s="53">
        <f>IFERROR(HLOOKUP(C38,step2!$B$1:$BP$2,2,0),0)</f>
        <v>0</v>
      </c>
      <c r="G38" s="53">
        <f>IFERROR(HLOOKUP(C38,step3!$B$1:$BP$2,2,0),0)</f>
        <v>0</v>
      </c>
      <c r="H38" s="53">
        <f>IFERROR(HLOOKUP(C38,step4!$B$1:$BP$2,2,0),0)</f>
        <v>1</v>
      </c>
      <c r="I38" s="53">
        <f>IFERROR(HLOOKUP(C38,step5!$B$1:$BP$2,2,0),0)</f>
        <v>0</v>
      </c>
      <c r="J38" s="53">
        <f>IFERROR(HLOOKUP(C38,step6!$B$1:$BP$2,2,0),0)</f>
        <v>0</v>
      </c>
      <c r="K38" s="53">
        <f>IFERROR(HLOOKUP(C38,step7!$B$1:$BP$2,2,0),0)</f>
        <v>0</v>
      </c>
      <c r="L38" s="110">
        <v>0</v>
      </c>
    </row>
    <row r="39" spans="2:12" x14ac:dyDescent="0.3">
      <c r="B39">
        <f t="shared" si="1"/>
        <v>1</v>
      </c>
      <c r="C39" t="s">
        <v>31</v>
      </c>
      <c r="D39" s="49">
        <v>0.45186601444537594</v>
      </c>
      <c r="E39" s="53">
        <v>0</v>
      </c>
      <c r="F39" s="53">
        <f>IFERROR(HLOOKUP(C39,step2!$B$1:$BP$2,2,0),0)</f>
        <v>0</v>
      </c>
      <c r="G39" s="53">
        <f>IFERROR(HLOOKUP(C39,step3!$B$1:$BP$2,2,0),0)</f>
        <v>0</v>
      </c>
      <c r="H39" s="53">
        <f>IFERROR(HLOOKUP(C39,step4!$B$1:$BP$2,2,0),0)</f>
        <v>0</v>
      </c>
      <c r="I39" s="53">
        <f>IFERROR(HLOOKUP(C39,step5!$B$1:$BP$2,2,0),0)</f>
        <v>0</v>
      </c>
      <c r="J39" s="53">
        <f>IFERROR(HLOOKUP(C39,step6!$B$1:$BP$2,2,0),0)</f>
        <v>0</v>
      </c>
      <c r="K39" s="53">
        <f>IFERROR(HLOOKUP(C39,step7!$B$1:$BP$2,2,0),0)</f>
        <v>1</v>
      </c>
      <c r="L39" s="110">
        <v>0</v>
      </c>
    </row>
    <row r="40" spans="2:12" x14ac:dyDescent="0.3">
      <c r="B40">
        <f t="shared" si="1"/>
        <v>1</v>
      </c>
      <c r="C40" t="s">
        <v>32</v>
      </c>
      <c r="D40" s="49">
        <v>-0.31971497152677786</v>
      </c>
      <c r="E40" s="53">
        <v>1</v>
      </c>
      <c r="F40" s="53">
        <f>IFERROR(HLOOKUP(C40,step2!$B$1:$BP$2,2,0),0)</f>
        <v>0</v>
      </c>
      <c r="G40" s="53">
        <f>IFERROR(HLOOKUP(C40,step3!$B$1:$BP$2,2,0),0)</f>
        <v>0</v>
      </c>
      <c r="H40" s="53">
        <f>IFERROR(HLOOKUP(C40,step4!$B$1:$BP$2,2,0),0)</f>
        <v>0</v>
      </c>
      <c r="I40" s="53">
        <f>IFERROR(HLOOKUP(C40,step5!$B$1:$BP$2,2,0),0)</f>
        <v>0</v>
      </c>
      <c r="J40" s="53">
        <f>IFERROR(HLOOKUP(C40,step6!$B$1:$BP$2,2,0),0)</f>
        <v>0</v>
      </c>
      <c r="K40" s="53">
        <f>IFERROR(HLOOKUP(C40,step7!$B$1:$BP$2,2,0),0)</f>
        <v>0</v>
      </c>
      <c r="L40" s="110">
        <v>0</v>
      </c>
    </row>
    <row r="41" spans="2:12" x14ac:dyDescent="0.3">
      <c r="B41">
        <f t="shared" si="1"/>
        <v>1</v>
      </c>
      <c r="C41" t="s">
        <v>33</v>
      </c>
      <c r="D41" s="49">
        <v>9.1176226084118753E-2</v>
      </c>
      <c r="E41" s="53">
        <v>0</v>
      </c>
      <c r="F41" s="53">
        <f>IFERROR(HLOOKUP(C41,step2!$B$1:$BP$2,2,0),0)</f>
        <v>0</v>
      </c>
      <c r="G41" s="53">
        <f>IFERROR(HLOOKUP(C41,step3!$B$1:$BP$2,2,0),0)</f>
        <v>0</v>
      </c>
      <c r="H41" s="53">
        <f>IFERROR(HLOOKUP(C41,step4!$B$1:$BP$2,2,0),0)</f>
        <v>0</v>
      </c>
      <c r="I41" s="53">
        <f>IFERROR(HLOOKUP(C41,step5!$B$1:$BP$2,2,0),0)</f>
        <v>1</v>
      </c>
      <c r="J41" s="53">
        <f>IFERROR(HLOOKUP(C41,step6!$B$1:$BP$2,2,0),0)</f>
        <v>0</v>
      </c>
      <c r="K41" s="53">
        <f>IFERROR(HLOOKUP(C41,step7!$B$1:$BP$2,2,0),0)</f>
        <v>0</v>
      </c>
      <c r="L41" s="110">
        <v>0</v>
      </c>
    </row>
    <row r="42" spans="2:12" x14ac:dyDescent="0.3">
      <c r="B42">
        <f t="shared" si="1"/>
        <v>1</v>
      </c>
      <c r="C42" t="s">
        <v>34</v>
      </c>
      <c r="D42" s="49">
        <v>0.11261293598540643</v>
      </c>
      <c r="E42" s="53">
        <v>0</v>
      </c>
      <c r="F42" s="53">
        <f>IFERROR(HLOOKUP(C42,step2!$B$1:$BP$2,2,0),0)</f>
        <v>0</v>
      </c>
      <c r="G42" s="53">
        <f>IFERROR(HLOOKUP(C42,step3!$B$1:$BP$2,2,0),0)</f>
        <v>1</v>
      </c>
      <c r="H42" s="53">
        <f>IFERROR(HLOOKUP(C42,step4!$B$1:$BP$2,2,0),0)</f>
        <v>0</v>
      </c>
      <c r="I42" s="53">
        <f>IFERROR(HLOOKUP(C42,step5!$B$1:$BP$2,2,0),0)</f>
        <v>0</v>
      </c>
      <c r="J42" s="53">
        <f>IFERROR(HLOOKUP(C42,step6!$B$1:$BP$2,2,0),0)</f>
        <v>0</v>
      </c>
      <c r="K42" s="53">
        <f>IFERROR(HLOOKUP(C42,step7!$B$1:$BP$2,2,0),0)</f>
        <v>0</v>
      </c>
      <c r="L42" s="110">
        <v>0</v>
      </c>
    </row>
    <row r="43" spans="2:12" x14ac:dyDescent="0.3">
      <c r="B43">
        <f t="shared" si="1"/>
        <v>1</v>
      </c>
      <c r="C43" t="s">
        <v>35</v>
      </c>
      <c r="D43" s="49">
        <v>-4.855013493136222E-3</v>
      </c>
      <c r="E43" s="53">
        <v>0</v>
      </c>
      <c r="F43" s="53">
        <f>IFERROR(HLOOKUP(C43,step2!$B$1:$BP$2,2,0),0)</f>
        <v>1</v>
      </c>
      <c r="G43" s="53">
        <f>IFERROR(HLOOKUP(C43,step3!$B$1:$BP$2,2,0),0)</f>
        <v>0</v>
      </c>
      <c r="H43" s="53">
        <f>IFERROR(HLOOKUP(C43,step4!$B$1:$BP$2,2,0),0)</f>
        <v>0</v>
      </c>
      <c r="I43" s="53">
        <f>IFERROR(HLOOKUP(C43,step5!$B$1:$BP$2,2,0),0)</f>
        <v>0</v>
      </c>
      <c r="J43" s="53">
        <f>IFERROR(HLOOKUP(C43,step6!$B$1:$BP$2,2,0),0)</f>
        <v>0</v>
      </c>
      <c r="K43" s="53">
        <f>IFERROR(HLOOKUP(C43,step7!$B$1:$BP$2,2,0),0)</f>
        <v>0</v>
      </c>
      <c r="L43" s="110">
        <v>0</v>
      </c>
    </row>
    <row r="44" spans="2:12" x14ac:dyDescent="0.3">
      <c r="B44">
        <f t="shared" si="1"/>
        <v>1</v>
      </c>
      <c r="C44" t="s">
        <v>36</v>
      </c>
      <c r="D44" s="49">
        <v>-0.24448626858061237</v>
      </c>
      <c r="E44" s="53">
        <v>1</v>
      </c>
      <c r="F44" s="53">
        <f>IFERROR(HLOOKUP(C44,step2!$B$1:$BP$2,2,0),0)</f>
        <v>0</v>
      </c>
      <c r="G44" s="53">
        <f>IFERROR(HLOOKUP(C44,step3!$B$1:$BP$2,2,0),0)</f>
        <v>0</v>
      </c>
      <c r="H44" s="53">
        <f>IFERROR(HLOOKUP(C44,step4!$B$1:$BP$2,2,0),0)</f>
        <v>0</v>
      </c>
      <c r="I44" s="53">
        <f>IFERROR(HLOOKUP(C44,step5!$B$1:$BP$2,2,0),0)</f>
        <v>0</v>
      </c>
      <c r="J44" s="53">
        <f>IFERROR(HLOOKUP(C44,step6!$B$1:$BP$2,2,0),0)</f>
        <v>0</v>
      </c>
      <c r="K44" s="53">
        <f>IFERROR(HLOOKUP(C44,step7!$B$1:$BP$2,2,0),0)</f>
        <v>0</v>
      </c>
      <c r="L44" s="110">
        <v>0</v>
      </c>
    </row>
    <row r="45" spans="2:12" x14ac:dyDescent="0.3">
      <c r="B45">
        <f t="shared" si="1"/>
        <v>1</v>
      </c>
      <c r="C45" t="s">
        <v>37</v>
      </c>
      <c r="D45" s="49">
        <v>4.1548451140967016E-2</v>
      </c>
      <c r="E45" s="53">
        <v>0</v>
      </c>
      <c r="F45" s="53">
        <f>IFERROR(HLOOKUP(C45,step2!$B$1:$BP$2,2,0),0)</f>
        <v>0</v>
      </c>
      <c r="G45" s="53">
        <f>IFERROR(HLOOKUP(C45,step3!$B$1:$BP$2,2,0),0)</f>
        <v>1</v>
      </c>
      <c r="H45" s="53">
        <f>IFERROR(HLOOKUP(C45,step4!$B$1:$BP$2,2,0),0)</f>
        <v>0</v>
      </c>
      <c r="I45" s="53">
        <f>IFERROR(HLOOKUP(C45,step5!$B$1:$BP$2,2,0),0)</f>
        <v>0</v>
      </c>
      <c r="J45" s="53">
        <f>IFERROR(HLOOKUP(C45,step6!$B$1:$BP$2,2,0),0)</f>
        <v>0</v>
      </c>
      <c r="K45" s="53">
        <f>IFERROR(HLOOKUP(C45,step7!$B$1:$BP$2,2,0),0)</f>
        <v>0</v>
      </c>
      <c r="L45" s="110">
        <v>0</v>
      </c>
    </row>
    <row r="46" spans="2:12" x14ac:dyDescent="0.3">
      <c r="B46">
        <f t="shared" si="1"/>
        <v>1</v>
      </c>
      <c r="C46" t="s">
        <v>38</v>
      </c>
      <c r="D46" s="49">
        <v>0.13656057945998129</v>
      </c>
      <c r="E46" s="53">
        <v>0</v>
      </c>
      <c r="F46" s="53">
        <f>IFERROR(HLOOKUP(C46,step2!$B$1:$BP$2,2,0),0)</f>
        <v>0</v>
      </c>
      <c r="G46" s="53">
        <f>IFERROR(HLOOKUP(C46,step3!$B$1:$BP$2,2,0),0)</f>
        <v>1</v>
      </c>
      <c r="H46" s="53">
        <f>IFERROR(HLOOKUP(C46,step4!$B$1:$BP$2,2,0),0)</f>
        <v>0</v>
      </c>
      <c r="I46" s="53">
        <f>IFERROR(HLOOKUP(C46,step5!$B$1:$BP$2,2,0),0)</f>
        <v>0</v>
      </c>
      <c r="J46" s="53">
        <f>IFERROR(HLOOKUP(C46,step6!$B$1:$BP$2,2,0),0)</f>
        <v>0</v>
      </c>
      <c r="K46" s="53">
        <f>IFERROR(HLOOKUP(C46,step7!$B$1:$BP$2,2,0),0)</f>
        <v>0</v>
      </c>
      <c r="L46" s="110">
        <v>0</v>
      </c>
    </row>
    <row r="47" spans="2:12" x14ac:dyDescent="0.3">
      <c r="B47">
        <f t="shared" si="1"/>
        <v>1</v>
      </c>
      <c r="C47" t="s">
        <v>39</v>
      </c>
      <c r="D47" s="49">
        <v>-0.27836941390295633</v>
      </c>
      <c r="E47" s="53">
        <v>0</v>
      </c>
      <c r="F47" s="53">
        <f>IFERROR(HLOOKUP(C47,step2!$B$1:$BP$2,2,0),0)</f>
        <v>1</v>
      </c>
      <c r="G47" s="53">
        <f>IFERROR(HLOOKUP(C47,step3!$B$1:$BP$2,2,0),0)</f>
        <v>0</v>
      </c>
      <c r="H47" s="53">
        <f>IFERROR(HLOOKUP(C47,step4!$B$1:$BP$2,2,0),0)</f>
        <v>0</v>
      </c>
      <c r="I47" s="53">
        <f>IFERROR(HLOOKUP(C47,step5!$B$1:$BP$2,2,0),0)</f>
        <v>0</v>
      </c>
      <c r="J47" s="53">
        <f>IFERROR(HLOOKUP(C47,step6!$B$1:$BP$2,2,0),0)</f>
        <v>0</v>
      </c>
      <c r="K47" s="53">
        <f>IFERROR(HLOOKUP(C47,step7!$B$1:$BP$2,2,0),0)</f>
        <v>0</v>
      </c>
      <c r="L47" s="110">
        <v>0</v>
      </c>
    </row>
    <row r="48" spans="2:12" x14ac:dyDescent="0.3">
      <c r="B48">
        <f t="shared" si="1"/>
        <v>1</v>
      </c>
      <c r="C48" t="s">
        <v>40</v>
      </c>
      <c r="D48" s="49">
        <v>-0.1665424736485405</v>
      </c>
      <c r="E48" s="53">
        <v>0</v>
      </c>
      <c r="F48" s="53">
        <f>IFERROR(HLOOKUP(C48,step2!$B$1:$BP$2,2,0),0)</f>
        <v>1</v>
      </c>
      <c r="G48" s="53">
        <f>IFERROR(HLOOKUP(C48,step3!$B$1:$BP$2,2,0),0)</f>
        <v>0</v>
      </c>
      <c r="H48" s="53">
        <f>IFERROR(HLOOKUP(C48,step4!$B$1:$BP$2,2,0),0)</f>
        <v>0</v>
      </c>
      <c r="I48" s="53">
        <f>IFERROR(HLOOKUP(C48,step5!$B$1:$BP$2,2,0),0)</f>
        <v>0</v>
      </c>
      <c r="J48" s="53">
        <f>IFERROR(HLOOKUP(C48,step6!$B$1:$BP$2,2,0),0)</f>
        <v>0</v>
      </c>
      <c r="K48" s="53">
        <f>IFERROR(HLOOKUP(C48,step7!$B$1:$BP$2,2,0),0)</f>
        <v>0</v>
      </c>
      <c r="L48" s="110">
        <v>0</v>
      </c>
    </row>
    <row r="49" spans="2:12" x14ac:dyDescent="0.3">
      <c r="B49">
        <f t="shared" si="1"/>
        <v>1</v>
      </c>
      <c r="C49" t="s">
        <v>41</v>
      </c>
      <c r="D49" s="49">
        <v>0.14788165040340134</v>
      </c>
      <c r="E49" s="53">
        <v>1</v>
      </c>
      <c r="F49" s="53">
        <f>IFERROR(HLOOKUP(C49,step2!$B$1:$BP$2,2,0),0)</f>
        <v>0</v>
      </c>
      <c r="G49" s="53">
        <f>IFERROR(HLOOKUP(C49,step3!$B$1:$BP$2,2,0),0)</f>
        <v>0</v>
      </c>
      <c r="H49" s="53">
        <f>IFERROR(HLOOKUP(C49,step4!$B$1:$BP$2,2,0),0)</f>
        <v>0</v>
      </c>
      <c r="I49" s="53">
        <f>IFERROR(HLOOKUP(C49,step5!$B$1:$BP$2,2,0),0)</f>
        <v>0</v>
      </c>
      <c r="J49" s="53">
        <f>IFERROR(HLOOKUP(C49,step6!$B$1:$BP$2,2,0),0)</f>
        <v>0</v>
      </c>
      <c r="K49" s="53">
        <f>IFERROR(HLOOKUP(C49,step7!$B$1:$BP$2,2,0),0)</f>
        <v>0</v>
      </c>
      <c r="L49" s="110">
        <v>0</v>
      </c>
    </row>
    <row r="50" spans="2:12" x14ac:dyDescent="0.3">
      <c r="B50">
        <f t="shared" si="1"/>
        <v>1</v>
      </c>
      <c r="C50" t="s">
        <v>42</v>
      </c>
      <c r="D50" s="49">
        <v>-0.1294685307139731</v>
      </c>
      <c r="E50" s="53">
        <v>1</v>
      </c>
      <c r="F50" s="53">
        <f>IFERROR(HLOOKUP(C50,step2!$B$1:$BP$2,2,0),0)</f>
        <v>0</v>
      </c>
      <c r="G50" s="53">
        <f>IFERROR(HLOOKUP(C50,step3!$B$1:$BP$2,2,0),0)</f>
        <v>0</v>
      </c>
      <c r="H50" s="53">
        <f>IFERROR(HLOOKUP(C50,step4!$B$1:$BP$2,2,0),0)</f>
        <v>0</v>
      </c>
      <c r="I50" s="53">
        <f>IFERROR(HLOOKUP(C50,step5!$B$1:$BP$2,2,0),0)</f>
        <v>0</v>
      </c>
      <c r="J50" s="53">
        <f>IFERROR(HLOOKUP(C50,step6!$B$1:$BP$2,2,0),0)</f>
        <v>0</v>
      </c>
      <c r="K50" s="53">
        <f>IFERROR(HLOOKUP(C50,step7!$B$1:$BP$2,2,0),0)</f>
        <v>0</v>
      </c>
      <c r="L50" s="110">
        <v>0</v>
      </c>
    </row>
    <row r="51" spans="2:12" x14ac:dyDescent="0.3">
      <c r="B51">
        <f t="shared" si="1"/>
        <v>1</v>
      </c>
      <c r="C51" t="s">
        <v>43</v>
      </c>
      <c r="D51" s="49">
        <v>-0.17923490592489563</v>
      </c>
      <c r="E51" s="53">
        <v>0</v>
      </c>
      <c r="F51" s="53">
        <f>IFERROR(HLOOKUP(C51,step2!$B$1:$BP$2,2,0),0)</f>
        <v>0</v>
      </c>
      <c r="G51" s="53">
        <f>IFERROR(HLOOKUP(C51,step3!$B$1:$BP$2,2,0),0)</f>
        <v>1</v>
      </c>
      <c r="H51" s="53">
        <f>IFERROR(HLOOKUP(C51,step4!$B$1:$BP$2,2,0),0)</f>
        <v>0</v>
      </c>
      <c r="I51" s="53">
        <f>IFERROR(HLOOKUP(C51,step5!$B$1:$BP$2,2,0),0)</f>
        <v>0</v>
      </c>
      <c r="J51" s="53">
        <f>IFERROR(HLOOKUP(C51,step6!$B$1:$BP$2,2,0),0)</f>
        <v>0</v>
      </c>
      <c r="K51" s="53">
        <f>IFERROR(HLOOKUP(C51,step7!$B$1:$BP$2,2,0),0)</f>
        <v>0</v>
      </c>
      <c r="L51" s="110">
        <v>0</v>
      </c>
    </row>
    <row r="52" spans="2:12" x14ac:dyDescent="0.3">
      <c r="B52">
        <f t="shared" si="1"/>
        <v>1</v>
      </c>
      <c r="C52" t="s">
        <v>44</v>
      </c>
      <c r="D52" s="49">
        <v>-6.4885796808568347E-2</v>
      </c>
      <c r="E52" s="53">
        <v>0</v>
      </c>
      <c r="F52" s="53">
        <f>IFERROR(HLOOKUP(C52,step2!$B$1:$BP$2,2,0),0)</f>
        <v>1</v>
      </c>
      <c r="G52" s="53">
        <f>IFERROR(HLOOKUP(C52,step3!$B$1:$BP$2,2,0),0)</f>
        <v>0</v>
      </c>
      <c r="H52" s="53">
        <f>IFERROR(HLOOKUP(C52,step4!$B$1:$BP$2,2,0),0)</f>
        <v>0</v>
      </c>
      <c r="I52" s="53">
        <f>IFERROR(HLOOKUP(C52,step5!$B$1:$BP$2,2,0),0)</f>
        <v>0</v>
      </c>
      <c r="J52" s="53">
        <f>IFERROR(HLOOKUP(C52,step6!$B$1:$BP$2,2,0),0)</f>
        <v>0</v>
      </c>
      <c r="K52" s="53">
        <f>IFERROR(HLOOKUP(C52,step7!$B$1:$BP$2,2,0),0)</f>
        <v>0</v>
      </c>
      <c r="L52" s="110">
        <v>0</v>
      </c>
    </row>
    <row r="53" spans="2:12" x14ac:dyDescent="0.3">
      <c r="B53">
        <f t="shared" si="1"/>
        <v>1</v>
      </c>
      <c r="C53" t="s">
        <v>45</v>
      </c>
      <c r="D53" s="49">
        <v>0.16607723093656343</v>
      </c>
      <c r="E53" s="53">
        <v>0</v>
      </c>
      <c r="F53" s="53">
        <f>IFERROR(HLOOKUP(C53,step2!$B$1:$BP$2,2,0),0)</f>
        <v>1</v>
      </c>
      <c r="G53" s="53">
        <f>IFERROR(HLOOKUP(C53,step3!$B$1:$BP$2,2,0),0)</f>
        <v>0</v>
      </c>
      <c r="H53" s="53">
        <f>IFERROR(HLOOKUP(C53,step4!$B$1:$BP$2,2,0),0)</f>
        <v>0</v>
      </c>
      <c r="I53" s="53">
        <f>IFERROR(HLOOKUP(C53,step5!$B$1:$BP$2,2,0),0)</f>
        <v>0</v>
      </c>
      <c r="J53" s="53">
        <f>IFERROR(HLOOKUP(C53,step6!$B$1:$BP$2,2,0),0)</f>
        <v>0</v>
      </c>
      <c r="K53" s="53">
        <f>IFERROR(HLOOKUP(C53,step7!$B$1:$BP$2,2,0),0)</f>
        <v>0</v>
      </c>
      <c r="L53" s="110">
        <v>0</v>
      </c>
    </row>
    <row r="54" spans="2:12" x14ac:dyDescent="0.3">
      <c r="B54">
        <f t="shared" si="1"/>
        <v>1</v>
      </c>
      <c r="C54" t="s">
        <v>46</v>
      </c>
      <c r="D54" s="49">
        <v>5.1054807289435192E-3</v>
      </c>
      <c r="E54" s="53">
        <v>0</v>
      </c>
      <c r="F54" s="53">
        <f>IFERROR(HLOOKUP(C54,step2!$B$1:$BP$2,2,0),0)</f>
        <v>0</v>
      </c>
      <c r="G54" s="53">
        <f>IFERROR(HLOOKUP(C54,step3!$B$1:$BP$2,2,0),0)</f>
        <v>0</v>
      </c>
      <c r="H54" s="53">
        <f>IFERROR(HLOOKUP(C54,step4!$B$1:$BP$2,2,0),0)</f>
        <v>1</v>
      </c>
      <c r="I54" s="53">
        <f>IFERROR(HLOOKUP(C54,step5!$B$1:$BP$2,2,0),0)</f>
        <v>0</v>
      </c>
      <c r="J54" s="53">
        <f>IFERROR(HLOOKUP(C54,step6!$B$1:$BP$2,2,0),0)</f>
        <v>0</v>
      </c>
      <c r="K54" s="53">
        <f>IFERROR(HLOOKUP(C54,step7!$B$1:$BP$2,2,0),0)</f>
        <v>0</v>
      </c>
      <c r="L54" s="110">
        <v>0</v>
      </c>
    </row>
    <row r="55" spans="2:12" x14ac:dyDescent="0.3">
      <c r="B55">
        <f t="shared" si="1"/>
        <v>1</v>
      </c>
      <c r="C55" t="s">
        <v>47</v>
      </c>
      <c r="D55" s="49">
        <v>-2.4127563595406024E-2</v>
      </c>
      <c r="E55" s="53">
        <v>0</v>
      </c>
      <c r="F55" s="53">
        <f>IFERROR(HLOOKUP(C55,step2!$B$1:$BP$2,2,0),0)</f>
        <v>0</v>
      </c>
      <c r="G55" s="53">
        <f>IFERROR(HLOOKUP(C55,step3!$B$1:$BP$2,2,0),0)</f>
        <v>0</v>
      </c>
      <c r="H55" s="53">
        <f>IFERROR(HLOOKUP(C55,step4!$B$1:$BP$2,2,0),0)</f>
        <v>0</v>
      </c>
      <c r="I55" s="53">
        <f>IFERROR(HLOOKUP(C55,step5!$B$1:$BP$2,2,0),0)</f>
        <v>1</v>
      </c>
      <c r="J55" s="53">
        <f>IFERROR(HLOOKUP(C55,step6!$B$1:$BP$2,2,0),0)</f>
        <v>0</v>
      </c>
      <c r="K55" s="53">
        <f>IFERROR(HLOOKUP(C55,step7!$B$1:$BP$2,2,0),0)</f>
        <v>0</v>
      </c>
      <c r="L55" s="110">
        <v>0</v>
      </c>
    </row>
    <row r="56" spans="2:12" x14ac:dyDescent="0.3">
      <c r="B56">
        <f t="shared" si="1"/>
        <v>1</v>
      </c>
      <c r="C56" t="s">
        <v>48</v>
      </c>
      <c r="D56" s="49">
        <v>-5.7055548939710758E-2</v>
      </c>
      <c r="E56" s="53">
        <v>0</v>
      </c>
      <c r="F56" s="53">
        <f>IFERROR(HLOOKUP(C56,step2!$B$1:$BP$2,2,0),0)</f>
        <v>0</v>
      </c>
      <c r="G56" s="53">
        <f>IFERROR(HLOOKUP(C56,step3!$B$1:$BP$2,2,0),0)</f>
        <v>0</v>
      </c>
      <c r="H56" s="53">
        <f>IFERROR(HLOOKUP(C56,step4!$B$1:$BP$2,2,0),0)</f>
        <v>1</v>
      </c>
      <c r="I56" s="53">
        <f>IFERROR(HLOOKUP(C56,step5!$B$1:$BP$2,2,0),0)</f>
        <v>0</v>
      </c>
      <c r="J56" s="53">
        <f>IFERROR(HLOOKUP(C56,step6!$B$1:$BP$2,2,0),0)</f>
        <v>0</v>
      </c>
      <c r="K56" s="53">
        <f>IFERROR(HLOOKUP(C56,step7!$B$1:$BP$2,2,0),0)</f>
        <v>0</v>
      </c>
      <c r="L56" s="110">
        <v>0</v>
      </c>
    </row>
    <row r="57" spans="2:12" x14ac:dyDescent="0.3">
      <c r="B57">
        <f t="shared" si="1"/>
        <v>1</v>
      </c>
      <c r="C57" t="s">
        <v>49</v>
      </c>
      <c r="D57" s="49">
        <v>0.3399428740259513</v>
      </c>
      <c r="E57" s="53">
        <v>0</v>
      </c>
      <c r="F57" s="53">
        <f>IFERROR(HLOOKUP(C57,step2!$B$1:$BP$2,2,0),0)</f>
        <v>0</v>
      </c>
      <c r="G57" s="53">
        <f>IFERROR(HLOOKUP(C57,step3!$B$1:$BP$2,2,0),0)</f>
        <v>0</v>
      </c>
      <c r="H57" s="53">
        <f>IFERROR(HLOOKUP(C57,step4!$B$1:$BP$2,2,0),0)</f>
        <v>1</v>
      </c>
      <c r="I57" s="53">
        <f>IFERROR(HLOOKUP(C57,step5!$B$1:$BP$2,2,0),0)</f>
        <v>0</v>
      </c>
      <c r="J57" s="53">
        <f>IFERROR(HLOOKUP(C57,step6!$B$1:$BP$2,2,0),0)</f>
        <v>0</v>
      </c>
      <c r="K57" s="53">
        <f>IFERROR(HLOOKUP(C57,step7!$B$1:$BP$2,2,0),0)</f>
        <v>0</v>
      </c>
      <c r="L57" s="110">
        <v>0</v>
      </c>
    </row>
    <row r="58" spans="2:12" x14ac:dyDescent="0.3">
      <c r="B58">
        <f t="shared" si="1"/>
        <v>1</v>
      </c>
      <c r="C58" t="s">
        <v>50</v>
      </c>
      <c r="D58" s="49">
        <v>-0.36525665040773109</v>
      </c>
      <c r="E58" s="53">
        <v>0</v>
      </c>
      <c r="F58" s="53">
        <f>IFERROR(HLOOKUP(C58,step2!$B$1:$BP$2,2,0),0)</f>
        <v>1</v>
      </c>
      <c r="G58" s="53">
        <f>IFERROR(HLOOKUP(C58,step3!$B$1:$BP$2,2,0),0)</f>
        <v>0</v>
      </c>
      <c r="H58" s="53">
        <f>IFERROR(HLOOKUP(C58,step4!$B$1:$BP$2,2,0),0)</f>
        <v>0</v>
      </c>
      <c r="I58" s="53">
        <f>IFERROR(HLOOKUP(C58,step5!$B$1:$BP$2,2,0),0)</f>
        <v>0</v>
      </c>
      <c r="J58" s="53">
        <f>IFERROR(HLOOKUP(C58,step6!$B$1:$BP$2,2,0),0)</f>
        <v>0</v>
      </c>
      <c r="K58" s="53">
        <f>IFERROR(HLOOKUP(C58,step7!$B$1:$BP$2,2,0),0)</f>
        <v>0</v>
      </c>
      <c r="L58" s="110">
        <v>0</v>
      </c>
    </row>
    <row r="59" spans="2:12" x14ac:dyDescent="0.3">
      <c r="B59">
        <f t="shared" si="1"/>
        <v>1</v>
      </c>
      <c r="C59" t="s">
        <v>51</v>
      </c>
      <c r="D59" s="49">
        <v>-0.17392868593714089</v>
      </c>
      <c r="E59" s="53">
        <v>1</v>
      </c>
      <c r="F59" s="53">
        <f>IFERROR(HLOOKUP(C59,step2!$B$1:$BP$2,2,0),0)</f>
        <v>0</v>
      </c>
      <c r="G59" s="53">
        <f>IFERROR(HLOOKUP(C59,step3!$B$1:$BP$2,2,0),0)</f>
        <v>0</v>
      </c>
      <c r="H59" s="53">
        <f>IFERROR(HLOOKUP(C59,step4!$B$1:$BP$2,2,0),0)</f>
        <v>0</v>
      </c>
      <c r="I59" s="53">
        <f>IFERROR(HLOOKUP(C59,step5!$B$1:$BP$2,2,0),0)</f>
        <v>0</v>
      </c>
      <c r="J59" s="53">
        <f>IFERROR(HLOOKUP(C59,step6!$B$1:$BP$2,2,0),0)</f>
        <v>0</v>
      </c>
      <c r="K59" s="53">
        <f>IFERROR(HLOOKUP(C59,step7!$B$1:$BP$2,2,0),0)</f>
        <v>0</v>
      </c>
      <c r="L59" s="110">
        <v>0</v>
      </c>
    </row>
    <row r="60" spans="2:12" x14ac:dyDescent="0.3">
      <c r="B60">
        <f t="shared" si="1"/>
        <v>1</v>
      </c>
      <c r="C60" t="s">
        <v>52</v>
      </c>
      <c r="D60" s="49">
        <v>2.3774300388978716E-2</v>
      </c>
      <c r="E60" s="53">
        <v>1</v>
      </c>
      <c r="F60" s="53">
        <f>IFERROR(HLOOKUP(C60,step2!$B$1:$BP$2,2,0),0)</f>
        <v>0</v>
      </c>
      <c r="G60" s="53">
        <f>IFERROR(HLOOKUP(C60,step3!$B$1:$BP$2,2,0),0)</f>
        <v>0</v>
      </c>
      <c r="H60" s="53">
        <f>IFERROR(HLOOKUP(C60,step4!$B$1:$BP$2,2,0),0)</f>
        <v>0</v>
      </c>
      <c r="I60" s="53">
        <f>IFERROR(HLOOKUP(C60,step5!$B$1:$BP$2,2,0),0)</f>
        <v>0</v>
      </c>
      <c r="J60" s="53">
        <f>IFERROR(HLOOKUP(C60,step6!$B$1:$BP$2,2,0),0)</f>
        <v>0</v>
      </c>
      <c r="K60" s="53">
        <f>IFERROR(HLOOKUP(C60,step7!$B$1:$BP$2,2,0),0)</f>
        <v>0</v>
      </c>
      <c r="L60" s="110">
        <v>0</v>
      </c>
    </row>
    <row r="61" spans="2:12" x14ac:dyDescent="0.3">
      <c r="B61">
        <f t="shared" si="1"/>
        <v>1</v>
      </c>
      <c r="C61" t="s">
        <v>53</v>
      </c>
      <c r="D61" s="49">
        <v>0.29553314029321348</v>
      </c>
      <c r="E61" s="53">
        <v>0</v>
      </c>
      <c r="F61" s="53">
        <f>IFERROR(HLOOKUP(C61,step2!$B$1:$BP$2,2,0),0)</f>
        <v>0</v>
      </c>
      <c r="G61" s="53">
        <f>IFERROR(HLOOKUP(C61,step3!$B$1:$BP$2,2,0),0)</f>
        <v>0</v>
      </c>
      <c r="H61" s="53">
        <f>IFERROR(HLOOKUP(C61,step4!$B$1:$BP$2,2,0),0)</f>
        <v>0</v>
      </c>
      <c r="I61" s="53">
        <f>IFERROR(HLOOKUP(C61,step5!$B$1:$BP$2,2,0),0)</f>
        <v>1</v>
      </c>
      <c r="J61" s="53">
        <f>IFERROR(HLOOKUP(C61,step6!$B$1:$BP$2,2,0),0)</f>
        <v>0</v>
      </c>
      <c r="K61" s="53">
        <f>IFERROR(HLOOKUP(C61,step7!$B$1:$BP$2,2,0),0)</f>
        <v>0</v>
      </c>
      <c r="L61" s="110">
        <v>0</v>
      </c>
    </row>
    <row r="62" spans="2:12" x14ac:dyDescent="0.3">
      <c r="B62">
        <f t="shared" si="1"/>
        <v>1</v>
      </c>
      <c r="C62" t="s">
        <v>54</v>
      </c>
      <c r="D62" s="49">
        <v>-0.16738532553547791</v>
      </c>
      <c r="E62" s="53">
        <v>0</v>
      </c>
      <c r="F62" s="53">
        <f>IFERROR(HLOOKUP(C62,step2!$B$1:$BP$2,2,0),0)</f>
        <v>0</v>
      </c>
      <c r="G62" s="53">
        <f>IFERROR(HLOOKUP(C62,step3!$B$1:$BP$2,2,0),0)</f>
        <v>0</v>
      </c>
      <c r="H62" s="53">
        <f>IFERROR(HLOOKUP(C62,step4!$B$1:$BP$2,2,0),0)</f>
        <v>1</v>
      </c>
      <c r="I62" s="53">
        <f>IFERROR(HLOOKUP(C62,step5!$B$1:$BP$2,2,0),0)</f>
        <v>0</v>
      </c>
      <c r="J62" s="53">
        <f>IFERROR(HLOOKUP(C62,step6!$B$1:$BP$2,2,0),0)</f>
        <v>0</v>
      </c>
      <c r="K62" s="53">
        <f>IFERROR(HLOOKUP(C62,step7!$B$1:$BP$2,2,0),0)</f>
        <v>0</v>
      </c>
      <c r="L62" s="110">
        <v>0</v>
      </c>
    </row>
    <row r="63" spans="2:12" x14ac:dyDescent="0.3">
      <c r="B63">
        <f t="shared" si="1"/>
        <v>1</v>
      </c>
      <c r="C63" t="s">
        <v>55</v>
      </c>
      <c r="D63" s="49">
        <v>-0.20746130647960812</v>
      </c>
      <c r="E63" s="53">
        <v>0</v>
      </c>
      <c r="F63" s="53">
        <f>IFERROR(HLOOKUP(C63,step2!$B$1:$BP$2,2,0),0)</f>
        <v>1</v>
      </c>
      <c r="G63" s="53">
        <f>IFERROR(HLOOKUP(C63,step3!$B$1:$BP$2,2,0),0)</f>
        <v>0</v>
      </c>
      <c r="H63" s="53">
        <f>IFERROR(HLOOKUP(C63,step4!$B$1:$BP$2,2,0),0)</f>
        <v>0</v>
      </c>
      <c r="I63" s="53">
        <f>IFERROR(HLOOKUP(C63,step5!$B$1:$BP$2,2,0),0)</f>
        <v>0</v>
      </c>
      <c r="J63" s="53">
        <f>IFERROR(HLOOKUP(C63,step6!$B$1:$BP$2,2,0),0)</f>
        <v>0</v>
      </c>
      <c r="K63" s="53">
        <f>IFERROR(HLOOKUP(C63,step7!$B$1:$BP$2,2,0),0)</f>
        <v>0</v>
      </c>
      <c r="L63" s="110">
        <v>0</v>
      </c>
    </row>
    <row r="64" spans="2:12" x14ac:dyDescent="0.3">
      <c r="B64">
        <f t="shared" si="1"/>
        <v>1</v>
      </c>
      <c r="C64" t="s">
        <v>56</v>
      </c>
      <c r="D64" s="49">
        <v>-1.5936679106777426E-2</v>
      </c>
      <c r="E64" s="53">
        <v>0</v>
      </c>
      <c r="F64" s="53">
        <f>IFERROR(HLOOKUP(C64,step2!$B$1:$BP$2,2,0),0)</f>
        <v>0</v>
      </c>
      <c r="G64" s="53">
        <f>IFERROR(HLOOKUP(C64,step3!$B$1:$BP$2,2,0),0)</f>
        <v>1</v>
      </c>
      <c r="H64" s="53">
        <f>IFERROR(HLOOKUP(C64,step4!$B$1:$BP$2,2,0),0)</f>
        <v>0</v>
      </c>
      <c r="I64" s="53">
        <f>IFERROR(HLOOKUP(C64,step5!$B$1:$BP$2,2,0),0)</f>
        <v>0</v>
      </c>
      <c r="J64" s="53">
        <f>IFERROR(HLOOKUP(C64,step6!$B$1:$BP$2,2,0),0)</f>
        <v>0</v>
      </c>
      <c r="K64" s="53">
        <f>IFERROR(HLOOKUP(C64,step7!$B$1:$BP$2,2,0),0)</f>
        <v>0</v>
      </c>
      <c r="L64" s="110">
        <v>0</v>
      </c>
    </row>
    <row r="65" spans="2:12" x14ac:dyDescent="0.3">
      <c r="B65">
        <f t="shared" si="1"/>
        <v>1</v>
      </c>
      <c r="C65" t="s">
        <v>57</v>
      </c>
      <c r="D65" s="49">
        <v>-0.28521029649493712</v>
      </c>
      <c r="E65" s="53">
        <v>0</v>
      </c>
      <c r="F65" s="53">
        <f>IFERROR(HLOOKUP(C65,step2!$B$1:$BP$2,2,0),0)</f>
        <v>0</v>
      </c>
      <c r="G65" s="53">
        <f>IFERROR(HLOOKUP(C65,step3!$B$1:$BP$2,2,0),0)</f>
        <v>1</v>
      </c>
      <c r="H65" s="53">
        <f>IFERROR(HLOOKUP(C65,step4!$B$1:$BP$2,2,0),0)</f>
        <v>0</v>
      </c>
      <c r="I65" s="53">
        <f>IFERROR(HLOOKUP(C65,step5!$B$1:$BP$2,2,0),0)</f>
        <v>0</v>
      </c>
      <c r="J65" s="53">
        <f>IFERROR(HLOOKUP(C65,step6!$B$1:$BP$2,2,0),0)</f>
        <v>0</v>
      </c>
      <c r="K65" s="53">
        <f>IFERROR(HLOOKUP(C65,step7!$B$1:$BP$2,2,0),0)</f>
        <v>0</v>
      </c>
      <c r="L65" s="110">
        <v>0</v>
      </c>
    </row>
    <row r="66" spans="2:12" x14ac:dyDescent="0.3">
      <c r="B66">
        <f t="shared" si="1"/>
        <v>1</v>
      </c>
      <c r="C66" t="s">
        <v>58</v>
      </c>
      <c r="D66" s="49">
        <v>0.11235682810187603</v>
      </c>
      <c r="E66" s="53">
        <v>0</v>
      </c>
      <c r="F66" s="53">
        <f>IFERROR(HLOOKUP(C66,step2!$B$1:$BP$2,2,0),0)</f>
        <v>0</v>
      </c>
      <c r="G66" s="53">
        <f>IFERROR(HLOOKUP(C66,step3!$B$1:$BP$2,2,0),0)</f>
        <v>0</v>
      </c>
      <c r="H66" s="53">
        <f>IFERROR(HLOOKUP(C66,step4!$B$1:$BP$2,2,0),0)</f>
        <v>0</v>
      </c>
      <c r="I66" s="53">
        <f>IFERROR(HLOOKUP(C66,step5!$B$1:$BP$2,2,0),0)</f>
        <v>1</v>
      </c>
      <c r="J66" s="53">
        <f>IFERROR(HLOOKUP(C66,step6!$B$1:$BP$2,2,0),0)</f>
        <v>0</v>
      </c>
      <c r="K66" s="53">
        <f>IFERROR(HLOOKUP(C66,step7!$B$1:$BP$2,2,0),0)</f>
        <v>0</v>
      </c>
      <c r="L66" s="110">
        <v>0</v>
      </c>
    </row>
    <row r="67" spans="2:12" x14ac:dyDescent="0.3">
      <c r="B67">
        <f t="shared" si="1"/>
        <v>1</v>
      </c>
      <c r="C67" t="s">
        <v>59</v>
      </c>
      <c r="D67" s="49">
        <v>-0.12202936468296169</v>
      </c>
      <c r="E67" s="53">
        <v>0</v>
      </c>
      <c r="F67" s="53">
        <f>IFERROR(HLOOKUP(C67,step2!$B$1:$BP$2,2,0),0)</f>
        <v>0</v>
      </c>
      <c r="G67" s="53">
        <f>IFERROR(HLOOKUP(C67,step3!$B$1:$BP$2,2,0),0)</f>
        <v>0</v>
      </c>
      <c r="H67" s="53">
        <f>IFERROR(HLOOKUP(C67,step4!$B$1:$BP$2,2,0),0)</f>
        <v>1</v>
      </c>
      <c r="I67" s="53">
        <f>IFERROR(HLOOKUP(C67,step5!$B$1:$BP$2,2,0),0)</f>
        <v>0</v>
      </c>
      <c r="J67" s="53">
        <f>IFERROR(HLOOKUP(C67,step6!$B$1:$BP$2,2,0),0)</f>
        <v>0</v>
      </c>
      <c r="K67" s="53">
        <f>IFERROR(HLOOKUP(C67,step7!$B$1:$BP$2,2,0),0)</f>
        <v>0</v>
      </c>
      <c r="L67" s="110">
        <v>0</v>
      </c>
    </row>
    <row r="68" spans="2:12" x14ac:dyDescent="0.3">
      <c r="B68">
        <f t="shared" si="1"/>
        <v>1</v>
      </c>
      <c r="C68" t="s">
        <v>60</v>
      </c>
      <c r="D68" s="49">
        <v>-0.22836826413840425</v>
      </c>
      <c r="E68" s="53">
        <v>1</v>
      </c>
      <c r="F68" s="53">
        <f>IFERROR(HLOOKUP(C68,step2!$B$1:$BP$2,2,0),0)</f>
        <v>0</v>
      </c>
      <c r="G68" s="53">
        <f>IFERROR(HLOOKUP(C68,step3!$B$1:$BP$2,2,0),0)</f>
        <v>0</v>
      </c>
      <c r="H68" s="53">
        <f>IFERROR(HLOOKUP(C68,step4!$B$1:$BP$2,2,0),0)</f>
        <v>0</v>
      </c>
      <c r="I68" s="53">
        <f>IFERROR(HLOOKUP(C68,step5!$B$1:$BP$2,2,0),0)</f>
        <v>0</v>
      </c>
      <c r="J68" s="53">
        <f>IFERROR(HLOOKUP(C68,step6!$B$1:$BP$2,2,0),0)</f>
        <v>0</v>
      </c>
      <c r="K68" s="53">
        <f>IFERROR(HLOOKUP(C68,step7!$B$1:$BP$2,2,0),0)</f>
        <v>0</v>
      </c>
      <c r="L68" s="110">
        <v>0</v>
      </c>
    </row>
    <row r="69" spans="2:12" x14ac:dyDescent="0.3">
      <c r="B69">
        <f t="shared" si="1"/>
        <v>1</v>
      </c>
      <c r="C69" t="s">
        <v>61</v>
      </c>
      <c r="D69" s="49">
        <v>0.29005819359986923</v>
      </c>
      <c r="E69" s="53">
        <v>0</v>
      </c>
      <c r="F69" s="53">
        <f>IFERROR(HLOOKUP(C69,step2!$B$1:$BP$2,2,0),0)</f>
        <v>0</v>
      </c>
      <c r="G69" s="53">
        <f>IFERROR(HLOOKUP(C69,step3!$B$1:$BP$2,2,0),0)</f>
        <v>1</v>
      </c>
      <c r="H69" s="53">
        <f>IFERROR(HLOOKUP(C69,step4!$B$1:$BP$2,2,0),0)</f>
        <v>0</v>
      </c>
      <c r="I69" s="53">
        <f>IFERROR(HLOOKUP(C69,step5!$B$1:$BP$2,2,0),0)</f>
        <v>0</v>
      </c>
      <c r="J69" s="53">
        <f>IFERROR(HLOOKUP(C69,step6!$B$1:$BP$2,2,0),0)</f>
        <v>0</v>
      </c>
      <c r="K69" s="53">
        <f>IFERROR(HLOOKUP(C69,step7!$B$1:$BP$2,2,0),0)</f>
        <v>0</v>
      </c>
      <c r="L69" s="110">
        <v>0</v>
      </c>
    </row>
    <row r="70" spans="2:12" x14ac:dyDescent="0.3">
      <c r="B70">
        <f t="shared" si="1"/>
        <v>1</v>
      </c>
      <c r="C70" t="s">
        <v>62</v>
      </c>
      <c r="D70" s="49">
        <v>0.33039872483944144</v>
      </c>
      <c r="E70" s="53">
        <v>1</v>
      </c>
      <c r="F70" s="53">
        <f>IFERROR(HLOOKUP(C70,step2!$B$1:$BP$2,2,0),0)</f>
        <v>0</v>
      </c>
      <c r="G70" s="53">
        <f>IFERROR(HLOOKUP(C70,step3!$B$1:$BP$2,2,0),0)</f>
        <v>0</v>
      </c>
      <c r="H70" s="53">
        <f>IFERROR(HLOOKUP(C70,step4!$B$1:$BP$2,2,0),0)</f>
        <v>0</v>
      </c>
      <c r="I70" s="53">
        <f>IFERROR(HLOOKUP(C70,step5!$B$1:$BP$2,2,0),0)</f>
        <v>0</v>
      </c>
      <c r="J70" s="53">
        <f>IFERROR(HLOOKUP(C70,step6!$B$1:$BP$2,2,0),0)</f>
        <v>0</v>
      </c>
      <c r="K70" s="53">
        <f>IFERROR(HLOOKUP(C70,step7!$B$1:$BP$2,2,0),0)</f>
        <v>0</v>
      </c>
      <c r="L70" s="110">
        <v>0</v>
      </c>
    </row>
    <row r="71" spans="2:12" x14ac:dyDescent="0.3">
      <c r="B71">
        <f t="shared" si="1"/>
        <v>1</v>
      </c>
      <c r="C71" t="s">
        <v>63</v>
      </c>
      <c r="D71" s="49">
        <v>-0.21035248389346078</v>
      </c>
      <c r="E71" s="53">
        <v>1</v>
      </c>
      <c r="F71" s="53">
        <f>IFERROR(HLOOKUP(C71,step2!$B$1:$BP$2,2,0),0)</f>
        <v>0</v>
      </c>
      <c r="G71" s="53">
        <f>IFERROR(HLOOKUP(C71,step3!$B$1:$BP$2,2,0),0)</f>
        <v>0</v>
      </c>
      <c r="H71" s="53">
        <f>IFERROR(HLOOKUP(C71,step4!$B$1:$BP$2,2,0),0)</f>
        <v>0</v>
      </c>
      <c r="I71" s="53">
        <f>IFERROR(HLOOKUP(C71,step5!$B$1:$BP$2,2,0),0)</f>
        <v>0</v>
      </c>
      <c r="J71" s="53">
        <f>IFERROR(HLOOKUP(C71,step6!$B$1:$BP$2,2,0),0)</f>
        <v>0</v>
      </c>
      <c r="K71" s="53">
        <f>IFERROR(HLOOKUP(C71,step7!$B$1:$BP$2,2,0),0)</f>
        <v>0</v>
      </c>
      <c r="L71" s="110">
        <v>0</v>
      </c>
    </row>
    <row r="72" spans="2:12" x14ac:dyDescent="0.3">
      <c r="B72">
        <f t="shared" si="1"/>
        <v>1</v>
      </c>
      <c r="C72" t="s">
        <v>64</v>
      </c>
      <c r="D72" s="49">
        <v>-0.17309773786267338</v>
      </c>
      <c r="E72" s="53">
        <v>0</v>
      </c>
      <c r="F72" s="53">
        <f>IFERROR(HLOOKUP(C72,step2!$B$1:$BP$2,2,0),0)</f>
        <v>0</v>
      </c>
      <c r="G72" s="53">
        <f>IFERROR(HLOOKUP(C72,step3!$B$1:$BP$2,2,0),0)</f>
        <v>0</v>
      </c>
      <c r="H72" s="53">
        <f>IFERROR(HLOOKUP(C72,step4!$B$1:$BP$2,2,0),0)</f>
        <v>1</v>
      </c>
      <c r="I72" s="53">
        <f>IFERROR(HLOOKUP(C72,step5!$B$1:$BP$2,2,0),0)</f>
        <v>0</v>
      </c>
      <c r="J72" s="53">
        <f>IFERROR(HLOOKUP(C72,step6!$B$1:$BP$2,2,0),0)</f>
        <v>0</v>
      </c>
      <c r="K72" s="53">
        <f>IFERROR(HLOOKUP(C72,step7!$B$1:$BP$2,2,0),0)</f>
        <v>0</v>
      </c>
      <c r="L72" s="110">
        <v>0</v>
      </c>
    </row>
    <row r="73" spans="2:12" x14ac:dyDescent="0.3">
      <c r="B73">
        <f t="shared" si="1"/>
        <v>1</v>
      </c>
      <c r="C73" t="s">
        <v>65</v>
      </c>
      <c r="D73" s="49">
        <v>0.15367437348634935</v>
      </c>
      <c r="E73" s="53">
        <v>1</v>
      </c>
      <c r="F73" s="53">
        <f>IFERROR(HLOOKUP(C73,step2!$B$1:$BP$2,2,0),0)</f>
        <v>0</v>
      </c>
      <c r="G73" s="53">
        <f>IFERROR(HLOOKUP(C73,step3!$B$1:$BP$2,2,0),0)</f>
        <v>0</v>
      </c>
      <c r="H73" s="53">
        <f>IFERROR(HLOOKUP(C73,step4!$B$1:$BP$2,2,0),0)</f>
        <v>0</v>
      </c>
      <c r="I73" s="53">
        <f>IFERROR(HLOOKUP(C73,step5!$B$1:$BP$2,2,0),0)</f>
        <v>0</v>
      </c>
      <c r="J73" s="53">
        <f>IFERROR(HLOOKUP(C73,step6!$B$1:$BP$2,2,0),0)</f>
        <v>0</v>
      </c>
      <c r="K73" s="53">
        <f>IFERROR(HLOOKUP(C73,step7!$B$1:$BP$2,2,0),0)</f>
        <v>0</v>
      </c>
      <c r="L73" s="110">
        <v>0</v>
      </c>
    </row>
    <row r="74" spans="2:12" x14ac:dyDescent="0.3">
      <c r="B74">
        <f t="shared" ref="B74:B102" si="2">SUM(E74:L74)</f>
        <v>1</v>
      </c>
      <c r="C74" t="s">
        <v>66</v>
      </c>
      <c r="D74" s="49">
        <v>0.22593543668099481</v>
      </c>
      <c r="E74" s="53">
        <v>0</v>
      </c>
      <c r="F74" s="53">
        <f>IFERROR(HLOOKUP(C74,step2!$B$1:$BP$2,2,0),0)</f>
        <v>0</v>
      </c>
      <c r="G74" s="53">
        <f>IFERROR(HLOOKUP(C74,step3!$B$1:$BP$2,2,0),0)</f>
        <v>0</v>
      </c>
      <c r="H74" s="53">
        <f>IFERROR(HLOOKUP(C74,step4!$B$1:$BP$2,2,0),0)</f>
        <v>1</v>
      </c>
      <c r="I74" s="53">
        <f>IFERROR(HLOOKUP(C74,step5!$B$1:$BP$2,2,0),0)</f>
        <v>0</v>
      </c>
      <c r="J74" s="53">
        <f>IFERROR(HLOOKUP(C74,step6!$B$1:$BP$2,2,0),0)</f>
        <v>0</v>
      </c>
      <c r="K74" s="53">
        <f>IFERROR(HLOOKUP(C74,step7!$B$1:$BP$2,2,0),0)</f>
        <v>0</v>
      </c>
      <c r="L74" s="110">
        <v>0</v>
      </c>
    </row>
    <row r="75" spans="2:12" x14ac:dyDescent="0.3">
      <c r="B75">
        <f t="shared" si="2"/>
        <v>1</v>
      </c>
      <c r="C75" t="s">
        <v>67</v>
      </c>
      <c r="D75" s="49">
        <v>0.33132714241475847</v>
      </c>
      <c r="E75" s="53">
        <v>0</v>
      </c>
      <c r="F75" s="53">
        <f>IFERROR(HLOOKUP(C75,step2!$B$1:$BP$2,2,0),0)</f>
        <v>0</v>
      </c>
      <c r="G75" s="53">
        <f>IFERROR(HLOOKUP(C75,step3!$B$1:$BP$2,2,0),0)</f>
        <v>0</v>
      </c>
      <c r="H75" s="53">
        <f>IFERROR(HLOOKUP(C75,step4!$B$1:$BP$2,2,0),0)</f>
        <v>0</v>
      </c>
      <c r="I75" s="53">
        <f>IFERROR(HLOOKUP(C75,step5!$B$1:$BP$2,2,0),0)</f>
        <v>0</v>
      </c>
      <c r="J75" s="53">
        <f>IFERROR(HLOOKUP(C75,step6!$B$1:$BP$2,2,0),0)</f>
        <v>1</v>
      </c>
      <c r="K75" s="53">
        <f>IFERROR(HLOOKUP(C75,step7!$B$1:$BP$2,2,0),0)</f>
        <v>0</v>
      </c>
      <c r="L75" s="110">
        <v>0</v>
      </c>
    </row>
    <row r="76" spans="2:12" x14ac:dyDescent="0.3">
      <c r="B76">
        <f t="shared" si="2"/>
        <v>1</v>
      </c>
      <c r="C76" t="s">
        <v>68</v>
      </c>
      <c r="D76" s="49">
        <v>9.4851993702195214E-2</v>
      </c>
      <c r="E76" s="53">
        <v>0</v>
      </c>
      <c r="F76" s="53">
        <f>IFERROR(HLOOKUP(C76,step2!$B$1:$BP$2,2,0),0)</f>
        <v>0</v>
      </c>
      <c r="G76" s="53">
        <f>IFERROR(HLOOKUP(C76,step3!$B$1:$BP$2,2,0),0)</f>
        <v>0</v>
      </c>
      <c r="H76" s="53">
        <f>IFERROR(HLOOKUP(C76,step4!$B$1:$BP$2,2,0),0)</f>
        <v>1</v>
      </c>
      <c r="I76" s="53">
        <f>IFERROR(HLOOKUP(C76,step5!$B$1:$BP$2,2,0),0)</f>
        <v>0</v>
      </c>
      <c r="J76" s="53">
        <f>IFERROR(HLOOKUP(C76,step6!$B$1:$BP$2,2,0),0)</f>
        <v>0</v>
      </c>
      <c r="K76" s="53">
        <f>IFERROR(HLOOKUP(C76,step7!$B$1:$BP$2,2,0),0)</f>
        <v>0</v>
      </c>
      <c r="L76" s="110">
        <v>0</v>
      </c>
    </row>
    <row r="77" spans="2:12" x14ac:dyDescent="0.3">
      <c r="B77">
        <f t="shared" si="2"/>
        <v>1</v>
      </c>
      <c r="C77" t="s">
        <v>69</v>
      </c>
      <c r="D77" s="49">
        <v>9.4527196738433489E-2</v>
      </c>
      <c r="E77" s="53">
        <v>1</v>
      </c>
      <c r="F77" s="53">
        <f>IFERROR(HLOOKUP(C77,step2!$B$1:$BP$2,2,0),0)</f>
        <v>0</v>
      </c>
      <c r="G77" s="53">
        <f>IFERROR(HLOOKUP(C77,step3!$B$1:$BP$2,2,0),0)</f>
        <v>0</v>
      </c>
      <c r="H77" s="53">
        <f>IFERROR(HLOOKUP(C77,step4!$B$1:$BP$2,2,0),0)</f>
        <v>0</v>
      </c>
      <c r="I77" s="53">
        <f>IFERROR(HLOOKUP(C77,step5!$B$1:$BP$2,2,0),0)</f>
        <v>0</v>
      </c>
      <c r="J77" s="53">
        <f>IFERROR(HLOOKUP(C77,step6!$B$1:$BP$2,2,0),0)</f>
        <v>0</v>
      </c>
      <c r="K77" s="53">
        <f>IFERROR(HLOOKUP(C77,step7!$B$1:$BP$2,2,0),0)</f>
        <v>0</v>
      </c>
      <c r="L77" s="110">
        <v>0</v>
      </c>
    </row>
    <row r="78" spans="2:12" x14ac:dyDescent="0.3">
      <c r="B78">
        <f t="shared" si="2"/>
        <v>1</v>
      </c>
      <c r="C78" t="s">
        <v>70</v>
      </c>
      <c r="D78" s="49">
        <v>0.10419066019794963</v>
      </c>
      <c r="E78" s="53">
        <v>0</v>
      </c>
      <c r="F78" s="53">
        <f>IFERROR(HLOOKUP(C78,step2!$B$1:$BP$2,2,0),0)</f>
        <v>1</v>
      </c>
      <c r="G78" s="53">
        <f>IFERROR(HLOOKUP(C78,step3!$B$1:$BP$2,2,0),0)</f>
        <v>0</v>
      </c>
      <c r="H78" s="53">
        <f>IFERROR(HLOOKUP(C78,step4!$B$1:$BP$2,2,0),0)</f>
        <v>0</v>
      </c>
      <c r="I78" s="53">
        <f>IFERROR(HLOOKUP(C78,step5!$B$1:$BP$2,2,0),0)</f>
        <v>0</v>
      </c>
      <c r="J78" s="53">
        <f>IFERROR(HLOOKUP(C78,step6!$B$1:$BP$2,2,0),0)</f>
        <v>0</v>
      </c>
      <c r="K78" s="53">
        <f>IFERROR(HLOOKUP(C78,step7!$B$1:$BP$2,2,0),0)</f>
        <v>0</v>
      </c>
      <c r="L78" s="110">
        <v>0</v>
      </c>
    </row>
    <row r="79" spans="2:12" x14ac:dyDescent="0.3">
      <c r="B79">
        <f t="shared" si="2"/>
        <v>1</v>
      </c>
      <c r="C79" t="s">
        <v>71</v>
      </c>
      <c r="D79" s="49">
        <v>-2.9281673318380851E-2</v>
      </c>
      <c r="E79" s="53">
        <v>0</v>
      </c>
      <c r="F79" s="53">
        <f>IFERROR(HLOOKUP(C79,step2!$B$1:$BP$2,2,0),0)</f>
        <v>1</v>
      </c>
      <c r="G79" s="53">
        <f>IFERROR(HLOOKUP(C79,step3!$B$1:$BP$2,2,0),0)</f>
        <v>0</v>
      </c>
      <c r="H79" s="53">
        <f>IFERROR(HLOOKUP(C79,step4!$B$1:$BP$2,2,0),0)</f>
        <v>0</v>
      </c>
      <c r="I79" s="53">
        <f>IFERROR(HLOOKUP(C79,step5!$B$1:$BP$2,2,0),0)</f>
        <v>0</v>
      </c>
      <c r="J79" s="53">
        <f>IFERROR(HLOOKUP(C79,step6!$B$1:$BP$2,2,0),0)</f>
        <v>0</v>
      </c>
      <c r="K79" s="53">
        <f>IFERROR(HLOOKUP(C79,step7!$B$1:$BP$2,2,0),0)</f>
        <v>0</v>
      </c>
      <c r="L79" s="110">
        <v>0</v>
      </c>
    </row>
    <row r="80" spans="2:12" x14ac:dyDescent="0.3">
      <c r="B80">
        <f t="shared" si="2"/>
        <v>1</v>
      </c>
      <c r="C80" t="s">
        <v>72</v>
      </c>
      <c r="D80" s="49">
        <v>0.38188200927845756</v>
      </c>
      <c r="E80" s="53">
        <v>0</v>
      </c>
      <c r="F80" s="53">
        <f>IFERROR(HLOOKUP(C80,step2!$B$1:$BP$2,2,0),0)</f>
        <v>1</v>
      </c>
      <c r="G80" s="53">
        <f>IFERROR(HLOOKUP(C80,step3!$B$1:$BP$2,2,0),0)</f>
        <v>0</v>
      </c>
      <c r="H80" s="53">
        <f>IFERROR(HLOOKUP(C80,step4!$B$1:$BP$2,2,0),0)</f>
        <v>0</v>
      </c>
      <c r="I80" s="53">
        <f>IFERROR(HLOOKUP(C80,step5!$B$1:$BP$2,2,0),0)</f>
        <v>0</v>
      </c>
      <c r="J80" s="53">
        <f>IFERROR(HLOOKUP(C80,step6!$B$1:$BP$2,2,0),0)</f>
        <v>0</v>
      </c>
      <c r="K80" s="53">
        <f>IFERROR(HLOOKUP(C80,step7!$B$1:$BP$2,2,0),0)</f>
        <v>0</v>
      </c>
      <c r="L80" s="110">
        <v>0</v>
      </c>
    </row>
    <row r="81" spans="2:12" x14ac:dyDescent="0.3">
      <c r="B81">
        <f t="shared" si="2"/>
        <v>1</v>
      </c>
      <c r="C81" t="s">
        <v>73</v>
      </c>
      <c r="D81" s="49">
        <v>-8.4249965258465551E-2</v>
      </c>
      <c r="E81" s="53">
        <v>1</v>
      </c>
      <c r="F81" s="53">
        <f>IFERROR(HLOOKUP(C81,step2!$B$1:$BP$2,2,0),0)</f>
        <v>0</v>
      </c>
      <c r="G81" s="53">
        <f>IFERROR(HLOOKUP(C81,step3!$B$1:$BP$2,2,0),0)</f>
        <v>0</v>
      </c>
      <c r="H81" s="53">
        <f>IFERROR(HLOOKUP(C81,step4!$B$1:$BP$2,2,0),0)</f>
        <v>0</v>
      </c>
      <c r="I81" s="53">
        <f>IFERROR(HLOOKUP(C81,step5!$B$1:$BP$2,2,0),0)</f>
        <v>0</v>
      </c>
      <c r="J81" s="53">
        <f>IFERROR(HLOOKUP(C81,step6!$B$1:$BP$2,2,0),0)</f>
        <v>0</v>
      </c>
      <c r="K81" s="53">
        <f>IFERROR(HLOOKUP(C81,step7!$B$1:$BP$2,2,0),0)</f>
        <v>0</v>
      </c>
      <c r="L81" s="110">
        <v>0</v>
      </c>
    </row>
    <row r="82" spans="2:12" x14ac:dyDescent="0.3">
      <c r="B82">
        <f t="shared" si="2"/>
        <v>1</v>
      </c>
      <c r="C82" t="s">
        <v>74</v>
      </c>
      <c r="D82" s="49">
        <v>-4.5111491457334167E-2</v>
      </c>
      <c r="E82" s="53">
        <v>1</v>
      </c>
      <c r="F82" s="53">
        <f>IFERROR(HLOOKUP(C82,step2!$B$1:$BP$2,2,0),0)</f>
        <v>0</v>
      </c>
      <c r="G82" s="53">
        <f>IFERROR(HLOOKUP(C82,step3!$B$1:$BP$2,2,0),0)</f>
        <v>0</v>
      </c>
      <c r="H82" s="53">
        <f>IFERROR(HLOOKUP(C82,step4!$B$1:$BP$2,2,0),0)</f>
        <v>0</v>
      </c>
      <c r="I82" s="53">
        <f>IFERROR(HLOOKUP(C82,step5!$B$1:$BP$2,2,0),0)</f>
        <v>0</v>
      </c>
      <c r="J82" s="53">
        <f>IFERROR(HLOOKUP(C82,step6!$B$1:$BP$2,2,0),0)</f>
        <v>0</v>
      </c>
      <c r="K82" s="53">
        <f>IFERROR(HLOOKUP(C82,step7!$B$1:$BP$2,2,0),0)</f>
        <v>0</v>
      </c>
      <c r="L82" s="110">
        <v>0</v>
      </c>
    </row>
    <row r="83" spans="2:12" x14ac:dyDescent="0.3">
      <c r="B83">
        <f t="shared" si="2"/>
        <v>1</v>
      </c>
      <c r="C83" t="s">
        <v>75</v>
      </c>
      <c r="D83" s="49">
        <v>0.29425073933447327</v>
      </c>
      <c r="E83" s="53">
        <v>0</v>
      </c>
      <c r="F83" s="53">
        <f>IFERROR(HLOOKUP(C83,step2!$B$1:$BP$2,2,0),0)</f>
        <v>0</v>
      </c>
      <c r="G83" s="53">
        <f>IFERROR(HLOOKUP(C83,step3!$B$1:$BP$2,2,0),0)</f>
        <v>1</v>
      </c>
      <c r="H83" s="53">
        <f>IFERROR(HLOOKUP(C83,step4!$B$1:$BP$2,2,0),0)</f>
        <v>0</v>
      </c>
      <c r="I83" s="53">
        <f>IFERROR(HLOOKUP(C83,step5!$B$1:$BP$2,2,0),0)</f>
        <v>0</v>
      </c>
      <c r="J83" s="53">
        <f>IFERROR(HLOOKUP(C83,step6!$B$1:$BP$2,2,0),0)</f>
        <v>0</v>
      </c>
      <c r="K83" s="53">
        <f>IFERROR(HLOOKUP(C83,step7!$B$1:$BP$2,2,0),0)</f>
        <v>0</v>
      </c>
      <c r="L83" s="110">
        <v>0</v>
      </c>
    </row>
    <row r="84" spans="2:12" x14ac:dyDescent="0.3">
      <c r="B84">
        <f t="shared" si="2"/>
        <v>1</v>
      </c>
      <c r="C84" t="s">
        <v>76</v>
      </c>
      <c r="D84" s="49">
        <v>9.1176226084118808E-2</v>
      </c>
      <c r="E84" s="53">
        <v>0</v>
      </c>
      <c r="F84" s="53">
        <f>IFERROR(HLOOKUP(C84,step2!$B$1:$BP$2,2,0),0)</f>
        <v>0</v>
      </c>
      <c r="G84" s="53">
        <f>IFERROR(HLOOKUP(C84,step3!$B$1:$BP$2,2,0),0)</f>
        <v>0</v>
      </c>
      <c r="H84" s="53">
        <f>IFERROR(HLOOKUP(C84,step4!$B$1:$BP$2,2,0),0)</f>
        <v>0</v>
      </c>
      <c r="I84" s="53">
        <f>IFERROR(HLOOKUP(C84,step5!$B$1:$BP$2,2,0),0)</f>
        <v>0</v>
      </c>
      <c r="J84" s="53">
        <f>IFERROR(HLOOKUP(C84,step6!$B$1:$BP$2,2,0),0)</f>
        <v>0</v>
      </c>
      <c r="K84" s="53">
        <f>IFERROR(HLOOKUP(C84,step7!$B$1:$BP$2,2,0),0)</f>
        <v>1</v>
      </c>
      <c r="L84" s="110">
        <v>0</v>
      </c>
    </row>
    <row r="85" spans="2:12" x14ac:dyDescent="0.3">
      <c r="B85">
        <f t="shared" si="2"/>
        <v>1</v>
      </c>
      <c r="C85" t="s">
        <v>77</v>
      </c>
      <c r="D85" s="49">
        <v>5.7986792880793822E-2</v>
      </c>
      <c r="E85" s="53">
        <v>0</v>
      </c>
      <c r="F85" s="53">
        <f>IFERROR(HLOOKUP(C85,step2!$B$1:$BP$2,2,0),0)</f>
        <v>1</v>
      </c>
      <c r="G85" s="53">
        <f>IFERROR(HLOOKUP(C85,step3!$B$1:$BP$2,2,0),0)</f>
        <v>0</v>
      </c>
      <c r="H85" s="53">
        <f>IFERROR(HLOOKUP(C85,step4!$B$1:$BP$2,2,0),0)</f>
        <v>0</v>
      </c>
      <c r="I85" s="53">
        <f>IFERROR(HLOOKUP(C85,step5!$B$1:$BP$2,2,0),0)</f>
        <v>0</v>
      </c>
      <c r="J85" s="53">
        <f>IFERROR(HLOOKUP(C85,step6!$B$1:$BP$2,2,0),0)</f>
        <v>0</v>
      </c>
      <c r="K85" s="53">
        <f>IFERROR(HLOOKUP(C85,step7!$B$1:$BP$2,2,0),0)</f>
        <v>0</v>
      </c>
      <c r="L85" s="110">
        <v>0</v>
      </c>
    </row>
    <row r="86" spans="2:12" x14ac:dyDescent="0.3">
      <c r="B86">
        <f t="shared" si="2"/>
        <v>1</v>
      </c>
      <c r="C86" t="s">
        <v>78</v>
      </c>
      <c r="D86" s="49">
        <v>-0.12309207725663898</v>
      </c>
      <c r="E86" s="53">
        <v>0</v>
      </c>
      <c r="F86" s="53">
        <f>IFERROR(HLOOKUP(C86,step2!$B$1:$BP$2,2,0),0)</f>
        <v>0</v>
      </c>
      <c r="G86" s="53">
        <f>IFERROR(HLOOKUP(C86,step3!$B$1:$BP$2,2,0),0)</f>
        <v>0</v>
      </c>
      <c r="H86" s="53">
        <f>IFERROR(HLOOKUP(C86,step4!$B$1:$BP$2,2,0),0)</f>
        <v>0</v>
      </c>
      <c r="I86" s="53">
        <f>IFERROR(HLOOKUP(C86,step5!$B$1:$BP$2,2,0),0)</f>
        <v>0</v>
      </c>
      <c r="J86" s="53">
        <f>IFERROR(HLOOKUP(C86,step6!$B$1:$BP$2,2,0),0)</f>
        <v>1</v>
      </c>
      <c r="K86" s="53">
        <f>IFERROR(HLOOKUP(C86,step7!$B$1:$BP$2,2,0),0)</f>
        <v>0</v>
      </c>
      <c r="L86" s="110">
        <v>0</v>
      </c>
    </row>
    <row r="87" spans="2:12" x14ac:dyDescent="0.3">
      <c r="B87">
        <f t="shared" si="2"/>
        <v>1</v>
      </c>
      <c r="C87" t="s">
        <v>79</v>
      </c>
      <c r="D87" s="49">
        <v>0.42181886343652408</v>
      </c>
      <c r="E87" s="53">
        <v>0</v>
      </c>
      <c r="F87" s="53">
        <f>IFERROR(HLOOKUP(C87,step2!$B$1:$BP$2,2,0),0)</f>
        <v>0</v>
      </c>
      <c r="G87" s="53">
        <f>IFERROR(HLOOKUP(C87,step3!$B$1:$BP$2,2,0),0)</f>
        <v>0</v>
      </c>
      <c r="H87" s="53">
        <f>IFERROR(HLOOKUP(C87,step4!$B$1:$BP$2,2,0),0)</f>
        <v>1</v>
      </c>
      <c r="I87" s="53">
        <f>IFERROR(HLOOKUP(C87,step5!$B$1:$BP$2,2,0),0)</f>
        <v>0</v>
      </c>
      <c r="J87" s="53">
        <f>IFERROR(HLOOKUP(C87,step6!$B$1:$BP$2,2,0),0)</f>
        <v>0</v>
      </c>
      <c r="K87" s="53">
        <f>IFERROR(HLOOKUP(C87,step7!$B$1:$BP$2,2,0),0)</f>
        <v>0</v>
      </c>
      <c r="L87" s="110">
        <v>0</v>
      </c>
    </row>
    <row r="88" spans="2:12" x14ac:dyDescent="0.3">
      <c r="B88">
        <f t="shared" si="2"/>
        <v>1</v>
      </c>
      <c r="C88" t="s">
        <v>80</v>
      </c>
      <c r="D88" s="49">
        <v>0.37118752905455826</v>
      </c>
      <c r="E88" s="53">
        <v>1</v>
      </c>
      <c r="F88" s="53">
        <f>IFERROR(HLOOKUP(C88,step2!$B$1:$BP$2,2,0),0)</f>
        <v>0</v>
      </c>
      <c r="G88" s="53">
        <f>IFERROR(HLOOKUP(C88,step3!$B$1:$BP$2,2,0),0)</f>
        <v>0</v>
      </c>
      <c r="H88" s="53">
        <f>IFERROR(HLOOKUP(C88,step4!$B$1:$BP$2,2,0),0)</f>
        <v>0</v>
      </c>
      <c r="I88" s="53">
        <f>IFERROR(HLOOKUP(C88,step5!$B$1:$BP$2,2,0),0)</f>
        <v>0</v>
      </c>
      <c r="J88" s="53">
        <f>IFERROR(HLOOKUP(C88,step6!$B$1:$BP$2,2,0),0)</f>
        <v>0</v>
      </c>
      <c r="K88" s="53">
        <f>IFERROR(HLOOKUP(C88,step7!$B$1:$BP$2,2,0),0)</f>
        <v>0</v>
      </c>
      <c r="L88" s="110">
        <v>0</v>
      </c>
    </row>
    <row r="89" spans="2:12" x14ac:dyDescent="0.3">
      <c r="B89">
        <f t="shared" si="2"/>
        <v>1</v>
      </c>
      <c r="C89" t="s">
        <v>81</v>
      </c>
      <c r="D89" s="49">
        <v>3.477434842867283E-2</v>
      </c>
      <c r="E89" s="53">
        <v>0</v>
      </c>
      <c r="F89" s="53">
        <f>IFERROR(HLOOKUP(C89,step2!$B$1:$BP$2,2,0),0)</f>
        <v>0</v>
      </c>
      <c r="G89" s="53">
        <f>IFERROR(HLOOKUP(C89,step3!$B$1:$BP$2,2,0),0)</f>
        <v>1</v>
      </c>
      <c r="H89" s="53">
        <f>IFERROR(HLOOKUP(C89,step4!$B$1:$BP$2,2,0),0)</f>
        <v>0</v>
      </c>
      <c r="I89" s="53">
        <f>IFERROR(HLOOKUP(C89,step5!$B$1:$BP$2,2,0),0)</f>
        <v>0</v>
      </c>
      <c r="J89" s="53">
        <f>IFERROR(HLOOKUP(C89,step6!$B$1:$BP$2,2,0),0)</f>
        <v>0</v>
      </c>
      <c r="K89" s="53">
        <f>IFERROR(HLOOKUP(C89,step7!$B$1:$BP$2,2,0),0)</f>
        <v>0</v>
      </c>
      <c r="L89" s="110">
        <v>0</v>
      </c>
    </row>
    <row r="90" spans="2:12" x14ac:dyDescent="0.3">
      <c r="B90">
        <f t="shared" si="2"/>
        <v>1</v>
      </c>
      <c r="C90" t="s">
        <v>82</v>
      </c>
      <c r="D90" s="49">
        <v>0.14976514809586378</v>
      </c>
      <c r="E90" s="53">
        <v>0</v>
      </c>
      <c r="F90" s="53">
        <f>IFERROR(HLOOKUP(C90,step2!$B$1:$BP$2,2,0),0)</f>
        <v>0</v>
      </c>
      <c r="G90" s="53">
        <f>IFERROR(HLOOKUP(C90,step3!$B$1:$BP$2,2,0),0)</f>
        <v>0</v>
      </c>
      <c r="H90" s="53">
        <f>IFERROR(HLOOKUP(C90,step4!$B$1:$BP$2,2,0),0)</f>
        <v>0</v>
      </c>
      <c r="I90" s="53">
        <f>IFERROR(HLOOKUP(C90,step5!$B$1:$BP$2,2,0),0)</f>
        <v>1</v>
      </c>
      <c r="J90" s="53">
        <f>IFERROR(HLOOKUP(C90,step6!$B$1:$BP$2,2,0),0)</f>
        <v>0</v>
      </c>
      <c r="K90" s="53">
        <f>IFERROR(HLOOKUP(C90,step7!$B$1:$BP$2,2,0),0)</f>
        <v>0</v>
      </c>
      <c r="L90" s="110">
        <v>0</v>
      </c>
    </row>
    <row r="91" spans="2:12" x14ac:dyDescent="0.3">
      <c r="B91">
        <f t="shared" si="2"/>
        <v>1</v>
      </c>
      <c r="C91" t="s">
        <v>83</v>
      </c>
      <c r="D91" s="49">
        <v>-2.8949095188152411E-2</v>
      </c>
      <c r="E91" s="53">
        <v>0</v>
      </c>
      <c r="F91" s="53">
        <f>IFERROR(HLOOKUP(C91,step2!$B$1:$BP$2,2,0),0)</f>
        <v>1</v>
      </c>
      <c r="G91" s="53">
        <f>IFERROR(HLOOKUP(C91,step3!$B$1:$BP$2,2,0),0)</f>
        <v>0</v>
      </c>
      <c r="H91" s="53">
        <f>IFERROR(HLOOKUP(C91,step4!$B$1:$BP$2,2,0),0)</f>
        <v>0</v>
      </c>
      <c r="I91" s="53">
        <f>IFERROR(HLOOKUP(C91,step5!$B$1:$BP$2,2,0),0)</f>
        <v>0</v>
      </c>
      <c r="J91" s="53">
        <f>IFERROR(HLOOKUP(C91,step6!$B$1:$BP$2,2,0),0)</f>
        <v>0</v>
      </c>
      <c r="K91" s="53">
        <f>IFERROR(HLOOKUP(C91,step7!$B$1:$BP$2,2,0),0)</f>
        <v>0</v>
      </c>
      <c r="L91" s="110">
        <v>0</v>
      </c>
    </row>
    <row r="92" spans="2:12" x14ac:dyDescent="0.3">
      <c r="B92">
        <f t="shared" si="2"/>
        <v>1</v>
      </c>
      <c r="C92" t="s">
        <v>84</v>
      </c>
      <c r="D92" s="49">
        <v>6.2044230690593428E-2</v>
      </c>
      <c r="E92" s="53">
        <v>0</v>
      </c>
      <c r="F92" s="53">
        <f>IFERROR(HLOOKUP(C92,step2!$B$1:$BP$2,2,0),0)</f>
        <v>0</v>
      </c>
      <c r="G92" s="53">
        <f>IFERROR(HLOOKUP(C92,step3!$B$1:$BP$2,2,0),0)</f>
        <v>1</v>
      </c>
      <c r="H92" s="53">
        <f>IFERROR(HLOOKUP(C92,step4!$B$1:$BP$2,2,0),0)</f>
        <v>0</v>
      </c>
      <c r="I92" s="53">
        <f>IFERROR(HLOOKUP(C92,step5!$B$1:$BP$2,2,0),0)</f>
        <v>0</v>
      </c>
      <c r="J92" s="53">
        <f>IFERROR(HLOOKUP(C92,step6!$B$1:$BP$2,2,0),0)</f>
        <v>0</v>
      </c>
      <c r="K92" s="53">
        <f>IFERROR(HLOOKUP(C92,step7!$B$1:$BP$2,2,0),0)</f>
        <v>0</v>
      </c>
      <c r="L92" s="110">
        <v>0</v>
      </c>
    </row>
    <row r="93" spans="2:12" x14ac:dyDescent="0.3">
      <c r="B93">
        <f t="shared" si="2"/>
        <v>1</v>
      </c>
      <c r="C93" t="s">
        <v>85</v>
      </c>
      <c r="D93" s="49">
        <v>0.19309499679119702</v>
      </c>
      <c r="E93" s="53">
        <v>0</v>
      </c>
      <c r="F93" s="53">
        <f>IFERROR(HLOOKUP(C93,step2!$B$1:$BP$2,2,0),0)</f>
        <v>0</v>
      </c>
      <c r="G93" s="53">
        <f>IFERROR(HLOOKUP(C93,step3!$B$1:$BP$2,2,0),0)</f>
        <v>0</v>
      </c>
      <c r="H93" s="53">
        <f>IFERROR(HLOOKUP(C93,step4!$B$1:$BP$2,2,0),0)</f>
        <v>0</v>
      </c>
      <c r="I93" s="53">
        <f>IFERROR(HLOOKUP(C93,step5!$B$1:$BP$2,2,0),0)</f>
        <v>0</v>
      </c>
      <c r="J93" s="53">
        <f>IFERROR(HLOOKUP(C93,step6!$B$1:$BP$2,2,0),0)</f>
        <v>1</v>
      </c>
      <c r="K93" s="53">
        <f>IFERROR(HLOOKUP(C93,step7!$B$1:$BP$2,2,0),0)</f>
        <v>0</v>
      </c>
      <c r="L93" s="110">
        <v>0</v>
      </c>
    </row>
    <row r="94" spans="2:12" x14ac:dyDescent="0.3">
      <c r="B94">
        <f t="shared" si="2"/>
        <v>1</v>
      </c>
      <c r="C94" t="s">
        <v>86</v>
      </c>
      <c r="D94" s="49">
        <v>-6.2250194601086743E-3</v>
      </c>
      <c r="E94" s="53">
        <v>1</v>
      </c>
      <c r="F94" s="53">
        <f>IFERROR(HLOOKUP(C94,step2!$B$1:$BP$2,2,0),0)</f>
        <v>0</v>
      </c>
      <c r="G94" s="53">
        <f>IFERROR(HLOOKUP(C94,step3!$B$1:$BP$2,2,0),0)</f>
        <v>0</v>
      </c>
      <c r="H94" s="53">
        <f>IFERROR(HLOOKUP(C94,step4!$B$1:$BP$2,2,0),0)</f>
        <v>0</v>
      </c>
      <c r="I94" s="53">
        <f>IFERROR(HLOOKUP(C94,step5!$B$1:$BP$2,2,0),0)</f>
        <v>0</v>
      </c>
      <c r="J94" s="53">
        <f>IFERROR(HLOOKUP(C94,step6!$B$1:$BP$2,2,0),0)</f>
        <v>0</v>
      </c>
      <c r="K94" s="53">
        <f>IFERROR(HLOOKUP(C94,step7!$B$1:$BP$2,2,0),0)</f>
        <v>0</v>
      </c>
      <c r="L94" s="110">
        <v>0</v>
      </c>
    </row>
    <row r="95" spans="2:12" x14ac:dyDescent="0.3">
      <c r="B95">
        <f t="shared" si="2"/>
        <v>1</v>
      </c>
      <c r="C95" t="s">
        <v>87</v>
      </c>
      <c r="D95" s="49">
        <v>0.42967882063905954</v>
      </c>
      <c r="E95" s="53">
        <v>0</v>
      </c>
      <c r="F95" s="53">
        <f>IFERROR(HLOOKUP(C95,step2!$B$1:$BP$2,2,0),0)</f>
        <v>0</v>
      </c>
      <c r="G95" s="53">
        <f>IFERROR(HLOOKUP(C95,step3!$B$1:$BP$2,2,0),0)</f>
        <v>0</v>
      </c>
      <c r="H95" s="53">
        <f>IFERROR(HLOOKUP(C95,step4!$B$1:$BP$2,2,0),0)</f>
        <v>0</v>
      </c>
      <c r="I95" s="53">
        <f>IFERROR(HLOOKUP(C95,step5!$B$1:$BP$2,2,0),0)</f>
        <v>0</v>
      </c>
      <c r="J95" s="53">
        <f>IFERROR(HLOOKUP(C95,step6!$B$1:$BP$2,2,0),0)</f>
        <v>0</v>
      </c>
      <c r="K95" s="53">
        <f>IFERROR(HLOOKUP(C95,step7!$B$1:$BP$2,2,0),0)</f>
        <v>0</v>
      </c>
      <c r="L95" s="110">
        <v>1</v>
      </c>
    </row>
    <row r="96" spans="2:12" x14ac:dyDescent="0.3">
      <c r="B96">
        <f t="shared" si="2"/>
        <v>1</v>
      </c>
      <c r="C96" t="s">
        <v>88</v>
      </c>
      <c r="D96" s="49">
        <v>-0.11043778716164634</v>
      </c>
      <c r="E96" s="53">
        <v>0</v>
      </c>
      <c r="F96" s="53">
        <f>IFERROR(HLOOKUP(C96,step2!$B$1:$BP$2,2,0),0)</f>
        <v>0</v>
      </c>
      <c r="G96" s="53">
        <f>IFERROR(HLOOKUP(C96,step3!$B$1:$BP$2,2,0),0)</f>
        <v>1</v>
      </c>
      <c r="H96" s="53">
        <f>IFERROR(HLOOKUP(C96,step4!$B$1:$BP$2,2,0),0)</f>
        <v>0</v>
      </c>
      <c r="I96" s="53">
        <f>IFERROR(HLOOKUP(C96,step5!$B$1:$BP$2,2,0),0)</f>
        <v>0</v>
      </c>
      <c r="J96" s="53">
        <f>IFERROR(HLOOKUP(C96,step6!$B$1:$BP$2,2,0),0)</f>
        <v>0</v>
      </c>
      <c r="K96" s="53">
        <f>IFERROR(HLOOKUP(C96,step7!$B$1:$BP$2,2,0),0)</f>
        <v>0</v>
      </c>
      <c r="L96" s="110">
        <v>0</v>
      </c>
    </row>
    <row r="97" spans="2:12" x14ac:dyDescent="0.3">
      <c r="B97">
        <f t="shared" si="2"/>
        <v>1</v>
      </c>
      <c r="C97" t="s">
        <v>89</v>
      </c>
      <c r="D97" s="49">
        <v>1.5131806627718689E-2</v>
      </c>
      <c r="E97" s="53">
        <v>1</v>
      </c>
      <c r="F97" s="53">
        <f>IFERROR(HLOOKUP(C97,step2!$B$1:$BP$2,2,0),0)</f>
        <v>0</v>
      </c>
      <c r="G97" s="53">
        <f>IFERROR(HLOOKUP(C97,step3!$B$1:$BP$2,2,0),0)</f>
        <v>0</v>
      </c>
      <c r="H97" s="53">
        <f>IFERROR(HLOOKUP(C97,step4!$B$1:$BP$2,2,0),0)</f>
        <v>0</v>
      </c>
      <c r="I97" s="53">
        <f>IFERROR(HLOOKUP(C97,step5!$B$1:$BP$2,2,0),0)</f>
        <v>0</v>
      </c>
      <c r="J97" s="53">
        <f>IFERROR(HLOOKUP(C97,step6!$B$1:$BP$2,2,0),0)</f>
        <v>0</v>
      </c>
      <c r="K97" s="53">
        <f>IFERROR(HLOOKUP(C97,step7!$B$1:$BP$2,2,0),0)</f>
        <v>0</v>
      </c>
      <c r="L97" s="110">
        <v>0</v>
      </c>
    </row>
    <row r="98" spans="2:12" x14ac:dyDescent="0.3">
      <c r="B98">
        <f t="shared" si="2"/>
        <v>1</v>
      </c>
      <c r="C98" t="s">
        <v>90</v>
      </c>
      <c r="D98" s="49">
        <v>-5.9762478642287259E-2</v>
      </c>
      <c r="E98" s="53">
        <v>0</v>
      </c>
      <c r="F98" s="53">
        <f>IFERROR(HLOOKUP(C98,step2!$B$1:$BP$2,2,0),0)</f>
        <v>1</v>
      </c>
      <c r="G98" s="53">
        <f>IFERROR(HLOOKUP(C98,step3!$B$1:$BP$2,2,0),0)</f>
        <v>0</v>
      </c>
      <c r="H98" s="53">
        <f>IFERROR(HLOOKUP(C98,step4!$B$1:$BP$2,2,0),0)</f>
        <v>0</v>
      </c>
      <c r="I98" s="53">
        <f>IFERROR(HLOOKUP(C98,step5!$B$1:$BP$2,2,0),0)</f>
        <v>0</v>
      </c>
      <c r="J98" s="53">
        <f>IFERROR(HLOOKUP(C98,step6!$B$1:$BP$2,2,0),0)</f>
        <v>0</v>
      </c>
      <c r="K98" s="53">
        <f>IFERROR(HLOOKUP(C98,step7!$B$1:$BP$2,2,0),0)</f>
        <v>0</v>
      </c>
      <c r="L98" s="110">
        <v>0</v>
      </c>
    </row>
    <row r="99" spans="2:12" x14ac:dyDescent="0.3">
      <c r="B99">
        <f t="shared" si="2"/>
        <v>1</v>
      </c>
      <c r="C99" t="s">
        <v>91</v>
      </c>
      <c r="D99" s="49">
        <v>2.1809403426873018E-2</v>
      </c>
      <c r="E99" s="53">
        <v>1</v>
      </c>
      <c r="F99" s="53">
        <f>IFERROR(HLOOKUP(C99,step2!$B$1:$BP$2,2,0),0)</f>
        <v>0</v>
      </c>
      <c r="G99" s="53">
        <f>IFERROR(HLOOKUP(C99,step3!$B$1:$BP$2,2,0),0)</f>
        <v>0</v>
      </c>
      <c r="H99" s="53">
        <f>IFERROR(HLOOKUP(C99,step4!$B$1:$BP$2,2,0),0)</f>
        <v>0</v>
      </c>
      <c r="I99" s="53">
        <f>IFERROR(HLOOKUP(C99,step5!$B$1:$BP$2,2,0),0)</f>
        <v>0</v>
      </c>
      <c r="J99" s="53">
        <f>IFERROR(HLOOKUP(C99,step6!$B$1:$BP$2,2,0),0)</f>
        <v>0</v>
      </c>
      <c r="K99" s="53">
        <f>IFERROR(HLOOKUP(C99,step7!$B$1:$BP$2,2,0),0)</f>
        <v>0</v>
      </c>
      <c r="L99" s="110">
        <v>0</v>
      </c>
    </row>
    <row r="100" spans="2:12" x14ac:dyDescent="0.3">
      <c r="B100">
        <f t="shared" si="2"/>
        <v>1</v>
      </c>
      <c r="C100" t="s">
        <v>92</v>
      </c>
      <c r="D100" s="49">
        <v>5.1471603686300715E-2</v>
      </c>
      <c r="E100" s="53">
        <v>0</v>
      </c>
      <c r="F100" s="53">
        <f>IFERROR(HLOOKUP(C100,step2!$B$1:$BP$2,2,0),0)</f>
        <v>1</v>
      </c>
      <c r="G100" s="53">
        <f>IFERROR(HLOOKUP(C100,step3!$B$1:$BP$2,2,0),0)</f>
        <v>0</v>
      </c>
      <c r="H100" s="53">
        <f>IFERROR(HLOOKUP(C100,step4!$B$1:$BP$2,2,0),0)</f>
        <v>0</v>
      </c>
      <c r="I100" s="53">
        <f>IFERROR(HLOOKUP(C100,step5!$B$1:$BP$2,2,0),0)</f>
        <v>0</v>
      </c>
      <c r="J100" s="53">
        <f>IFERROR(HLOOKUP(C100,step6!$B$1:$BP$2,2,0),0)</f>
        <v>0</v>
      </c>
      <c r="K100" s="53">
        <f>IFERROR(HLOOKUP(C100,step7!$B$1:$BP$2,2,0),0)</f>
        <v>0</v>
      </c>
      <c r="L100" s="110">
        <v>0</v>
      </c>
    </row>
    <row r="101" spans="2:12" x14ac:dyDescent="0.3">
      <c r="B101">
        <f t="shared" si="2"/>
        <v>1</v>
      </c>
      <c r="C101" t="s">
        <v>93</v>
      </c>
      <c r="D101" s="49">
        <v>-0.25092724473312966</v>
      </c>
      <c r="E101" s="53">
        <v>1</v>
      </c>
      <c r="F101" s="53">
        <f>IFERROR(HLOOKUP(C101,step2!$B$1:$BP$2,2,0),0)</f>
        <v>0</v>
      </c>
      <c r="G101" s="53">
        <f>IFERROR(HLOOKUP(C101,step3!$B$1:$BP$2,2,0),0)</f>
        <v>0</v>
      </c>
      <c r="H101" s="53">
        <f>IFERROR(HLOOKUP(C101,step4!$B$1:$BP$2,2,0),0)</f>
        <v>0</v>
      </c>
      <c r="I101" s="53">
        <f>IFERROR(HLOOKUP(C101,step5!$B$1:$BP$2,2,0),0)</f>
        <v>0</v>
      </c>
      <c r="J101" s="53">
        <f>IFERROR(HLOOKUP(C101,step6!$B$1:$BP$2,2,0),0)</f>
        <v>0</v>
      </c>
      <c r="K101" s="53">
        <f>IFERROR(HLOOKUP(C101,step7!$B$1:$BP$2,2,0),0)</f>
        <v>0</v>
      </c>
      <c r="L101" s="110">
        <v>0</v>
      </c>
    </row>
    <row r="102" spans="2:12" x14ac:dyDescent="0.3">
      <c r="B102">
        <f t="shared" si="2"/>
        <v>1</v>
      </c>
      <c r="C102" t="s">
        <v>94</v>
      </c>
      <c r="D102" s="49">
        <v>9.6919898098343948E-2</v>
      </c>
      <c r="E102" s="53">
        <v>0</v>
      </c>
      <c r="F102" s="53">
        <f>IFERROR(HLOOKUP(C102,step2!$B$1:$BP$2,2,0),0)</f>
        <v>0</v>
      </c>
      <c r="G102" s="53">
        <f>IFERROR(HLOOKUP(C102,step3!$B$1:$BP$2,2,0),0)</f>
        <v>1</v>
      </c>
      <c r="H102" s="53">
        <f>IFERROR(HLOOKUP(C102,step4!$B$1:$BP$2,2,0),0)</f>
        <v>0</v>
      </c>
      <c r="I102" s="53">
        <f>IFERROR(HLOOKUP(C102,step5!$B$1:$BP$2,2,0),0)</f>
        <v>0</v>
      </c>
      <c r="J102" s="53">
        <f>IFERROR(HLOOKUP(C102,step6!$B$1:$BP$2,2,0),0)</f>
        <v>0</v>
      </c>
      <c r="K102" s="53">
        <f>IFERROR(HLOOKUP(C102,step7!$B$1:$BP$2,2,0),0)</f>
        <v>0</v>
      </c>
      <c r="L102" s="110">
        <v>0</v>
      </c>
    </row>
    <row r="104" spans="2:12" x14ac:dyDescent="0.3">
      <c r="D104" s="49" t="s">
        <v>477</v>
      </c>
    </row>
    <row r="105" spans="2:12" x14ac:dyDescent="0.3">
      <c r="D105" t="s">
        <v>478</v>
      </c>
    </row>
  </sheetData>
  <mergeCells count="3">
    <mergeCell ref="O10:Q10"/>
    <mergeCell ref="F3:G3"/>
    <mergeCell ref="F4:G4"/>
  </mergeCells>
  <phoneticPr fontId="13" type="noConversion"/>
  <hyperlinks>
    <hyperlink ref="O11" location="steps!AG121" display="oam3" xr:uid="{B74EA7C9-535D-4A17-9344-584200112E79}"/>
    <hyperlink ref="P12" location="steps!BK121" display="oam4" xr:uid="{CD134CF5-C721-4155-9DF5-F1E4E2A552A9}"/>
    <hyperlink ref="Q13" location="steps!CG121" display="oam5" xr:uid="{0F0FBEC9-A480-441E-8755-DCDC3AC767B3}"/>
  </hyperlink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F251-94BE-44DB-A059-1E17B872C53E}">
  <dimension ref="A2:J8"/>
  <sheetViews>
    <sheetView workbookViewId="0"/>
  </sheetViews>
  <sheetFormatPr defaultRowHeight="14.4" x14ac:dyDescent="0.3"/>
  <cols>
    <col min="1" max="1" width="16.21875" bestFit="1" customWidth="1"/>
    <col min="2" max="2" width="12" bestFit="1" customWidth="1"/>
    <col min="3" max="4" width="21.88671875" bestFit="1" customWidth="1"/>
    <col min="5" max="5" width="11.6640625" bestFit="1" customWidth="1"/>
    <col min="6" max="8" width="21.88671875" bestFit="1" customWidth="1"/>
    <col min="9" max="9" width="12.44140625" bestFit="1" customWidth="1"/>
    <col min="10" max="10" width="11.6640625" bestFit="1" customWidth="1"/>
  </cols>
  <sheetData>
    <row r="2" spans="1:10" x14ac:dyDescent="0.3">
      <c r="C2" t="s">
        <v>938</v>
      </c>
      <c r="D2" t="s">
        <v>938</v>
      </c>
      <c r="E2" t="s">
        <v>938</v>
      </c>
      <c r="F2" t="s">
        <v>938</v>
      </c>
      <c r="G2" t="s">
        <v>938</v>
      </c>
      <c r="H2" t="s">
        <v>938</v>
      </c>
      <c r="I2" t="s">
        <v>938</v>
      </c>
      <c r="J2" t="s">
        <v>938</v>
      </c>
    </row>
    <row r="3" spans="1:10" x14ac:dyDescent="0.3">
      <c r="A3" t="s">
        <v>952</v>
      </c>
      <c r="B3" s="59" t="s">
        <v>480</v>
      </c>
      <c r="C3" t="s">
        <v>944</v>
      </c>
      <c r="D3" t="s">
        <v>945</v>
      </c>
      <c r="E3" t="s">
        <v>946</v>
      </c>
      <c r="F3" t="s">
        <v>947</v>
      </c>
      <c r="G3" t="s">
        <v>948</v>
      </c>
      <c r="H3" t="s">
        <v>949</v>
      </c>
      <c r="I3" t="s">
        <v>950</v>
      </c>
      <c r="J3" t="s">
        <v>951</v>
      </c>
    </row>
    <row r="4" spans="1:10" x14ac:dyDescent="0.3">
      <c r="A4" t="s">
        <v>953</v>
      </c>
      <c r="B4" s="60">
        <v>0</v>
      </c>
      <c r="C4" s="49">
        <v>1.2987607115250993E-2</v>
      </c>
      <c r="D4" s="49">
        <v>2.6569598886840719E-2</v>
      </c>
      <c r="E4" s="49">
        <v>2.223595707627329E-2</v>
      </c>
      <c r="F4" s="49">
        <v>5.7209639522486713E-2</v>
      </c>
      <c r="G4" s="49">
        <v>7.8592298657358284E-2</v>
      </c>
      <c r="H4" s="49">
        <v>0.26142908244920926</v>
      </c>
      <c r="I4" s="49" t="e">
        <v>#DIV/0!</v>
      </c>
      <c r="J4" s="49"/>
    </row>
    <row r="5" spans="1:10" x14ac:dyDescent="0.3">
      <c r="A5" t="s">
        <v>954</v>
      </c>
      <c r="B5" s="60">
        <v>1</v>
      </c>
      <c r="C5" s="49">
        <v>8.186830859315309E-3</v>
      </c>
      <c r="D5" s="49">
        <v>5.4840800337235401E-3</v>
      </c>
      <c r="E5" s="49">
        <v>2.3802169923314576E-2</v>
      </c>
      <c r="F5" s="49">
        <v>2.8543272093131743E-2</v>
      </c>
      <c r="G5" s="49">
        <v>5.8786370426049651E-2</v>
      </c>
      <c r="H5" s="49">
        <v>0.10551013423002033</v>
      </c>
      <c r="I5" s="49">
        <v>0.33333333333333326</v>
      </c>
      <c r="J5" s="49">
        <v>1</v>
      </c>
    </row>
    <row r="6" spans="1:10" x14ac:dyDescent="0.3">
      <c r="B6" s="60" t="s">
        <v>481</v>
      </c>
      <c r="C6" s="49">
        <v>1.0638291075112253E-2</v>
      </c>
      <c r="D6" s="49">
        <v>1.4925357132134217E-2</v>
      </c>
      <c r="E6" s="49">
        <v>2.3255816604579243E-2</v>
      </c>
      <c r="F6" s="49">
        <v>3.70370105907184E-2</v>
      </c>
      <c r="G6" s="49">
        <v>6.249998196942002E-2</v>
      </c>
      <c r="H6" s="49">
        <v>0.12500000275741896</v>
      </c>
      <c r="I6" s="49">
        <v>0.33333333333333326</v>
      </c>
      <c r="J6" s="49">
        <v>1</v>
      </c>
    </row>
    <row r="7" spans="1:10" x14ac:dyDescent="0.3">
      <c r="A7" t="s">
        <v>955</v>
      </c>
      <c r="C7" t="str">
        <f>IF(C4&gt;C5,"negatív a nagyobb hatású","")</f>
        <v>negatív a nagyobb hatású</v>
      </c>
      <c r="D7" t="str">
        <f t="shared" ref="D7:J7" si="0">IF(D4&gt;D5,"negatív a nagyobb hatású","")</f>
        <v>negatív a nagyobb hatású</v>
      </c>
      <c r="E7" t="str">
        <f t="shared" si="0"/>
        <v/>
      </c>
      <c r="F7" t="str">
        <f t="shared" si="0"/>
        <v>negatív a nagyobb hatású</v>
      </c>
      <c r="G7" t="str">
        <f t="shared" si="0"/>
        <v>negatív a nagyobb hatású</v>
      </c>
      <c r="H7" t="str">
        <f t="shared" si="0"/>
        <v>negatív a nagyobb hatású</v>
      </c>
      <c r="J7" t="str">
        <f t="shared" si="0"/>
        <v/>
      </c>
    </row>
    <row r="8" spans="1:10" x14ac:dyDescent="0.3">
      <c r="A8" t="s">
        <v>919</v>
      </c>
      <c r="C8" s="112">
        <f>C4/C5</f>
        <v>1.5864022768313535</v>
      </c>
      <c r="D8" s="112">
        <f t="shared" ref="D8:J8" si="1">D4/D5</f>
        <v>4.8448597984447517</v>
      </c>
      <c r="E8" s="112">
        <f t="shared" si="1"/>
        <v>0.93419873683419274</v>
      </c>
      <c r="F8" s="112">
        <f t="shared" si="1"/>
        <v>2.004312586721718</v>
      </c>
      <c r="G8" s="112">
        <f t="shared" si="1"/>
        <v>1.3369136091880942</v>
      </c>
      <c r="H8" s="112">
        <f t="shared" si="1"/>
        <v>2.4777627699655227</v>
      </c>
      <c r="I8" s="112"/>
      <c r="J8" s="1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05E1-0F4F-4165-81A4-5669C592EDC2}">
  <dimension ref="A1:AF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11.6640625" bestFit="1" customWidth="1"/>
    <col min="2" max="18" width="6.21875" bestFit="1" customWidth="1"/>
  </cols>
  <sheetData>
    <row r="1" spans="1:32" x14ac:dyDescent="0.3">
      <c r="B1" t="str">
        <f t="shared" ref="B1:L1" si="0">B12</f>
        <v>X(A8)</v>
      </c>
      <c r="C1" t="str">
        <f t="shared" si="0"/>
        <v>X(A14)</v>
      </c>
      <c r="D1" t="str">
        <f t="shared" si="0"/>
        <v>X(A18)</v>
      </c>
      <c r="E1" t="str">
        <f t="shared" si="0"/>
        <v>X(A22)</v>
      </c>
      <c r="F1" t="str">
        <f t="shared" si="0"/>
        <v>X(A24)</v>
      </c>
      <c r="G1" t="str">
        <f t="shared" si="0"/>
        <v>X(A32)</v>
      </c>
      <c r="H1" t="str">
        <f t="shared" si="0"/>
        <v>X(A41)</v>
      </c>
      <c r="I1" t="str">
        <f t="shared" si="0"/>
        <v>X(A51)</v>
      </c>
      <c r="J1" t="str">
        <f t="shared" si="0"/>
        <v>X(A52)</v>
      </c>
      <c r="K1" t="str">
        <f t="shared" si="0"/>
        <v>X(A62)</v>
      </c>
      <c r="L1" t="str">
        <f t="shared" si="0"/>
        <v>X(A63)</v>
      </c>
      <c r="M1" t="str">
        <f t="shared" ref="M1:R1" si="1">M12</f>
        <v>X(A65)</v>
      </c>
      <c r="N1" t="str">
        <f t="shared" si="1"/>
        <v>X(A69)</v>
      </c>
      <c r="O1" t="str">
        <f t="shared" si="1"/>
        <v>X(A73)</v>
      </c>
      <c r="P1" t="str">
        <f t="shared" si="1"/>
        <v>X(A74)</v>
      </c>
      <c r="Q1" t="str">
        <f t="shared" si="1"/>
        <v>X(A86)</v>
      </c>
      <c r="R1" t="s">
        <v>476</v>
      </c>
    </row>
    <row r="2" spans="1:32" x14ac:dyDescent="0.3">
      <c r="A2" s="158" t="s">
        <v>965</v>
      </c>
      <c r="B2">
        <v>1</v>
      </c>
      <c r="C2">
        <v>0</v>
      </c>
      <c r="D2">
        <v>1</v>
      </c>
      <c r="E2">
        <v>0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1</v>
      </c>
      <c r="P2">
        <v>0</v>
      </c>
      <c r="Q2">
        <v>0</v>
      </c>
      <c r="R2">
        <f>SUM(B2:Q2)</f>
        <v>6</v>
      </c>
    </row>
    <row r="3" spans="1:32" x14ac:dyDescent="0.3">
      <c r="A3" s="158" t="s">
        <v>966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1</v>
      </c>
      <c r="L3">
        <v>0</v>
      </c>
      <c r="M3">
        <v>1</v>
      </c>
      <c r="N3">
        <v>1</v>
      </c>
      <c r="O3">
        <v>0</v>
      </c>
      <c r="P3">
        <v>0</v>
      </c>
      <c r="Q3">
        <v>0</v>
      </c>
      <c r="R3">
        <f t="shared" ref="R3:R11" si="2">SUM(B3:Q3)</f>
        <v>4</v>
      </c>
    </row>
    <row r="4" spans="1:32" x14ac:dyDescent="0.3">
      <c r="A4" s="158" t="s">
        <v>967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f t="shared" si="2"/>
        <v>2</v>
      </c>
    </row>
    <row r="5" spans="1:32" x14ac:dyDescent="0.3">
      <c r="A5" s="158" t="s">
        <v>964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f t="shared" si="2"/>
        <v>4</v>
      </c>
    </row>
    <row r="6" spans="1:32" x14ac:dyDescent="0.3">
      <c r="A6" t="s">
        <v>963</v>
      </c>
      <c r="B6">
        <f t="shared" ref="B6:M6" si="3">IFERROR(IF(B10*B11&gt;0,1,0),"")</f>
        <v>1</v>
      </c>
      <c r="C6" s="19">
        <f t="shared" si="3"/>
        <v>0</v>
      </c>
      <c r="D6">
        <f t="shared" si="3"/>
        <v>1</v>
      </c>
      <c r="E6" s="39">
        <f t="shared" si="3"/>
        <v>0</v>
      </c>
      <c r="F6">
        <f t="shared" si="3"/>
        <v>1</v>
      </c>
      <c r="G6">
        <f t="shared" si="3"/>
        <v>1</v>
      </c>
      <c r="H6" s="19">
        <f t="shared" si="3"/>
        <v>0</v>
      </c>
      <c r="I6" s="39">
        <f t="shared" si="3"/>
        <v>0</v>
      </c>
      <c r="J6">
        <f t="shared" si="3"/>
        <v>1</v>
      </c>
      <c r="K6">
        <f t="shared" si="3"/>
        <v>1</v>
      </c>
      <c r="L6">
        <f t="shared" si="3"/>
        <v>1</v>
      </c>
      <c r="M6">
        <f t="shared" si="3"/>
        <v>1</v>
      </c>
      <c r="N6">
        <f t="shared" ref="N6:Q6" si="4">IFERROR(IF(N10*N11&gt;0,1,0),"")</f>
        <v>1</v>
      </c>
      <c r="O6">
        <f t="shared" si="4"/>
        <v>1</v>
      </c>
      <c r="P6" s="39">
        <f t="shared" si="4"/>
        <v>0</v>
      </c>
      <c r="Q6" s="39">
        <f t="shared" si="4"/>
        <v>0</v>
      </c>
      <c r="R6">
        <f t="shared" si="2"/>
        <v>10</v>
      </c>
    </row>
    <row r="7" spans="1:32" x14ac:dyDescent="0.3">
      <c r="A7" t="s">
        <v>962</v>
      </c>
      <c r="B7" s="48">
        <f t="shared" ref="B7:M7" si="5">IFERROR(B11-B10,"")</f>
        <v>6.7931888771687848E-2</v>
      </c>
      <c r="C7" s="48">
        <f t="shared" si="5"/>
        <v>-0.37258352423338698</v>
      </c>
      <c r="D7" s="48">
        <f t="shared" si="5"/>
        <v>4.0445870483800331E-3</v>
      </c>
      <c r="E7" s="48">
        <f t="shared" si="5"/>
        <v>1.1204398729286953</v>
      </c>
      <c r="F7" s="48">
        <f t="shared" si="5"/>
        <v>0.12439217614029924</v>
      </c>
      <c r="G7" s="48">
        <f t="shared" si="5"/>
        <v>3.1084597344557041E-2</v>
      </c>
      <c r="H7" s="48">
        <f t="shared" si="5"/>
        <v>-0.21914942491529241</v>
      </c>
      <c r="I7" s="48">
        <f t="shared" si="5"/>
        <v>0.6027026759670473</v>
      </c>
      <c r="J7" s="48">
        <f t="shared" si="5"/>
        <v>-2.2234277604924264E-2</v>
      </c>
      <c r="K7" s="48">
        <f t="shared" si="5"/>
        <v>-0.28497626800837494</v>
      </c>
      <c r="L7" s="48">
        <f t="shared" si="5"/>
        <v>-3.8280887059530089E-2</v>
      </c>
      <c r="M7" s="48">
        <f t="shared" si="5"/>
        <v>0.32141789246788832</v>
      </c>
      <c r="N7" s="48">
        <f t="shared" ref="N7:Q7" si="6">IFERROR(N11-N10,"")</f>
        <v>-1.8648234527792962E-2</v>
      </c>
      <c r="O7" s="48">
        <f t="shared" si="6"/>
        <v>-0.33790401212422605</v>
      </c>
      <c r="P7" s="48">
        <f t="shared" si="6"/>
        <v>5.2739870459421398E-2</v>
      </c>
      <c r="Q7" s="48">
        <f t="shared" si="6"/>
        <v>0.31749694341070328</v>
      </c>
      <c r="R7">
        <f t="shared" si="2"/>
        <v>1.3484738760651518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 x14ac:dyDescent="0.3">
      <c r="A8" t="s">
        <v>970</v>
      </c>
      <c r="B8">
        <f t="shared" ref="B8:M8" si="7">IFERROR(IF(B11&gt;B10,1,0),"")</f>
        <v>1</v>
      </c>
      <c r="C8" s="23">
        <f t="shared" si="7"/>
        <v>0</v>
      </c>
      <c r="D8">
        <f t="shared" si="7"/>
        <v>1</v>
      </c>
      <c r="E8">
        <f t="shared" si="7"/>
        <v>1</v>
      </c>
      <c r="F8">
        <f t="shared" si="7"/>
        <v>1</v>
      </c>
      <c r="G8">
        <f t="shared" si="7"/>
        <v>1</v>
      </c>
      <c r="H8" s="23">
        <f t="shared" si="7"/>
        <v>0</v>
      </c>
      <c r="I8">
        <f t="shared" si="7"/>
        <v>1</v>
      </c>
      <c r="J8" s="23">
        <f t="shared" si="7"/>
        <v>0</v>
      </c>
      <c r="K8" s="23">
        <f t="shared" si="7"/>
        <v>0</v>
      </c>
      <c r="L8" s="23">
        <f t="shared" si="7"/>
        <v>0</v>
      </c>
      <c r="M8">
        <f t="shared" si="7"/>
        <v>1</v>
      </c>
      <c r="N8" s="23">
        <f t="shared" ref="N8:Q8" si="8">IFERROR(IF(N11&gt;N10,1,0),"")</f>
        <v>0</v>
      </c>
      <c r="O8" s="23">
        <f t="shared" si="8"/>
        <v>0</v>
      </c>
      <c r="P8">
        <f t="shared" si="8"/>
        <v>1</v>
      </c>
      <c r="Q8">
        <f t="shared" si="8"/>
        <v>1</v>
      </c>
      <c r="R8">
        <f t="shared" si="2"/>
        <v>9</v>
      </c>
    </row>
    <row r="9" spans="1:32" x14ac:dyDescent="0.3">
      <c r="A9" t="s">
        <v>923</v>
      </c>
      <c r="B9" s="149" t="str">
        <f>step1!I50</f>
        <v>…</v>
      </c>
      <c r="C9" s="54" t="str">
        <f>step1!O50</f>
        <v>…</v>
      </c>
      <c r="D9" s="54" t="str">
        <f>step1!S50</f>
        <v>…</v>
      </c>
      <c r="E9" s="54" t="str">
        <f>step1!W50</f>
        <v>…</v>
      </c>
      <c r="F9" s="54" t="str">
        <f>step1!Y50</f>
        <v>…</v>
      </c>
      <c r="G9" s="54" t="str">
        <f>step1!AG50</f>
        <v>…</v>
      </c>
      <c r="H9" s="54" t="str">
        <f>step1!AP50</f>
        <v>…</v>
      </c>
      <c r="I9" s="54" t="str">
        <f>step1!AZ50</f>
        <v>…</v>
      </c>
      <c r="J9" s="54" t="str">
        <f>step1!BA50</f>
        <v>…</v>
      </c>
      <c r="K9" s="54" t="str">
        <f>step1!BK50</f>
        <v>…</v>
      </c>
      <c r="L9" s="54" t="str">
        <f>step1!BL50</f>
        <v>…</v>
      </c>
      <c r="M9" s="54" t="str">
        <f>step1!BN50</f>
        <v>…</v>
      </c>
      <c r="N9" s="54" t="str">
        <f>step1!BR50</f>
        <v>…</v>
      </c>
      <c r="O9" s="54" t="str">
        <f>step1!BV50</f>
        <v>…</v>
      </c>
      <c r="P9" s="54" t="str">
        <f>step1!BW50</f>
        <v>…</v>
      </c>
      <c r="Q9" s="54" t="str">
        <f>step1!CI50</f>
        <v>…</v>
      </c>
      <c r="R9">
        <f>COUNT(B10:Q10)</f>
        <v>16</v>
      </c>
    </row>
    <row r="10" spans="1:32" x14ac:dyDescent="0.3">
      <c r="A10" t="s">
        <v>968</v>
      </c>
      <c r="B10" s="128">
        <f>step1!I2</f>
        <v>-0.16515327297969157</v>
      </c>
      <c r="C10" s="128">
        <f>step1!O2</f>
        <v>0.33511724544262567</v>
      </c>
      <c r="D10" s="128">
        <f>step1!S2</f>
        <v>-1.535278004813505E-2</v>
      </c>
      <c r="E10" s="128">
        <f>step1!W2</f>
        <v>-0.49899508429258654</v>
      </c>
      <c r="F10" s="128">
        <f>step1!Y2</f>
        <v>-0.31348100508050253</v>
      </c>
      <c r="G10" s="128">
        <f>step1!AG2</f>
        <v>-0.31971497152677786</v>
      </c>
      <c r="H10" s="128">
        <f>step1!AP2</f>
        <v>0.14788165040340134</v>
      </c>
      <c r="I10" s="128">
        <f>step1!AZ2</f>
        <v>-0.17392868593714089</v>
      </c>
      <c r="J10" s="128">
        <f>step1!BA2</f>
        <v>2.3774300388978716E-2</v>
      </c>
      <c r="K10" s="128">
        <f>step1!BK2</f>
        <v>0.33039872483944144</v>
      </c>
      <c r="L10" s="128">
        <f>step1!BL2</f>
        <v>-0.21035248389346078</v>
      </c>
      <c r="M10" s="128">
        <f>step1!BN2</f>
        <v>0.15367437348634935</v>
      </c>
      <c r="N10" s="128">
        <f>step1!BR2</f>
        <v>9.4527196738433489E-2</v>
      </c>
      <c r="O10" s="128">
        <f>step1!BV2</f>
        <v>-8.4249965258465551E-2</v>
      </c>
      <c r="P10" s="128">
        <f>step1!BW2</f>
        <v>-4.5111491457334167E-2</v>
      </c>
      <c r="Q10" s="128">
        <f>step1!CI2</f>
        <v>-6.2250194601086743E-3</v>
      </c>
      <c r="R10" s="48">
        <f t="shared" si="2"/>
        <v>-0.74719126863497365</v>
      </c>
    </row>
    <row r="11" spans="1:32" ht="15" thickBot="1" x14ac:dyDescent="0.35">
      <c r="A11" s="53" t="s">
        <v>969</v>
      </c>
      <c r="B11" s="128">
        <f>CORREL(B13:B46,$R$13:$R$46)</f>
        <v>-9.7221384208003719E-2</v>
      </c>
      <c r="C11" s="128">
        <f>CORREL(C13:C46,$R$13:$R$46)</f>
        <v>-3.7466278790761288E-2</v>
      </c>
      <c r="D11" s="128">
        <f>CORREL(D13:D46,$R$13:$R$46)</f>
        <v>-1.1308192999755017E-2</v>
      </c>
      <c r="E11" s="128">
        <f>CORREL(E13:E46,$R$13:$R$46)</f>
        <v>0.62144478863610875</v>
      </c>
      <c r="F11" s="128">
        <f>CORREL(F13:F46,$R$13:$R$46)</f>
        <v>-0.18908882894020329</v>
      </c>
      <c r="G11" s="128">
        <f>CORREL(G13:G46,$R$13:$R$46)</f>
        <v>-0.28863037418222082</v>
      </c>
      <c r="H11" s="128">
        <f>CORREL(H13:H46,$R$13:$R$46)</f>
        <v>-7.1267774511891063E-2</v>
      </c>
      <c r="I11" s="128">
        <f>CORREL(I13:I46,$R$13:$R$46)</f>
        <v>0.42877399002990646</v>
      </c>
      <c r="J11" s="128">
        <f>CORREL(J13:J46,$R$13:$R$46)</f>
        <v>1.5400227840544523E-3</v>
      </c>
      <c r="K11" s="128">
        <f>CORREL(K13:K46,$R$13:$R$46)</f>
        <v>4.5422456831066493E-2</v>
      </c>
      <c r="L11" s="128">
        <f>CORREL(L13:L46,$R$13:$R$46)</f>
        <v>-0.24863337095299087</v>
      </c>
      <c r="M11" s="128">
        <f>CORREL(M13:M46,$R$13:$R$46)</f>
        <v>0.47509226595423765</v>
      </c>
      <c r="N11" s="128">
        <f>CORREL(N13:N46,$R$13:$R$46)</f>
        <v>7.5878962210640527E-2</v>
      </c>
      <c r="O11" s="128">
        <f>CORREL(O13:O46,$R$13:$R$46)</f>
        <v>-0.42215397738269161</v>
      </c>
      <c r="P11" s="128">
        <f>CORREL(P13:P46,$R$13:$R$46)</f>
        <v>7.6283790020872299E-3</v>
      </c>
      <c r="Q11" s="128">
        <f>CORREL(Q13:Q46,$R$13:$R$46)</f>
        <v>0.31127192395059461</v>
      </c>
      <c r="R11">
        <f t="shared" si="2"/>
        <v>0.60128260743017847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2" ht="15" thickBot="1" x14ac:dyDescent="0.35">
      <c r="A12" s="1" t="s">
        <v>0</v>
      </c>
      <c r="B12" s="159" t="s">
        <v>8</v>
      </c>
      <c r="C12" s="159" t="s">
        <v>14</v>
      </c>
      <c r="D12" s="159" t="s">
        <v>18</v>
      </c>
      <c r="E12" s="159" t="s">
        <v>22</v>
      </c>
      <c r="F12" s="159" t="s">
        <v>24</v>
      </c>
      <c r="G12" s="159" t="s">
        <v>32</v>
      </c>
      <c r="H12" s="159" t="s">
        <v>41</v>
      </c>
      <c r="I12" s="159" t="s">
        <v>51</v>
      </c>
      <c r="J12" s="159" t="s">
        <v>52</v>
      </c>
      <c r="K12" s="159" t="s">
        <v>62</v>
      </c>
      <c r="L12" s="159" t="s">
        <v>63</v>
      </c>
      <c r="M12" s="159" t="s">
        <v>65</v>
      </c>
      <c r="N12" s="159" t="s">
        <v>69</v>
      </c>
      <c r="O12" s="159" t="s">
        <v>73</v>
      </c>
      <c r="P12" s="159" t="s">
        <v>74</v>
      </c>
      <c r="Q12" s="159" t="s">
        <v>86</v>
      </c>
      <c r="R12" s="1" t="s">
        <v>95</v>
      </c>
    </row>
    <row r="13" spans="1:32" ht="15" thickBot="1" x14ac:dyDescent="0.35">
      <c r="A13" s="1" t="s">
        <v>96</v>
      </c>
      <c r="B13" s="12">
        <f>IF(step1!I4&gt;step1!I$48,"",step1!I4)</f>
        <v>5</v>
      </c>
      <c r="C13" s="12" t="str">
        <f>IF(step1!O4&gt;step1!O$48,"",step1!O4)</f>
        <v/>
      </c>
      <c r="D13" s="12">
        <f>IF(step1!S4&gt;step1!S$48,"",step1!S4)</f>
        <v>1</v>
      </c>
      <c r="E13" s="12" t="str">
        <f>IF(step1!W4&gt;step1!W$48,"",step1!W4)</f>
        <v/>
      </c>
      <c r="F13" s="12" t="str">
        <f>IF(step1!Y4&gt;step1!Y$48,"",step1!Y4)</f>
        <v/>
      </c>
      <c r="G13" s="12">
        <f>IF(step1!AG4&gt;step1!AG$48,"",step1!AG4)</f>
        <v>1</v>
      </c>
      <c r="H13" s="12">
        <f>IF(step1!AP4&gt;step1!AP$48,"",step1!AP4)</f>
        <v>2</v>
      </c>
      <c r="I13" s="12" t="str">
        <f>IF(step1!AZ4&gt;step1!AZ$48,"",step1!AZ4)</f>
        <v/>
      </c>
      <c r="J13" s="12">
        <f>IF(step1!BA4&gt;step1!BA$48,"",step1!BA4)</f>
        <v>1</v>
      </c>
      <c r="K13" s="12" t="str">
        <f>IF(step1!BK4&gt;step1!BK$48,"",step1!BK4)</f>
        <v/>
      </c>
      <c r="L13" s="12">
        <f>IF(step1!BL4&gt;step1!BL$48,"",step1!BL4)</f>
        <v>1</v>
      </c>
      <c r="M13" s="12" t="str">
        <f>IF(step1!BN4&gt;step1!BN$48,"",step1!BN4)</f>
        <v/>
      </c>
      <c r="N13" s="12">
        <f>IF(step1!BR4&gt;step1!BR$48,"",step1!BR4)</f>
        <v>1</v>
      </c>
      <c r="O13" s="12" t="str">
        <f>IF(step1!BV4&gt;step1!BV$48,"",step1!BV4)</f>
        <v/>
      </c>
      <c r="P13" s="12">
        <f>IF(step1!BW4&gt;step1!BW$48,"",step1!BW4)</f>
        <v>1</v>
      </c>
      <c r="Q13" s="12">
        <f>IF(step1!CI4&gt;step1!CI$48,"",step1!CI4)</f>
        <v>4</v>
      </c>
      <c r="R13" s="2">
        <v>138700</v>
      </c>
    </row>
    <row r="14" spans="1:32" ht="15" thickBot="1" x14ac:dyDescent="0.35">
      <c r="A14" s="1" t="s">
        <v>97</v>
      </c>
      <c r="B14" s="12" t="str">
        <f>IF(step1!I5&gt;step1!I$48,"",step1!I5)</f>
        <v/>
      </c>
      <c r="C14" s="12">
        <f>IF(step1!O5&gt;step1!O$48,"",step1!O5)</f>
        <v>1</v>
      </c>
      <c r="D14" s="12">
        <f>IF(step1!S5&gt;step1!S$48,"",step1!S5)</f>
        <v>1</v>
      </c>
      <c r="E14" s="12" t="str">
        <f>IF(step1!W5&gt;step1!W$48,"",step1!W5)</f>
        <v/>
      </c>
      <c r="F14" s="12">
        <f>IF(step1!Y5&gt;step1!Y$48,"",step1!Y5)</f>
        <v>1</v>
      </c>
      <c r="G14" s="12">
        <f>IF(step1!AG5&gt;step1!AG$48,"",step1!AG5)</f>
        <v>4</v>
      </c>
      <c r="H14" s="12">
        <f>IF(step1!AP5&gt;step1!AP$48,"",step1!AP5)</f>
        <v>3</v>
      </c>
      <c r="I14" s="12" t="str">
        <f>IF(step1!AZ5&gt;step1!AZ$48,"",step1!AZ5)</f>
        <v/>
      </c>
      <c r="J14" s="12">
        <f>IF(step1!BA5&gt;step1!BA$48,"",step1!BA5)</f>
        <v>1</v>
      </c>
      <c r="K14" s="12">
        <f>IF(step1!BK5&gt;step1!BK$48,"",step1!BK5)</f>
        <v>1</v>
      </c>
      <c r="L14" s="12">
        <f>IF(step1!BL5&gt;step1!BL$48,"",step1!BL5)</f>
        <v>3</v>
      </c>
      <c r="M14" s="12">
        <f>IF(step1!BN5&gt;step1!BN$48,"",step1!BN5)</f>
        <v>3</v>
      </c>
      <c r="N14" s="12">
        <f>IF(step1!BR5&gt;step1!BR$48,"",step1!BR5)</f>
        <v>4</v>
      </c>
      <c r="O14" s="12" t="str">
        <f>IF(step1!BV5&gt;step1!BV$48,"",step1!BV5)</f>
        <v/>
      </c>
      <c r="P14" s="12" t="str">
        <f>IF(step1!BW5&gt;step1!BW$48,"",step1!BW5)</f>
        <v/>
      </c>
      <c r="Q14" s="12">
        <f>IF(step1!CI5&gt;step1!CI$48,"",step1!CI5)</f>
        <v>3</v>
      </c>
      <c r="R14" s="2">
        <v>115100</v>
      </c>
    </row>
    <row r="15" spans="1:32" ht="15" thickBot="1" x14ac:dyDescent="0.35">
      <c r="A15" s="1" t="s">
        <v>98</v>
      </c>
      <c r="B15" s="12">
        <f>IF(step1!I6&gt;step1!I$48,"",step1!I6)</f>
        <v>5</v>
      </c>
      <c r="C15" s="12">
        <f>IF(step1!O6&gt;step1!O$48,"",step1!O6)</f>
        <v>1</v>
      </c>
      <c r="D15" s="12">
        <f>IF(step1!S6&gt;step1!S$48,"",step1!S6)</f>
        <v>5</v>
      </c>
      <c r="E15" s="12" t="str">
        <f>IF(step1!W6&gt;step1!W$48,"",step1!W6)</f>
        <v/>
      </c>
      <c r="F15" s="12" t="str">
        <f>IF(step1!Y6&gt;step1!Y$48,"",step1!Y6)</f>
        <v/>
      </c>
      <c r="G15" s="12">
        <f>IF(step1!AG6&gt;step1!AG$48,"",step1!AG6)</f>
        <v>5</v>
      </c>
      <c r="H15" s="12" t="str">
        <f>IF(step1!AP6&gt;step1!AP$48,"",step1!AP6)</f>
        <v/>
      </c>
      <c r="I15" s="12">
        <f>IF(step1!AZ6&gt;step1!AZ$48,"",step1!AZ6)</f>
        <v>1</v>
      </c>
      <c r="J15" s="12">
        <f>IF(step1!BA6&gt;step1!BA$48,"",step1!BA6)</f>
        <v>5</v>
      </c>
      <c r="K15" s="12">
        <f>IF(step1!BK6&gt;step1!BK$48,"",step1!BK6)</f>
        <v>1</v>
      </c>
      <c r="L15" s="12" t="str">
        <f>IF(step1!BL6&gt;step1!BL$48,"",step1!BL6)</f>
        <v/>
      </c>
      <c r="M15" s="12" t="str">
        <f>IF(step1!BN6&gt;step1!BN$48,"",step1!BN6)</f>
        <v/>
      </c>
      <c r="N15" s="12">
        <f>IF(step1!BR6&gt;step1!BR$48,"",step1!BR6)</f>
        <v>1</v>
      </c>
      <c r="O15" s="12" t="str">
        <f>IF(step1!BV6&gt;step1!BV$48,"",step1!BV6)</f>
        <v/>
      </c>
      <c r="P15" s="12" t="str">
        <f>IF(step1!BW6&gt;step1!BW$48,"",step1!BW6)</f>
        <v/>
      </c>
      <c r="Q15" s="12" t="str">
        <f>IF(step1!CI6&gt;step1!CI$48,"",step1!CI6)</f>
        <v/>
      </c>
      <c r="R15" s="2">
        <v>115600</v>
      </c>
    </row>
    <row r="16" spans="1:32" ht="15" thickBot="1" x14ac:dyDescent="0.35">
      <c r="A16" s="1" t="s">
        <v>99</v>
      </c>
      <c r="B16" s="12" t="str">
        <f>IF(step1!I7&gt;step1!I$48,"",step1!I7)</f>
        <v/>
      </c>
      <c r="C16" s="12">
        <f>IF(step1!O7&gt;step1!O$48,"",step1!O7)</f>
        <v>2</v>
      </c>
      <c r="D16" s="12">
        <f>IF(step1!S7&gt;step1!S$48,"",step1!S7)</f>
        <v>1</v>
      </c>
      <c r="E16" s="12" t="str">
        <f>IF(step1!W7&gt;step1!W$48,"",step1!W7)</f>
        <v/>
      </c>
      <c r="F16" s="12" t="str">
        <f>IF(step1!Y7&gt;step1!Y$48,"",step1!Y7)</f>
        <v/>
      </c>
      <c r="G16" s="12">
        <f>IF(step1!AG7&gt;step1!AG$48,"",step1!AG7)</f>
        <v>1</v>
      </c>
      <c r="H16" s="12">
        <f>IF(step1!AP7&gt;step1!AP$48,"",step1!AP7)</f>
        <v>1</v>
      </c>
      <c r="I16" s="12" t="str">
        <f>IF(step1!AZ7&gt;step1!AZ$48,"",step1!AZ7)</f>
        <v/>
      </c>
      <c r="J16" s="12">
        <f>IF(step1!BA7&gt;step1!BA$48,"",step1!BA7)</f>
        <v>1</v>
      </c>
      <c r="K16" s="12">
        <f>IF(step1!BK7&gt;step1!BK$48,"",step1!BK7)</f>
        <v>1</v>
      </c>
      <c r="L16" s="12">
        <f>IF(step1!BL7&gt;step1!BL$48,"",step1!BL7)</f>
        <v>2</v>
      </c>
      <c r="M16" s="12">
        <f>IF(step1!BN7&gt;step1!BN$48,"",step1!BN7)</f>
        <v>2</v>
      </c>
      <c r="N16" s="12">
        <f>IF(step1!BR7&gt;step1!BR$48,"",step1!BR7)</f>
        <v>1</v>
      </c>
      <c r="O16" s="12">
        <f>IF(step1!BV7&gt;step1!BV$48,"",step1!BV7)</f>
        <v>2</v>
      </c>
      <c r="P16" s="12">
        <f>IF(step1!BW7&gt;step1!BW$48,"",step1!BW7)</f>
        <v>3</v>
      </c>
      <c r="Q16" s="12">
        <f>IF(step1!CI7&gt;step1!CI$48,"",step1!CI7)</f>
        <v>2</v>
      </c>
      <c r="R16" s="2">
        <v>131666</v>
      </c>
    </row>
    <row r="17" spans="1:18" ht="15" thickBot="1" x14ac:dyDescent="0.35">
      <c r="A17" s="1" t="s">
        <v>100</v>
      </c>
      <c r="B17" s="12" t="str">
        <f>IF(step1!I8&gt;step1!I$48,"",step1!I8)</f>
        <v/>
      </c>
      <c r="C17" s="12" t="str">
        <f>IF(step1!O8&gt;step1!O$48,"",step1!O8)</f>
        <v/>
      </c>
      <c r="D17" s="12">
        <f>IF(step1!S8&gt;step1!S$48,"",step1!S8)</f>
        <v>1</v>
      </c>
      <c r="E17" s="12" t="str">
        <f>IF(step1!W8&gt;step1!W$48,"",step1!W8)</f>
        <v/>
      </c>
      <c r="F17" s="12" t="str">
        <f>IF(step1!Y8&gt;step1!Y$48,"",step1!Y8)</f>
        <v/>
      </c>
      <c r="G17" s="12">
        <f>IF(step1!AG8&gt;step1!AG$48,"",step1!AG8)</f>
        <v>1</v>
      </c>
      <c r="H17" s="12">
        <f>IF(step1!AP8&gt;step1!AP$48,"",step1!AP8)</f>
        <v>3</v>
      </c>
      <c r="I17" s="12" t="str">
        <f>IF(step1!AZ8&gt;step1!AZ$48,"",step1!AZ8)</f>
        <v/>
      </c>
      <c r="J17" s="12">
        <f>IF(step1!BA8&gt;step1!BA$48,"",step1!BA8)</f>
        <v>1</v>
      </c>
      <c r="K17" s="12">
        <f>IF(step1!BK8&gt;step1!BK$48,"",step1!BK8)</f>
        <v>3</v>
      </c>
      <c r="L17" s="12" t="str">
        <f>IF(step1!BL8&gt;step1!BL$48,"",step1!BL8)</f>
        <v/>
      </c>
      <c r="M17" s="12">
        <f>IF(step1!BN8&gt;step1!BN$48,"",step1!BN8)</f>
        <v>5</v>
      </c>
      <c r="N17" s="12">
        <f>IF(step1!BR8&gt;step1!BR$48,"",step1!BR8)</f>
        <v>1</v>
      </c>
      <c r="O17" s="12" t="str">
        <f>IF(step1!BV8&gt;step1!BV$48,"",step1!BV8)</f>
        <v/>
      </c>
      <c r="P17" s="12">
        <f>IF(step1!BW8&gt;step1!BW$48,"",step1!BW8)</f>
        <v>3</v>
      </c>
      <c r="Q17" s="12">
        <f>IF(step1!CI8&gt;step1!CI$48,"",step1!CI8)</f>
        <v>5</v>
      </c>
      <c r="R17" s="2">
        <v>130933</v>
      </c>
    </row>
    <row r="18" spans="1:18" ht="15" thickBot="1" x14ac:dyDescent="0.35">
      <c r="A18" s="1" t="s">
        <v>101</v>
      </c>
      <c r="B18" s="12">
        <f>IF(step1!I9&gt;step1!I$48,"",step1!I9)</f>
        <v>5</v>
      </c>
      <c r="C18" s="12">
        <f>IF(step1!O9&gt;step1!O$48,"",step1!O9)</f>
        <v>1</v>
      </c>
      <c r="D18" s="12">
        <f>IF(step1!S9&gt;step1!S$48,"",step1!S9)</f>
        <v>4</v>
      </c>
      <c r="E18" s="12" t="str">
        <f>IF(step1!W9&gt;step1!W$48,"",step1!W9)</f>
        <v/>
      </c>
      <c r="F18" s="12">
        <f>IF(step1!Y9&gt;step1!Y$48,"",step1!Y9)</f>
        <v>5</v>
      </c>
      <c r="G18" s="12" t="str">
        <f>IF(step1!AG9&gt;step1!AG$48,"",step1!AG9)</f>
        <v/>
      </c>
      <c r="H18" s="12" t="str">
        <f>IF(step1!AP9&gt;step1!AP$48,"",step1!AP9)</f>
        <v/>
      </c>
      <c r="I18" s="12" t="str">
        <f>IF(step1!AZ9&gt;step1!AZ$48,"",step1!AZ9)</f>
        <v/>
      </c>
      <c r="J18" s="12">
        <f>IF(step1!BA9&gt;step1!BA$48,"",step1!BA9)</f>
        <v>5</v>
      </c>
      <c r="K18" s="12">
        <f>IF(step1!BK9&gt;step1!BK$48,"",step1!BK9)</f>
        <v>1</v>
      </c>
      <c r="L18" s="12">
        <f>IF(step1!BL9&gt;step1!BL$48,"",step1!BL9)</f>
        <v>1</v>
      </c>
      <c r="M18" s="12">
        <f>IF(step1!BN9&gt;step1!BN$48,"",step1!BN9)</f>
        <v>1</v>
      </c>
      <c r="N18" s="12">
        <f>IF(step1!BR9&gt;step1!BR$48,"",step1!BR9)</f>
        <v>4</v>
      </c>
      <c r="O18" s="12" t="str">
        <f>IF(step1!BV9&gt;step1!BV$48,"",step1!BV9)</f>
        <v/>
      </c>
      <c r="P18" s="12" t="str">
        <f>IF(step1!BW9&gt;step1!BW$48,"",step1!BW9)</f>
        <v/>
      </c>
      <c r="Q18" s="12" t="str">
        <f>IF(step1!CI9&gt;step1!CI$48,"",step1!CI9)</f>
        <v/>
      </c>
      <c r="R18" s="2">
        <v>112800</v>
      </c>
    </row>
    <row r="19" spans="1:18" ht="15" thickBot="1" x14ac:dyDescent="0.35">
      <c r="A19" s="1" t="s">
        <v>102</v>
      </c>
      <c r="B19" s="12">
        <f>IF(step1!I10&gt;step1!I$48,"",step1!I10)</f>
        <v>5</v>
      </c>
      <c r="C19" s="12">
        <f>IF(step1!O10&gt;step1!O$48,"",step1!O10)</f>
        <v>1</v>
      </c>
      <c r="D19" s="12">
        <f>IF(step1!S10&gt;step1!S$48,"",step1!S10)</f>
        <v>1</v>
      </c>
      <c r="E19" s="12" t="str">
        <f>IF(step1!W10&gt;step1!W$48,"",step1!W10)</f>
        <v/>
      </c>
      <c r="F19" s="12">
        <f>IF(step1!Y10&gt;step1!Y$48,"",step1!Y10)</f>
        <v>5</v>
      </c>
      <c r="G19" s="12">
        <f>IF(step1!AG10&gt;step1!AG$48,"",step1!AG10)</f>
        <v>1</v>
      </c>
      <c r="H19" s="12" t="str">
        <f>IF(step1!AP10&gt;step1!AP$48,"",step1!AP10)</f>
        <v/>
      </c>
      <c r="I19" s="12" t="str">
        <f>IF(step1!AZ10&gt;step1!AZ$48,"",step1!AZ10)</f>
        <v/>
      </c>
      <c r="J19" s="12">
        <f>IF(step1!BA10&gt;step1!BA$48,"",step1!BA10)</f>
        <v>5</v>
      </c>
      <c r="K19" s="12">
        <f>IF(step1!BK10&gt;step1!BK$48,"",step1!BK10)</f>
        <v>1</v>
      </c>
      <c r="L19" s="12">
        <f>IF(step1!BL10&gt;step1!BL$48,"",step1!BL10)</f>
        <v>3</v>
      </c>
      <c r="M19" s="12">
        <f>IF(step1!BN10&gt;step1!BN$48,"",step1!BN10)</f>
        <v>3</v>
      </c>
      <c r="N19" s="12">
        <f>IF(step1!BR10&gt;step1!BR$48,"",step1!BR10)</f>
        <v>4</v>
      </c>
      <c r="O19" s="12" t="str">
        <f>IF(step1!BV10&gt;step1!BV$48,"",step1!BV10)</f>
        <v/>
      </c>
      <c r="P19" s="12" t="str">
        <f>IF(step1!BW10&gt;step1!BW$48,"",step1!BW10)</f>
        <v/>
      </c>
      <c r="Q19" s="12" t="str">
        <f>IF(step1!CI10&gt;step1!CI$48,"",step1!CI10)</f>
        <v/>
      </c>
      <c r="R19" s="2">
        <v>115100</v>
      </c>
    </row>
    <row r="20" spans="1:18" ht="15" thickBot="1" x14ac:dyDescent="0.35">
      <c r="A20" s="1" t="s">
        <v>103</v>
      </c>
      <c r="B20" s="12">
        <f>IF(step1!I11&gt;step1!I$48,"",step1!I11)</f>
        <v>5</v>
      </c>
      <c r="C20" s="12">
        <f>IF(step1!O11&gt;step1!O$48,"",step1!O11)</f>
        <v>1</v>
      </c>
      <c r="D20" s="12">
        <f>IF(step1!S11&gt;step1!S$48,"",step1!S11)</f>
        <v>5</v>
      </c>
      <c r="E20" s="12" t="str">
        <f>IF(step1!W11&gt;step1!W$48,"",step1!W11)</f>
        <v/>
      </c>
      <c r="F20" s="12">
        <f>IF(step1!Y11&gt;step1!Y$48,"",step1!Y11)</f>
        <v>5</v>
      </c>
      <c r="G20" s="12">
        <f>IF(step1!AG11&gt;step1!AG$48,"",step1!AG11)</f>
        <v>1</v>
      </c>
      <c r="H20" s="12" t="str">
        <f>IF(step1!AP11&gt;step1!AP$48,"",step1!AP11)</f>
        <v/>
      </c>
      <c r="I20" s="12" t="str">
        <f>IF(step1!AZ11&gt;step1!AZ$48,"",step1!AZ11)</f>
        <v/>
      </c>
      <c r="J20" s="12">
        <f>IF(step1!BA11&gt;step1!BA$48,"",step1!BA11)</f>
        <v>5</v>
      </c>
      <c r="K20" s="12">
        <f>IF(step1!BK11&gt;step1!BK$48,"",step1!BK11)</f>
        <v>1</v>
      </c>
      <c r="L20" s="12">
        <f>IF(step1!BL11&gt;step1!BL$48,"",step1!BL11)</f>
        <v>1</v>
      </c>
      <c r="M20" s="12">
        <f>IF(step1!BN11&gt;step1!BN$48,"",step1!BN11)</f>
        <v>1</v>
      </c>
      <c r="N20" s="12">
        <f>IF(step1!BR11&gt;step1!BR$48,"",step1!BR11)</f>
        <v>4</v>
      </c>
      <c r="O20" s="12" t="str">
        <f>IF(step1!BV11&gt;step1!BV$48,"",step1!BV11)</f>
        <v/>
      </c>
      <c r="P20" s="12" t="str">
        <f>IF(step1!BW11&gt;step1!BW$48,"",step1!BW11)</f>
        <v/>
      </c>
      <c r="Q20" s="12" t="str">
        <f>IF(step1!CI11&gt;step1!CI$48,"",step1!CI11)</f>
        <v/>
      </c>
      <c r="R20" s="2">
        <v>112533</v>
      </c>
    </row>
    <row r="21" spans="1:18" ht="15" thickBot="1" x14ac:dyDescent="0.35">
      <c r="A21" s="1" t="s">
        <v>104</v>
      </c>
      <c r="B21" s="12">
        <f>IF(step1!I12&gt;step1!I$48,"",step1!I12)</f>
        <v>5</v>
      </c>
      <c r="C21" s="12" t="str">
        <f>IF(step1!O12&gt;step1!O$48,"",step1!O12)</f>
        <v/>
      </c>
      <c r="D21" s="12">
        <f>IF(step1!S12&gt;step1!S$48,"",step1!S12)</f>
        <v>1</v>
      </c>
      <c r="E21" s="12">
        <f>IF(step1!W12&gt;step1!W$48,"",step1!W12)</f>
        <v>5</v>
      </c>
      <c r="F21" s="12">
        <f>IF(step1!Y12&gt;step1!Y$48,"",step1!Y12)</f>
        <v>5</v>
      </c>
      <c r="G21" s="12">
        <f>IF(step1!AG12&gt;step1!AG$48,"",step1!AG12)</f>
        <v>1</v>
      </c>
      <c r="H21" s="12" t="str">
        <f>IF(step1!AP12&gt;step1!AP$48,"",step1!AP12)</f>
        <v/>
      </c>
      <c r="I21" s="12">
        <f>IF(step1!AZ12&gt;step1!AZ$48,"",step1!AZ12)</f>
        <v>2</v>
      </c>
      <c r="J21" s="12">
        <f>IF(step1!BA12&gt;step1!BA$48,"",step1!BA12)</f>
        <v>1</v>
      </c>
      <c r="K21" s="12" t="str">
        <f>IF(step1!BK12&gt;step1!BK$48,"",step1!BK12)</f>
        <v/>
      </c>
      <c r="L21" s="12" t="str">
        <f>IF(step1!BL12&gt;step1!BL$48,"",step1!BL12)</f>
        <v/>
      </c>
      <c r="M21" s="12">
        <f>IF(step1!BN12&gt;step1!BN$48,"",step1!BN12)</f>
        <v>5</v>
      </c>
      <c r="N21" s="12">
        <f>IF(step1!BR12&gt;step1!BR$48,"",step1!BR12)</f>
        <v>4</v>
      </c>
      <c r="O21" s="12" t="str">
        <f>IF(step1!BV12&gt;step1!BV$48,"",step1!BV12)</f>
        <v/>
      </c>
      <c r="P21" s="12" t="str">
        <f>IF(step1!BW12&gt;step1!BW$48,"",step1!BW12)</f>
        <v/>
      </c>
      <c r="Q21" s="12">
        <f>IF(step1!CI12&gt;step1!CI$48,"",step1!CI12)</f>
        <v>1</v>
      </c>
      <c r="R21" s="2">
        <v>174357</v>
      </c>
    </row>
    <row r="22" spans="1:18" ht="15" thickBot="1" x14ac:dyDescent="0.35">
      <c r="A22" s="1" t="s">
        <v>105</v>
      </c>
      <c r="B22" s="12">
        <f>IF(step1!I13&gt;step1!I$48,"",step1!I13)</f>
        <v>5</v>
      </c>
      <c r="C22" s="12">
        <f>IF(step1!O13&gt;step1!O$48,"",step1!O13)</f>
        <v>1</v>
      </c>
      <c r="D22" s="12">
        <f>IF(step1!S13&gt;step1!S$48,"",step1!S13)</f>
        <v>5</v>
      </c>
      <c r="E22" s="12" t="str">
        <f>IF(step1!W13&gt;step1!W$48,"",step1!W13)</f>
        <v/>
      </c>
      <c r="F22" s="12" t="str">
        <f>IF(step1!Y13&gt;step1!Y$48,"",step1!Y13)</f>
        <v/>
      </c>
      <c r="G22" s="12">
        <f>IF(step1!AG13&gt;step1!AG$48,"",step1!AG13)</f>
        <v>5</v>
      </c>
      <c r="H22" s="12">
        <f>IF(step1!AP13&gt;step1!AP$48,"",step1!AP13)</f>
        <v>1</v>
      </c>
      <c r="I22" s="12">
        <f>IF(step1!AZ13&gt;step1!AZ$48,"",step1!AZ13)</f>
        <v>1</v>
      </c>
      <c r="J22" s="12">
        <f>IF(step1!BA13&gt;step1!BA$48,"",step1!BA13)</f>
        <v>5</v>
      </c>
      <c r="K22" s="12">
        <f>IF(step1!BK13&gt;step1!BK$48,"",step1!BK13)</f>
        <v>1</v>
      </c>
      <c r="L22" s="12" t="str">
        <f>IF(step1!BL13&gt;step1!BL$48,"",step1!BL13)</f>
        <v/>
      </c>
      <c r="M22" s="12">
        <f>IF(step1!BN13&gt;step1!BN$48,"",step1!BN13)</f>
        <v>5</v>
      </c>
      <c r="N22" s="12">
        <f>IF(step1!BR13&gt;step1!BR$48,"",step1!BR13)</f>
        <v>5</v>
      </c>
      <c r="O22" s="12" t="str">
        <f>IF(step1!BV13&gt;step1!BV$48,"",step1!BV13)</f>
        <v/>
      </c>
      <c r="P22" s="12" t="str">
        <f>IF(step1!BW13&gt;step1!BW$48,"",step1!BW13)</f>
        <v/>
      </c>
      <c r="Q22" s="12" t="str">
        <f>IF(step1!CI13&gt;step1!CI$48,"",step1!CI13)</f>
        <v/>
      </c>
      <c r="R22" s="2">
        <v>125964</v>
      </c>
    </row>
    <row r="23" spans="1:18" ht="15" thickBot="1" x14ac:dyDescent="0.35">
      <c r="A23" s="1" t="s">
        <v>106</v>
      </c>
      <c r="B23" s="12">
        <f>IF(step1!I14&gt;step1!I$48,"",step1!I14)</f>
        <v>1</v>
      </c>
      <c r="C23" s="12">
        <f>IF(step1!O14&gt;step1!O$48,"",step1!O14)</f>
        <v>1</v>
      </c>
      <c r="D23" s="12">
        <f>IF(step1!S14&gt;step1!S$48,"",step1!S14)</f>
        <v>5</v>
      </c>
      <c r="E23" s="12">
        <f>IF(step1!W14&gt;step1!W$48,"",step1!W14)</f>
        <v>5</v>
      </c>
      <c r="F23" s="12">
        <f>IF(step1!Y14&gt;step1!Y$48,"",step1!Y14)</f>
        <v>1</v>
      </c>
      <c r="G23" s="12">
        <f>IF(step1!AG14&gt;step1!AG$48,"",step1!AG14)</f>
        <v>1</v>
      </c>
      <c r="H23" s="12" t="str">
        <f>IF(step1!AP14&gt;step1!AP$48,"",step1!AP14)</f>
        <v/>
      </c>
      <c r="I23" s="12">
        <f>IF(step1!AZ14&gt;step1!AZ$48,"",step1!AZ14)</f>
        <v>1</v>
      </c>
      <c r="J23" s="12">
        <f>IF(step1!BA14&gt;step1!BA$48,"",step1!BA14)</f>
        <v>5</v>
      </c>
      <c r="K23" s="12" t="str">
        <f>IF(step1!BK14&gt;step1!BK$48,"",step1!BK14)</f>
        <v/>
      </c>
      <c r="L23" s="12" t="str">
        <f>IF(step1!BL14&gt;step1!BL$48,"",step1!BL14)</f>
        <v/>
      </c>
      <c r="M23" s="12">
        <f>IF(step1!BN14&gt;step1!BN$48,"",step1!BN14)</f>
        <v>5</v>
      </c>
      <c r="N23" s="12">
        <f>IF(step1!BR14&gt;step1!BR$48,"",step1!BR14)</f>
        <v>1</v>
      </c>
      <c r="O23" s="12" t="str">
        <f>IF(step1!BV14&gt;step1!BV$48,"",step1!BV14)</f>
        <v/>
      </c>
      <c r="P23" s="12" t="str">
        <f>IF(step1!BW14&gt;step1!BW$48,"",step1!BW14)</f>
        <v/>
      </c>
      <c r="Q23" s="12">
        <f>IF(step1!CI14&gt;step1!CI$48,"",step1!CI14)</f>
        <v>5</v>
      </c>
      <c r="R23" s="2">
        <v>138966</v>
      </c>
    </row>
    <row r="24" spans="1:18" ht="15" thickBot="1" x14ac:dyDescent="0.35">
      <c r="A24" s="1" t="s">
        <v>107</v>
      </c>
      <c r="B24" s="12">
        <f>IF(step1!I15&gt;step1!I$48,"",step1!I15)</f>
        <v>5</v>
      </c>
      <c r="C24" s="12">
        <f>IF(step1!O15&gt;step1!O$48,"",step1!O15)</f>
        <v>1</v>
      </c>
      <c r="D24" s="12" t="str">
        <f>IF(step1!S15&gt;step1!S$48,"",step1!S15)</f>
        <v/>
      </c>
      <c r="E24" s="12" t="str">
        <f>IF(step1!W15&gt;step1!W$48,"",step1!W15)</f>
        <v/>
      </c>
      <c r="F24" s="12">
        <f>IF(step1!Y15&gt;step1!Y$48,"",step1!Y15)</f>
        <v>5</v>
      </c>
      <c r="G24" s="12">
        <f>IF(step1!AG15&gt;step1!AG$48,"",step1!AG15)</f>
        <v>1</v>
      </c>
      <c r="H24" s="12">
        <f>IF(step1!AP15&gt;step1!AP$48,"",step1!AP15)</f>
        <v>3</v>
      </c>
      <c r="I24" s="12">
        <f>IF(step1!AZ15&gt;step1!AZ$48,"",step1!AZ15)</f>
        <v>1</v>
      </c>
      <c r="J24" s="12">
        <f>IF(step1!BA15&gt;step1!BA$48,"",step1!BA15)</f>
        <v>1</v>
      </c>
      <c r="K24" s="12">
        <f>IF(step1!BK15&gt;step1!BK$48,"",step1!BK15)</f>
        <v>1</v>
      </c>
      <c r="L24" s="12">
        <f>IF(step1!BL15&gt;step1!BL$48,"",step1!BL15)</f>
        <v>1</v>
      </c>
      <c r="M24" s="12">
        <f>IF(step1!BN15&gt;step1!BN$48,"",step1!BN15)</f>
        <v>1</v>
      </c>
      <c r="N24" s="12">
        <f>IF(step1!BR15&gt;step1!BR$48,"",step1!BR15)</f>
        <v>3</v>
      </c>
      <c r="O24" s="12" t="str">
        <f>IF(step1!BV15&gt;step1!BV$48,"",step1!BV15)</f>
        <v/>
      </c>
      <c r="P24" s="12">
        <f>IF(step1!BW15&gt;step1!BW$48,"",step1!BW15)</f>
        <v>1</v>
      </c>
      <c r="Q24" s="12">
        <f>IF(step1!CI15&gt;step1!CI$48,"",step1!CI15)</f>
        <v>5</v>
      </c>
      <c r="R24" s="2">
        <v>127857</v>
      </c>
    </row>
    <row r="25" spans="1:18" ht="15" thickBot="1" x14ac:dyDescent="0.35">
      <c r="A25" s="1" t="s">
        <v>108</v>
      </c>
      <c r="B25" s="12">
        <f>IF(step1!I16&gt;step1!I$48,"",step1!I16)</f>
        <v>1</v>
      </c>
      <c r="C25" s="12" t="str">
        <f>IF(step1!O16&gt;step1!O$48,"",step1!O16)</f>
        <v/>
      </c>
      <c r="D25" s="12">
        <f>IF(step1!S16&gt;step1!S$48,"",step1!S16)</f>
        <v>5</v>
      </c>
      <c r="E25" s="12" t="str">
        <f>IF(step1!W16&gt;step1!W$48,"",step1!W16)</f>
        <v/>
      </c>
      <c r="F25" s="12">
        <f>IF(step1!Y16&gt;step1!Y$48,"",step1!Y16)</f>
        <v>5</v>
      </c>
      <c r="G25" s="12">
        <f>IF(step1!AG16&gt;step1!AG$48,"",step1!AG16)</f>
        <v>1</v>
      </c>
      <c r="H25" s="12">
        <f>IF(step1!AP16&gt;step1!AP$48,"",step1!AP16)</f>
        <v>3</v>
      </c>
      <c r="I25" s="12" t="str">
        <f>IF(step1!AZ16&gt;step1!AZ$48,"",step1!AZ16)</f>
        <v/>
      </c>
      <c r="J25" s="12">
        <f>IF(step1!BA16&gt;step1!BA$48,"",step1!BA16)</f>
        <v>1</v>
      </c>
      <c r="K25" s="12">
        <f>IF(step1!BK16&gt;step1!BK$48,"",step1!BK16)</f>
        <v>1</v>
      </c>
      <c r="L25" s="12">
        <f>IF(step1!BL16&gt;step1!BL$48,"",step1!BL16)</f>
        <v>1</v>
      </c>
      <c r="M25" s="12">
        <f>IF(step1!BN16&gt;step1!BN$48,"",step1!BN16)</f>
        <v>1</v>
      </c>
      <c r="N25" s="12">
        <f>IF(step1!BR16&gt;step1!BR$48,"",step1!BR16)</f>
        <v>3</v>
      </c>
      <c r="O25" s="12" t="str">
        <f>IF(step1!BV16&gt;step1!BV$48,"",step1!BV16)</f>
        <v/>
      </c>
      <c r="P25" s="12">
        <f>IF(step1!BW16&gt;step1!BW$48,"",step1!BW16)</f>
        <v>1</v>
      </c>
      <c r="Q25" s="12">
        <f>IF(step1!CI16&gt;step1!CI$48,"",step1!CI16)</f>
        <v>2</v>
      </c>
      <c r="R25" s="2">
        <v>125066</v>
      </c>
    </row>
    <row r="26" spans="1:18" ht="15" thickBot="1" x14ac:dyDescent="0.35">
      <c r="A26" s="1" t="s">
        <v>109</v>
      </c>
      <c r="B26" s="12" t="str">
        <f>IF(step1!I17&gt;step1!I$48,"",step1!I17)</f>
        <v/>
      </c>
      <c r="C26" s="12">
        <f>IF(step1!O17&gt;step1!O$48,"",step1!O17)</f>
        <v>1</v>
      </c>
      <c r="D26" s="12" t="str">
        <f>IF(step1!S17&gt;step1!S$48,"",step1!S17)</f>
        <v/>
      </c>
      <c r="E26" s="12">
        <f>IF(step1!W17&gt;step1!W$48,"",step1!W17)</f>
        <v>4</v>
      </c>
      <c r="F26" s="12" t="str">
        <f>IF(step1!Y17&gt;step1!Y$48,"",step1!Y17)</f>
        <v/>
      </c>
      <c r="G26" s="12">
        <f>IF(step1!AG17&gt;step1!AG$48,"",step1!AG17)</f>
        <v>1</v>
      </c>
      <c r="H26" s="12">
        <f>IF(step1!AP17&gt;step1!AP$48,"",step1!AP17)</f>
        <v>1</v>
      </c>
      <c r="I26" s="12">
        <f>IF(step1!AZ17&gt;step1!AZ$48,"",step1!AZ17)</f>
        <v>1</v>
      </c>
      <c r="J26" s="12" t="str">
        <f>IF(step1!BA17&gt;step1!BA$48,"",step1!BA17)</f>
        <v/>
      </c>
      <c r="K26" s="12">
        <f>IF(step1!BK17&gt;step1!BK$48,"",step1!BK17)</f>
        <v>1</v>
      </c>
      <c r="L26" s="12" t="str">
        <f>IF(step1!BL17&gt;step1!BL$48,"",step1!BL17)</f>
        <v/>
      </c>
      <c r="M26" s="12">
        <f>IF(step1!BN17&gt;step1!BN$48,"",step1!BN17)</f>
        <v>4</v>
      </c>
      <c r="N26" s="12" t="str">
        <f>IF(step1!BR17&gt;step1!BR$48,"",step1!BR17)</f>
        <v/>
      </c>
      <c r="O26" s="12">
        <f>IF(step1!BV17&gt;step1!BV$48,"",step1!BV17)</f>
        <v>1</v>
      </c>
      <c r="P26" s="12" t="str">
        <f>IF(step1!BW17&gt;step1!BW$48,"",step1!BW17)</f>
        <v/>
      </c>
      <c r="Q26" s="12" t="str">
        <f>IF(step1!CI17&gt;step1!CI$48,"",step1!CI17)</f>
        <v/>
      </c>
      <c r="R26" s="2">
        <v>127857</v>
      </c>
    </row>
    <row r="27" spans="1:18" ht="15" thickBot="1" x14ac:dyDescent="0.35">
      <c r="A27" s="1" t="s">
        <v>110</v>
      </c>
      <c r="B27" s="12">
        <f>IF(step1!I18&gt;step1!I$48,"",step1!I18)</f>
        <v>5</v>
      </c>
      <c r="C27" s="12" t="str">
        <f>IF(step1!O18&gt;step1!O$48,"",step1!O18)</f>
        <v/>
      </c>
      <c r="D27" s="12">
        <f>IF(step1!S18&gt;step1!S$48,"",step1!S18)</f>
        <v>5</v>
      </c>
      <c r="E27" s="12" t="str">
        <f>IF(step1!W18&gt;step1!W$48,"",step1!W18)</f>
        <v/>
      </c>
      <c r="F27" s="12" t="str">
        <f>IF(step1!Y18&gt;step1!Y$48,"",step1!Y18)</f>
        <v/>
      </c>
      <c r="G27" s="12">
        <f>IF(step1!AG18&gt;step1!AG$48,"",step1!AG18)</f>
        <v>1</v>
      </c>
      <c r="H27" s="12" t="str">
        <f>IF(step1!AP18&gt;step1!AP$48,"",step1!AP18)</f>
        <v/>
      </c>
      <c r="I27" s="12" t="str">
        <f>IF(step1!AZ18&gt;step1!AZ$48,"",step1!AZ18)</f>
        <v/>
      </c>
      <c r="J27" s="12">
        <f>IF(step1!BA18&gt;step1!BA$48,"",step1!BA18)</f>
        <v>1</v>
      </c>
      <c r="K27" s="12">
        <f>IF(step1!BK18&gt;step1!BK$48,"",step1!BK18)</f>
        <v>1</v>
      </c>
      <c r="L27" s="12" t="str">
        <f>IF(step1!BL18&gt;step1!BL$48,"",step1!BL18)</f>
        <v/>
      </c>
      <c r="M27" s="12" t="str">
        <f>IF(step1!BN18&gt;step1!BN$48,"",step1!BN18)</f>
        <v/>
      </c>
      <c r="N27" s="12">
        <f>IF(step1!BR18&gt;step1!BR$48,"",step1!BR18)</f>
        <v>5</v>
      </c>
      <c r="O27" s="12" t="str">
        <f>IF(step1!BV18&gt;step1!BV$48,"",step1!BV18)</f>
        <v/>
      </c>
      <c r="P27" s="12" t="str">
        <f>IF(step1!BW18&gt;step1!BW$48,"",step1!BW18)</f>
        <v/>
      </c>
      <c r="Q27" s="12" t="str">
        <f>IF(step1!CI18&gt;step1!CI$48,"",step1!CI18)</f>
        <v/>
      </c>
      <c r="R27" s="2">
        <v>113566</v>
      </c>
    </row>
    <row r="28" spans="1:18" ht="15" thickBot="1" x14ac:dyDescent="0.35">
      <c r="A28" s="1" t="s">
        <v>111</v>
      </c>
      <c r="B28" s="12">
        <f>IF(step1!I19&gt;step1!I$48,"",step1!I19)</f>
        <v>2</v>
      </c>
      <c r="C28" s="12">
        <f>IF(step1!O19&gt;step1!O$48,"",step1!O19)</f>
        <v>1</v>
      </c>
      <c r="D28" s="12">
        <f>IF(step1!S19&gt;step1!S$48,"",step1!S19)</f>
        <v>2</v>
      </c>
      <c r="E28" s="12" t="str">
        <f>IF(step1!W19&gt;step1!W$48,"",step1!W19)</f>
        <v/>
      </c>
      <c r="F28" s="12" t="str">
        <f>IF(step1!Y19&gt;step1!Y$48,"",step1!Y19)</f>
        <v/>
      </c>
      <c r="G28" s="12">
        <f>IF(step1!AG19&gt;step1!AG$48,"",step1!AG19)</f>
        <v>1</v>
      </c>
      <c r="H28" s="12">
        <f>IF(step1!AP19&gt;step1!AP$48,"",step1!AP19)</f>
        <v>1</v>
      </c>
      <c r="I28" s="12">
        <f>IF(step1!AZ19&gt;step1!AZ$48,"",step1!AZ19)</f>
        <v>1</v>
      </c>
      <c r="J28" s="12" t="str">
        <f>IF(step1!BA19&gt;step1!BA$48,"",step1!BA19)</f>
        <v/>
      </c>
      <c r="K28" s="12">
        <f>IF(step1!BK19&gt;step1!BK$48,"",step1!BK19)</f>
        <v>1</v>
      </c>
      <c r="L28" s="12">
        <f>IF(step1!BL19&gt;step1!BL$48,"",step1!BL19)</f>
        <v>2</v>
      </c>
      <c r="M28" s="12" t="str">
        <f>IF(step1!BN19&gt;step1!BN$48,"",step1!BN19)</f>
        <v/>
      </c>
      <c r="N28" s="12" t="str">
        <f>IF(step1!BR19&gt;step1!BR$48,"",step1!BR19)</f>
        <v/>
      </c>
      <c r="O28" s="12">
        <f>IF(step1!BV19&gt;step1!BV$48,"",step1!BV19)</f>
        <v>1</v>
      </c>
      <c r="P28" s="12" t="str">
        <f>IF(step1!BW19&gt;step1!BW$48,"",step1!BW19)</f>
        <v/>
      </c>
      <c r="Q28" s="12">
        <f>IF(step1!CI19&gt;step1!CI$48,"",step1!CI19)</f>
        <v>5</v>
      </c>
      <c r="R28" s="2">
        <v>139250</v>
      </c>
    </row>
    <row r="29" spans="1:18" ht="15" thickBot="1" x14ac:dyDescent="0.35">
      <c r="A29" s="1" t="s">
        <v>112</v>
      </c>
      <c r="B29" s="12">
        <f>IF(step1!I20&gt;step1!I$48,"",step1!I20)</f>
        <v>5</v>
      </c>
      <c r="C29" s="12">
        <f>IF(step1!O20&gt;step1!O$48,"",step1!O20)</f>
        <v>1</v>
      </c>
      <c r="D29" s="12">
        <f>IF(step1!S20&gt;step1!S$48,"",step1!S20)</f>
        <v>4</v>
      </c>
      <c r="E29" s="12" t="str">
        <f>IF(step1!W20&gt;step1!W$48,"",step1!W20)</f>
        <v/>
      </c>
      <c r="F29" s="12">
        <f>IF(step1!Y20&gt;step1!Y$48,"",step1!Y20)</f>
        <v>1</v>
      </c>
      <c r="G29" s="12">
        <f>IF(step1!AG20&gt;step1!AG$48,"",step1!AG20)</f>
        <v>1</v>
      </c>
      <c r="H29" s="12">
        <f>IF(step1!AP20&gt;step1!AP$48,"",step1!AP20)</f>
        <v>1</v>
      </c>
      <c r="I29" s="12">
        <f>IF(step1!AZ20&gt;step1!AZ$48,"",step1!AZ20)</f>
        <v>1</v>
      </c>
      <c r="J29" s="12">
        <f>IF(step1!BA20&gt;step1!BA$48,"",step1!BA20)</f>
        <v>4</v>
      </c>
      <c r="K29" s="12" t="str">
        <f>IF(step1!BK20&gt;step1!BK$48,"",step1!BK20)</f>
        <v/>
      </c>
      <c r="L29" s="12">
        <f>IF(step1!BL20&gt;step1!BL$48,"",step1!BL20)</f>
        <v>1</v>
      </c>
      <c r="M29" s="12">
        <f>IF(step1!BN20&gt;step1!BN$48,"",step1!BN20)</f>
        <v>5</v>
      </c>
      <c r="N29" s="12">
        <f>IF(step1!BR20&gt;step1!BR$48,"",step1!BR20)</f>
        <v>1</v>
      </c>
      <c r="O29" s="12" t="str">
        <f>IF(step1!BV20&gt;step1!BV$48,"",step1!BV20)</f>
        <v/>
      </c>
      <c r="P29" s="12" t="str">
        <f>IF(step1!BW20&gt;step1!BW$48,"",step1!BW20)</f>
        <v/>
      </c>
      <c r="Q29" s="12">
        <f>IF(step1!CI20&gt;step1!CI$48,"",step1!CI20)</f>
        <v>1</v>
      </c>
      <c r="R29" s="2">
        <v>132733</v>
      </c>
    </row>
    <row r="30" spans="1:18" ht="15" thickBot="1" x14ac:dyDescent="0.35">
      <c r="A30" s="1" t="s">
        <v>113</v>
      </c>
      <c r="B30" s="12" t="str">
        <f>IF(step1!I21&gt;step1!I$48,"",step1!I21)</f>
        <v/>
      </c>
      <c r="C30" s="12" t="str">
        <f>IF(step1!O21&gt;step1!O$48,"",step1!O21)</f>
        <v/>
      </c>
      <c r="D30" s="12">
        <f>IF(step1!S21&gt;step1!S$48,"",step1!S21)</f>
        <v>1</v>
      </c>
      <c r="E30" s="12" t="str">
        <f>IF(step1!W21&gt;step1!W$48,"",step1!W21)</f>
        <v/>
      </c>
      <c r="F30" s="12" t="str">
        <f>IF(step1!Y21&gt;step1!Y$48,"",step1!Y21)</f>
        <v/>
      </c>
      <c r="G30" s="12">
        <f>IF(step1!AG21&gt;step1!AG$48,"",step1!AG21)</f>
        <v>1</v>
      </c>
      <c r="H30" s="12">
        <f>IF(step1!AP21&gt;step1!AP$48,"",step1!AP21)</f>
        <v>1</v>
      </c>
      <c r="I30" s="12" t="str">
        <f>IF(step1!AZ21&gt;step1!AZ$48,"",step1!AZ21)</f>
        <v/>
      </c>
      <c r="J30" s="12">
        <f>IF(step1!BA21&gt;step1!BA$48,"",step1!BA21)</f>
        <v>1</v>
      </c>
      <c r="K30" s="12">
        <f>IF(step1!BK21&gt;step1!BK$48,"",step1!BK21)</f>
        <v>1</v>
      </c>
      <c r="L30" s="12">
        <f>IF(step1!BL21&gt;step1!BL$48,"",step1!BL21)</f>
        <v>1</v>
      </c>
      <c r="M30" s="12">
        <f>IF(step1!BN21&gt;step1!BN$48,"",step1!BN21)</f>
        <v>1</v>
      </c>
      <c r="N30" s="12">
        <f>IF(step1!BR21&gt;step1!BR$48,"",step1!BR21)</f>
        <v>1</v>
      </c>
      <c r="O30" s="12">
        <f>IF(step1!BV21&gt;step1!BV$48,"",step1!BV21)</f>
        <v>1</v>
      </c>
      <c r="P30" s="12">
        <f>IF(step1!BW21&gt;step1!BW$48,"",step1!BW21)</f>
        <v>3</v>
      </c>
      <c r="Q30" s="12">
        <f>IF(step1!CI21&gt;step1!CI$48,"",step1!CI21)</f>
        <v>1</v>
      </c>
      <c r="R30" s="2">
        <v>120666</v>
      </c>
    </row>
    <row r="31" spans="1:18" ht="15" thickBot="1" x14ac:dyDescent="0.35">
      <c r="A31" s="1" t="s">
        <v>114</v>
      </c>
      <c r="B31" s="12" t="str">
        <f>IF(step1!I22&gt;step1!I$48,"",step1!I22)</f>
        <v/>
      </c>
      <c r="C31" s="12" t="str">
        <f>IF(step1!O22&gt;step1!O$48,"",step1!O22)</f>
        <v/>
      </c>
      <c r="D31" s="12">
        <f>IF(step1!S22&gt;step1!S$48,"",step1!S22)</f>
        <v>1</v>
      </c>
      <c r="E31" s="12" t="str">
        <f>IF(step1!W22&gt;step1!W$48,"",step1!W22)</f>
        <v/>
      </c>
      <c r="F31" s="12" t="str">
        <f>IF(step1!Y22&gt;step1!Y$48,"",step1!Y22)</f>
        <v/>
      </c>
      <c r="G31" s="12">
        <f>IF(step1!AG22&gt;step1!AG$48,"",step1!AG22)</f>
        <v>1</v>
      </c>
      <c r="H31" s="12">
        <f>IF(step1!AP22&gt;step1!AP$48,"",step1!AP22)</f>
        <v>3</v>
      </c>
      <c r="I31" s="12">
        <f>IF(step1!AZ22&gt;step1!AZ$48,"",step1!AZ22)</f>
        <v>1</v>
      </c>
      <c r="J31" s="12">
        <f>IF(step1!BA22&gt;step1!BA$48,"",step1!BA22)</f>
        <v>3</v>
      </c>
      <c r="K31" s="12">
        <f>IF(step1!BK22&gt;step1!BK$48,"",step1!BK22)</f>
        <v>1</v>
      </c>
      <c r="L31" s="12" t="str">
        <f>IF(step1!BL22&gt;step1!BL$48,"",step1!BL22)</f>
        <v/>
      </c>
      <c r="M31" s="12">
        <f>IF(step1!BN22&gt;step1!BN$48,"",step1!BN22)</f>
        <v>1</v>
      </c>
      <c r="N31" s="12">
        <f>IF(step1!BR22&gt;step1!BR$48,"",step1!BR22)</f>
        <v>1</v>
      </c>
      <c r="O31" s="12" t="str">
        <f>IF(step1!BV22&gt;step1!BV$48,"",step1!BV22)</f>
        <v/>
      </c>
      <c r="P31" s="12">
        <f>IF(step1!BW22&gt;step1!BW$48,"",step1!BW22)</f>
        <v>1</v>
      </c>
      <c r="Q31" s="12">
        <f>IF(step1!CI22&gt;step1!CI$48,"",step1!CI22)</f>
        <v>5</v>
      </c>
      <c r="R31" s="2">
        <v>118966</v>
      </c>
    </row>
    <row r="32" spans="1:18" ht="15" thickBot="1" x14ac:dyDescent="0.35">
      <c r="A32" s="1" t="s">
        <v>115</v>
      </c>
      <c r="B32" s="12" t="str">
        <f>IF(step1!I23&gt;step1!I$48,"",step1!I23)</f>
        <v/>
      </c>
      <c r="C32" s="12">
        <f>IF(step1!O23&gt;step1!O$48,"",step1!O23)</f>
        <v>2</v>
      </c>
      <c r="D32" s="12">
        <f>IF(step1!S23&gt;step1!S$48,"",step1!S23)</f>
        <v>1</v>
      </c>
      <c r="E32" s="12" t="str">
        <f>IF(step1!W23&gt;step1!W$48,"",step1!W23)</f>
        <v/>
      </c>
      <c r="F32" s="12" t="str">
        <f>IF(step1!Y23&gt;step1!Y$48,"",step1!Y23)</f>
        <v/>
      </c>
      <c r="G32" s="12">
        <f>IF(step1!AG23&gt;step1!AG$48,"",step1!AG23)</f>
        <v>1</v>
      </c>
      <c r="H32" s="12">
        <f>IF(step1!AP23&gt;step1!AP$48,"",step1!AP23)</f>
        <v>1</v>
      </c>
      <c r="I32" s="12" t="str">
        <f>IF(step1!AZ23&gt;step1!AZ$48,"",step1!AZ23)</f>
        <v/>
      </c>
      <c r="J32" s="12">
        <f>IF(step1!BA23&gt;step1!BA$48,"",step1!BA23)</f>
        <v>1</v>
      </c>
      <c r="K32" s="12">
        <f>IF(step1!BK23&gt;step1!BK$48,"",step1!BK23)</f>
        <v>1</v>
      </c>
      <c r="L32" s="12">
        <f>IF(step1!BL23&gt;step1!BL$48,"",step1!BL23)</f>
        <v>2</v>
      </c>
      <c r="M32" s="12">
        <f>IF(step1!BN23&gt;step1!BN$48,"",step1!BN23)</f>
        <v>2</v>
      </c>
      <c r="N32" s="12">
        <f>IF(step1!BR23&gt;step1!BR$48,"",step1!BR23)</f>
        <v>1</v>
      </c>
      <c r="O32" s="12">
        <f>IF(step1!BV23&gt;step1!BV$48,"",step1!BV23)</f>
        <v>2</v>
      </c>
      <c r="P32" s="12">
        <f>IF(step1!BW23&gt;step1!BW$48,"",step1!BW23)</f>
        <v>1</v>
      </c>
      <c r="Q32" s="12">
        <f>IF(step1!CI23&gt;step1!CI$48,"",step1!CI23)</f>
        <v>2</v>
      </c>
      <c r="R32" s="2">
        <v>116800</v>
      </c>
    </row>
    <row r="33" spans="1:18" ht="15" thickBot="1" x14ac:dyDescent="0.35">
      <c r="A33" s="1" t="s">
        <v>116</v>
      </c>
      <c r="B33" s="12" t="str">
        <f>IF(step1!I24&gt;step1!I$48,"",step1!I24)</f>
        <v/>
      </c>
      <c r="C33" s="12" t="str">
        <f>IF(step1!O24&gt;step1!O$48,"",step1!O24)</f>
        <v/>
      </c>
      <c r="D33" s="12">
        <f>IF(step1!S24&gt;step1!S$48,"",step1!S24)</f>
        <v>1</v>
      </c>
      <c r="E33" s="12" t="str">
        <f>IF(step1!W24&gt;step1!W$48,"",step1!W24)</f>
        <v/>
      </c>
      <c r="F33" s="12">
        <f>IF(step1!Y24&gt;step1!Y$48,"",step1!Y24)</f>
        <v>1</v>
      </c>
      <c r="G33" s="12">
        <f>IF(step1!AG24&gt;step1!AG$48,"",step1!AG24)</f>
        <v>1</v>
      </c>
      <c r="H33" s="12">
        <f>IF(step1!AP24&gt;step1!AP$48,"",step1!AP24)</f>
        <v>3</v>
      </c>
      <c r="I33" s="12" t="str">
        <f>IF(step1!AZ24&gt;step1!AZ$48,"",step1!AZ24)</f>
        <v/>
      </c>
      <c r="J33" s="12">
        <f>IF(step1!BA24&gt;step1!BA$48,"",step1!BA24)</f>
        <v>1</v>
      </c>
      <c r="K33" s="12">
        <f>IF(step1!BK24&gt;step1!BK$48,"",step1!BK24)</f>
        <v>1</v>
      </c>
      <c r="L33" s="12">
        <f>IF(step1!BL24&gt;step1!BL$48,"",step1!BL24)</f>
        <v>1</v>
      </c>
      <c r="M33" s="12">
        <f>IF(step1!BN24&gt;step1!BN$48,"",step1!BN24)</f>
        <v>1</v>
      </c>
      <c r="N33" s="12">
        <f>IF(step1!BR24&gt;step1!BR$48,"",step1!BR24)</f>
        <v>1</v>
      </c>
      <c r="O33" s="12" t="str">
        <f>IF(step1!BV24&gt;step1!BV$48,"",step1!BV24)</f>
        <v/>
      </c>
      <c r="P33" s="12">
        <f>IF(step1!BW24&gt;step1!BW$48,"",step1!BW24)</f>
        <v>3</v>
      </c>
      <c r="Q33" s="12">
        <f>IF(step1!CI24&gt;step1!CI$48,"",step1!CI24)</f>
        <v>1</v>
      </c>
      <c r="R33" s="2">
        <v>124233</v>
      </c>
    </row>
    <row r="34" spans="1:18" ht="15" thickBot="1" x14ac:dyDescent="0.35">
      <c r="A34" s="1" t="s">
        <v>117</v>
      </c>
      <c r="B34" s="12" t="str">
        <f>IF(step1!I25&gt;step1!I$48,"",step1!I25)</f>
        <v/>
      </c>
      <c r="C34" s="12">
        <f>IF(step1!O25&gt;step1!O$48,"",step1!O25)</f>
        <v>1</v>
      </c>
      <c r="D34" s="12">
        <f>IF(step1!S25&gt;step1!S$48,"",step1!S25)</f>
        <v>1</v>
      </c>
      <c r="E34" s="12" t="str">
        <f>IF(step1!W25&gt;step1!W$48,"",step1!W25)</f>
        <v/>
      </c>
      <c r="F34" s="12" t="str">
        <f>IF(step1!Y25&gt;step1!Y$48,"",step1!Y25)</f>
        <v/>
      </c>
      <c r="G34" s="12">
        <f>IF(step1!AG25&gt;step1!AG$48,"",step1!AG25)</f>
        <v>1</v>
      </c>
      <c r="H34" s="12">
        <f>IF(step1!AP25&gt;step1!AP$48,"",step1!AP25)</f>
        <v>1</v>
      </c>
      <c r="I34" s="12">
        <f>IF(step1!AZ25&gt;step1!AZ$48,"",step1!AZ25)</f>
        <v>1</v>
      </c>
      <c r="J34" s="12">
        <f>IF(step1!BA25&gt;step1!BA$48,"",step1!BA25)</f>
        <v>3</v>
      </c>
      <c r="K34" s="12">
        <f>IF(step1!BK25&gt;step1!BK$48,"",step1!BK25)</f>
        <v>1</v>
      </c>
      <c r="L34" s="12">
        <f>IF(step1!BL25&gt;step1!BL$48,"",step1!BL25)</f>
        <v>1</v>
      </c>
      <c r="M34" s="12">
        <f>IF(step1!BN25&gt;step1!BN$48,"",step1!BN25)</f>
        <v>1</v>
      </c>
      <c r="N34" s="12">
        <f>IF(step1!BR25&gt;step1!BR$48,"",step1!BR25)</f>
        <v>1</v>
      </c>
      <c r="O34" s="12" t="str">
        <f>IF(step1!BV25&gt;step1!BV$48,"",step1!BV25)</f>
        <v/>
      </c>
      <c r="P34" s="12">
        <f>IF(step1!BW25&gt;step1!BW$48,"",step1!BW25)</f>
        <v>3</v>
      </c>
      <c r="Q34" s="12">
        <f>IF(step1!CI25&gt;step1!CI$48,"",step1!CI25)</f>
        <v>1</v>
      </c>
      <c r="R34" s="2">
        <v>128300</v>
      </c>
    </row>
    <row r="35" spans="1:18" ht="15" thickBot="1" x14ac:dyDescent="0.35">
      <c r="A35" s="1" t="s">
        <v>118</v>
      </c>
      <c r="B35" s="12" t="str">
        <f>IF(step1!I26&gt;step1!I$48,"",step1!I26)</f>
        <v/>
      </c>
      <c r="C35" s="12">
        <f>IF(step1!O26&gt;step1!O$48,"",step1!O26)</f>
        <v>1</v>
      </c>
      <c r="D35" s="12">
        <f>IF(step1!S26&gt;step1!S$48,"",step1!S26)</f>
        <v>1</v>
      </c>
      <c r="E35" s="12" t="str">
        <f>IF(step1!W26&gt;step1!W$48,"",step1!W26)</f>
        <v/>
      </c>
      <c r="F35" s="12" t="str">
        <f>IF(step1!Y26&gt;step1!Y$48,"",step1!Y26)</f>
        <v/>
      </c>
      <c r="G35" s="12">
        <f>IF(step1!AG26&gt;step1!AG$48,"",step1!AG26)</f>
        <v>1</v>
      </c>
      <c r="H35" s="12">
        <f>IF(step1!AP26&gt;step1!AP$48,"",step1!AP26)</f>
        <v>1</v>
      </c>
      <c r="I35" s="12" t="str">
        <f>IF(step1!AZ26&gt;step1!AZ$48,"",step1!AZ26)</f>
        <v/>
      </c>
      <c r="J35" s="12">
        <f>IF(step1!BA26&gt;step1!BA$48,"",step1!BA26)</f>
        <v>1</v>
      </c>
      <c r="K35" s="12">
        <f>IF(step1!BK26&gt;step1!BK$48,"",step1!BK26)</f>
        <v>1</v>
      </c>
      <c r="L35" s="12">
        <f>IF(step1!BL26&gt;step1!BL$48,"",step1!BL26)</f>
        <v>1</v>
      </c>
      <c r="M35" s="12">
        <f>IF(step1!BN26&gt;step1!BN$48,"",step1!BN26)</f>
        <v>1</v>
      </c>
      <c r="N35" s="12">
        <f>IF(step1!BR26&gt;step1!BR$48,"",step1!BR26)</f>
        <v>1</v>
      </c>
      <c r="O35" s="12" t="str">
        <f>IF(step1!BV26&gt;step1!BV$48,"",step1!BV26)</f>
        <v/>
      </c>
      <c r="P35" s="12">
        <f>IF(step1!BW26&gt;step1!BW$48,"",step1!BW26)</f>
        <v>3</v>
      </c>
      <c r="Q35" s="12">
        <f>IF(step1!CI26&gt;step1!CI$48,"",step1!CI26)</f>
        <v>1</v>
      </c>
      <c r="R35" s="2">
        <v>117300</v>
      </c>
    </row>
    <row r="36" spans="1:18" ht="15" thickBot="1" x14ac:dyDescent="0.35">
      <c r="A36" s="1" t="s">
        <v>119</v>
      </c>
      <c r="B36" s="12" t="str">
        <f>IF(step1!I27&gt;step1!I$48,"",step1!I27)</f>
        <v/>
      </c>
      <c r="C36" s="12">
        <f>IF(step1!O27&gt;step1!O$48,"",step1!O27)</f>
        <v>1</v>
      </c>
      <c r="D36" s="12">
        <f>IF(step1!S27&gt;step1!S$48,"",step1!S27)</f>
        <v>1</v>
      </c>
      <c r="E36" s="12" t="str">
        <f>IF(step1!W27&gt;step1!W$48,"",step1!W27)</f>
        <v/>
      </c>
      <c r="F36" s="12" t="str">
        <f>IF(step1!Y27&gt;step1!Y$48,"",step1!Y27)</f>
        <v/>
      </c>
      <c r="G36" s="12">
        <f>IF(step1!AG27&gt;step1!AG$48,"",step1!AG27)</f>
        <v>1</v>
      </c>
      <c r="H36" s="12">
        <f>IF(step1!AP27&gt;step1!AP$48,"",step1!AP27)</f>
        <v>3</v>
      </c>
      <c r="I36" s="12" t="str">
        <f>IF(step1!AZ27&gt;step1!AZ$48,"",step1!AZ27)</f>
        <v/>
      </c>
      <c r="J36" s="12">
        <f>IF(step1!BA27&gt;step1!BA$48,"",step1!BA27)</f>
        <v>1</v>
      </c>
      <c r="K36" s="12">
        <f>IF(step1!BK27&gt;step1!BK$48,"",step1!BK27)</f>
        <v>1</v>
      </c>
      <c r="L36" s="12">
        <f>IF(step1!BL27&gt;step1!BL$48,"",step1!BL27)</f>
        <v>1</v>
      </c>
      <c r="M36" s="12">
        <f>IF(step1!BN27&gt;step1!BN$48,"",step1!BN27)</f>
        <v>1</v>
      </c>
      <c r="N36" s="12">
        <f>IF(step1!BR27&gt;step1!BR$48,"",step1!BR27)</f>
        <v>1</v>
      </c>
      <c r="O36" s="12">
        <f>IF(step1!BV27&gt;step1!BV$48,"",step1!BV27)</f>
        <v>1</v>
      </c>
      <c r="P36" s="12">
        <f>IF(step1!BW27&gt;step1!BW$48,"",step1!BW27)</f>
        <v>3</v>
      </c>
      <c r="Q36" s="12">
        <f>IF(step1!CI27&gt;step1!CI$48,"",step1!CI27)</f>
        <v>1</v>
      </c>
      <c r="R36" s="2">
        <v>141066</v>
      </c>
    </row>
    <row r="37" spans="1:18" ht="15" thickBot="1" x14ac:dyDescent="0.35">
      <c r="A37" s="1" t="s">
        <v>120</v>
      </c>
      <c r="B37" s="12">
        <f>IF(step1!I28&gt;step1!I$48,"",step1!I28)</f>
        <v>1</v>
      </c>
      <c r="C37" s="12" t="str">
        <f>IF(step1!O28&gt;step1!O$48,"",step1!O28)</f>
        <v/>
      </c>
      <c r="D37" s="12">
        <f>IF(step1!S28&gt;step1!S$48,"",step1!S28)</f>
        <v>5</v>
      </c>
      <c r="E37" s="12" t="str">
        <f>IF(step1!W28&gt;step1!W$48,"",step1!W28)</f>
        <v/>
      </c>
      <c r="F37" s="12">
        <f>IF(step1!Y28&gt;step1!Y$48,"",step1!Y28)</f>
        <v>5</v>
      </c>
      <c r="G37" s="12">
        <f>IF(step1!AG28&gt;step1!AG$48,"",step1!AG28)</f>
        <v>1</v>
      </c>
      <c r="H37" s="12">
        <f>IF(step1!AP28&gt;step1!AP$48,"",step1!AP28)</f>
        <v>1</v>
      </c>
      <c r="I37" s="12" t="str">
        <f>IF(step1!AZ28&gt;step1!AZ$48,"",step1!AZ28)</f>
        <v/>
      </c>
      <c r="J37" s="12">
        <f>IF(step1!BA28&gt;step1!BA$48,"",step1!BA28)</f>
        <v>5</v>
      </c>
      <c r="K37" s="12">
        <f>IF(step1!BK28&gt;step1!BK$48,"",step1!BK28)</f>
        <v>1</v>
      </c>
      <c r="L37" s="12">
        <f>IF(step1!BL28&gt;step1!BL$48,"",step1!BL28)</f>
        <v>1</v>
      </c>
      <c r="M37" s="12">
        <f>IF(step1!BN28&gt;step1!BN$48,"",step1!BN28)</f>
        <v>1</v>
      </c>
      <c r="N37" s="12">
        <f>IF(step1!BR28&gt;step1!BR$48,"",step1!BR28)</f>
        <v>3</v>
      </c>
      <c r="O37" s="12" t="str">
        <f>IF(step1!BV28&gt;step1!BV$48,"",step1!BV28)</f>
        <v/>
      </c>
      <c r="P37" s="12">
        <f>IF(step1!BW28&gt;step1!BW$48,"",step1!BW28)</f>
        <v>1</v>
      </c>
      <c r="Q37" s="12">
        <f>IF(step1!CI28&gt;step1!CI$48,"",step1!CI28)</f>
        <v>2</v>
      </c>
      <c r="R37" s="2">
        <v>140678</v>
      </c>
    </row>
    <row r="38" spans="1:18" ht="15" thickBot="1" x14ac:dyDescent="0.35">
      <c r="A38" s="1" t="s">
        <v>121</v>
      </c>
      <c r="B38" s="12">
        <f>IF(step1!I29&gt;step1!I$48,"",step1!I29)</f>
        <v>5</v>
      </c>
      <c r="C38" s="12">
        <f>IF(step1!O29&gt;step1!O$48,"",step1!O29)</f>
        <v>1</v>
      </c>
      <c r="D38" s="12">
        <f>IF(step1!S29&gt;step1!S$48,"",step1!S29)</f>
        <v>5</v>
      </c>
      <c r="E38" s="12" t="str">
        <f>IF(step1!W29&gt;step1!W$48,"",step1!W29)</f>
        <v/>
      </c>
      <c r="F38" s="12" t="str">
        <f>IF(step1!Y29&gt;step1!Y$48,"",step1!Y29)</f>
        <v/>
      </c>
      <c r="G38" s="12">
        <f>IF(step1!AG29&gt;step1!AG$48,"",step1!AG29)</f>
        <v>5</v>
      </c>
      <c r="H38" s="12">
        <f>IF(step1!AP29&gt;step1!AP$48,"",step1!AP29)</f>
        <v>1</v>
      </c>
      <c r="I38" s="12">
        <f>IF(step1!AZ29&gt;step1!AZ$48,"",step1!AZ29)</f>
        <v>1</v>
      </c>
      <c r="J38" s="12">
        <f>IF(step1!BA29&gt;step1!BA$48,"",step1!BA29)</f>
        <v>5</v>
      </c>
      <c r="K38" s="12">
        <f>IF(step1!BK29&gt;step1!BK$48,"",step1!BK29)</f>
        <v>1</v>
      </c>
      <c r="L38" s="12" t="str">
        <f>IF(step1!BL29&gt;step1!BL$48,"",step1!BL29)</f>
        <v/>
      </c>
      <c r="M38" s="12" t="str">
        <f>IF(step1!BN29&gt;step1!BN$48,"",step1!BN29)</f>
        <v/>
      </c>
      <c r="N38" s="12">
        <f>IF(step1!BR29&gt;step1!BR$48,"",step1!BR29)</f>
        <v>5</v>
      </c>
      <c r="O38" s="12" t="str">
        <f>IF(step1!BV29&gt;step1!BV$48,"",step1!BV29)</f>
        <v/>
      </c>
      <c r="P38" s="12" t="str">
        <f>IF(step1!BW29&gt;step1!BW$48,"",step1!BW29)</f>
        <v/>
      </c>
      <c r="Q38" s="12">
        <f>IF(step1!CI29&gt;step1!CI$48,"",step1!CI29)</f>
        <v>1</v>
      </c>
      <c r="R38" s="2">
        <v>123666</v>
      </c>
    </row>
    <row r="39" spans="1:18" ht="15" thickBot="1" x14ac:dyDescent="0.35">
      <c r="A39" s="1" t="s">
        <v>122</v>
      </c>
      <c r="B39" s="12">
        <f>IF(step1!I30&gt;step1!I$48,"",step1!I30)</f>
        <v>5</v>
      </c>
      <c r="C39" s="12" t="str">
        <f>IF(step1!O30&gt;step1!O$48,"",step1!O30)</f>
        <v/>
      </c>
      <c r="D39" s="12">
        <f>IF(step1!S30&gt;step1!S$48,"",step1!S30)</f>
        <v>5</v>
      </c>
      <c r="E39" s="12" t="str">
        <f>IF(step1!W30&gt;step1!W$48,"",step1!W30)</f>
        <v/>
      </c>
      <c r="F39" s="12" t="str">
        <f>IF(step1!Y30&gt;step1!Y$48,"",step1!Y30)</f>
        <v/>
      </c>
      <c r="G39" s="12">
        <f>IF(step1!AG30&gt;step1!AG$48,"",step1!AG30)</f>
        <v>5</v>
      </c>
      <c r="H39" s="12" t="str">
        <f>IF(step1!AP30&gt;step1!AP$48,"",step1!AP30)</f>
        <v/>
      </c>
      <c r="I39" s="12">
        <f>IF(step1!AZ30&gt;step1!AZ$48,"",step1!AZ30)</f>
        <v>1</v>
      </c>
      <c r="J39" s="12">
        <f>IF(step1!BA30&gt;step1!BA$48,"",step1!BA30)</f>
        <v>5</v>
      </c>
      <c r="K39" s="12">
        <f>IF(step1!BK30&gt;step1!BK$48,"",step1!BK30)</f>
        <v>1</v>
      </c>
      <c r="L39" s="12" t="str">
        <f>IF(step1!BL30&gt;step1!BL$48,"",step1!BL30)</f>
        <v/>
      </c>
      <c r="M39" s="12" t="str">
        <f>IF(step1!BN30&gt;step1!BN$48,"",step1!BN30)</f>
        <v/>
      </c>
      <c r="N39" s="12">
        <f>IF(step1!BR30&gt;step1!BR$48,"",step1!BR30)</f>
        <v>5</v>
      </c>
      <c r="O39" s="12" t="str">
        <f>IF(step1!BV30&gt;step1!BV$48,"",step1!BV30)</f>
        <v/>
      </c>
      <c r="P39" s="12" t="str">
        <f>IF(step1!BW30&gt;step1!BW$48,"",step1!BW30)</f>
        <v/>
      </c>
      <c r="Q39" s="12">
        <f>IF(step1!CI30&gt;step1!CI$48,"",step1!CI30)</f>
        <v>1</v>
      </c>
      <c r="R39" s="2">
        <v>113666</v>
      </c>
    </row>
    <row r="40" spans="1:18" ht="15" thickBot="1" x14ac:dyDescent="0.35">
      <c r="A40" s="1" t="s">
        <v>123</v>
      </c>
      <c r="B40" s="12">
        <f>IF(step1!I31&gt;step1!I$48,"",step1!I31)</f>
        <v>5</v>
      </c>
      <c r="C40" s="12" t="str">
        <f>IF(step1!O31&gt;step1!O$48,"",step1!O31)</f>
        <v/>
      </c>
      <c r="D40" s="12">
        <f>IF(step1!S31&gt;step1!S$48,"",step1!S31)</f>
        <v>5</v>
      </c>
      <c r="E40" s="12" t="str">
        <f>IF(step1!W31&gt;step1!W$48,"",step1!W31)</f>
        <v/>
      </c>
      <c r="F40" s="12" t="str">
        <f>IF(step1!Y31&gt;step1!Y$48,"",step1!Y31)</f>
        <v/>
      </c>
      <c r="G40" s="12">
        <f>IF(step1!AG31&gt;step1!AG$48,"",step1!AG31)</f>
        <v>5</v>
      </c>
      <c r="H40" s="12" t="str">
        <f>IF(step1!AP31&gt;step1!AP$48,"",step1!AP31)</f>
        <v/>
      </c>
      <c r="I40" s="12">
        <f>IF(step1!AZ31&gt;step1!AZ$48,"",step1!AZ31)</f>
        <v>1</v>
      </c>
      <c r="J40" s="12">
        <f>IF(step1!BA31&gt;step1!BA$48,"",step1!BA31)</f>
        <v>5</v>
      </c>
      <c r="K40" s="12">
        <f>IF(step1!BK31&gt;step1!BK$48,"",step1!BK31)</f>
        <v>1</v>
      </c>
      <c r="L40" s="12" t="str">
        <f>IF(step1!BL31&gt;step1!BL$48,"",step1!BL31)</f>
        <v/>
      </c>
      <c r="M40" s="12" t="str">
        <f>IF(step1!BN31&gt;step1!BN$48,"",step1!BN31)</f>
        <v/>
      </c>
      <c r="N40" s="12">
        <f>IF(step1!BR31&gt;step1!BR$48,"",step1!BR31)</f>
        <v>5</v>
      </c>
      <c r="O40" s="12" t="str">
        <f>IF(step1!BV31&gt;step1!BV$48,"",step1!BV31)</f>
        <v/>
      </c>
      <c r="P40" s="12" t="str">
        <f>IF(step1!BW31&gt;step1!BW$48,"",step1!BW31)</f>
        <v/>
      </c>
      <c r="Q40" s="12">
        <f>IF(step1!CI31&gt;step1!CI$48,"",step1!CI31)</f>
        <v>1</v>
      </c>
      <c r="R40" s="2">
        <v>117033</v>
      </c>
    </row>
    <row r="41" spans="1:18" ht="15" thickBot="1" x14ac:dyDescent="0.35">
      <c r="A41" s="1" t="s">
        <v>124</v>
      </c>
      <c r="B41" s="12">
        <f>IF(step1!I32&gt;step1!I$48,"",step1!I32)</f>
        <v>5</v>
      </c>
      <c r="C41" s="12" t="str">
        <f>IF(step1!O32&gt;step1!O$48,"",step1!O32)</f>
        <v/>
      </c>
      <c r="D41" s="12">
        <f>IF(step1!S32&gt;step1!S$48,"",step1!S32)</f>
        <v>5</v>
      </c>
      <c r="E41" s="12" t="str">
        <f>IF(step1!W32&gt;step1!W$48,"",step1!W32)</f>
        <v/>
      </c>
      <c r="F41" s="12" t="str">
        <f>IF(step1!Y32&gt;step1!Y$48,"",step1!Y32)</f>
        <v/>
      </c>
      <c r="G41" s="12">
        <f>IF(step1!AG32&gt;step1!AG$48,"",step1!AG32)</f>
        <v>5</v>
      </c>
      <c r="H41" s="12" t="str">
        <f>IF(step1!AP32&gt;step1!AP$48,"",step1!AP32)</f>
        <v/>
      </c>
      <c r="I41" s="12">
        <f>IF(step1!AZ32&gt;step1!AZ$48,"",step1!AZ32)</f>
        <v>1</v>
      </c>
      <c r="J41" s="12">
        <f>IF(step1!BA32&gt;step1!BA$48,"",step1!BA32)</f>
        <v>5</v>
      </c>
      <c r="K41" s="12">
        <f>IF(step1!BK32&gt;step1!BK$48,"",step1!BK32)</f>
        <v>1</v>
      </c>
      <c r="L41" s="12" t="str">
        <f>IF(step1!BL32&gt;step1!BL$48,"",step1!BL32)</f>
        <v/>
      </c>
      <c r="M41" s="12" t="str">
        <f>IF(step1!BN32&gt;step1!BN$48,"",step1!BN32)</f>
        <v/>
      </c>
      <c r="N41" s="12">
        <f>IF(step1!BR32&gt;step1!BR$48,"",step1!BR32)</f>
        <v>1</v>
      </c>
      <c r="O41" s="12" t="str">
        <f>IF(step1!BV32&gt;step1!BV$48,"",step1!BV32)</f>
        <v/>
      </c>
      <c r="P41" s="12" t="str">
        <f>IF(step1!BW32&gt;step1!BW$48,"",step1!BW32)</f>
        <v/>
      </c>
      <c r="Q41" s="12">
        <f>IF(step1!CI32&gt;step1!CI$48,"",step1!CI32)</f>
        <v>1</v>
      </c>
      <c r="R41" s="2">
        <v>122392</v>
      </c>
    </row>
    <row r="42" spans="1:18" ht="15" thickBot="1" x14ac:dyDescent="0.35">
      <c r="A42" s="1" t="s">
        <v>125</v>
      </c>
      <c r="B42" s="12">
        <f>IF(step1!I33&gt;step1!I$48,"",step1!I33)</f>
        <v>5</v>
      </c>
      <c r="C42" s="12">
        <f>IF(step1!O33&gt;step1!O$48,"",step1!O33)</f>
        <v>1</v>
      </c>
      <c r="D42" s="12">
        <f>IF(step1!S33&gt;step1!S$48,"",step1!S33)</f>
        <v>5</v>
      </c>
      <c r="E42" s="12" t="str">
        <f>IF(step1!W33&gt;step1!W$48,"",step1!W33)</f>
        <v/>
      </c>
      <c r="F42" s="12">
        <f>IF(step1!Y33&gt;step1!Y$48,"",step1!Y33)</f>
        <v>5</v>
      </c>
      <c r="G42" s="12">
        <f>IF(step1!AG33&gt;step1!AG$48,"",step1!AG33)</f>
        <v>5</v>
      </c>
      <c r="H42" s="12" t="str">
        <f>IF(step1!AP33&gt;step1!AP$48,"",step1!AP33)</f>
        <v/>
      </c>
      <c r="I42" s="12" t="str">
        <f>IF(step1!AZ33&gt;step1!AZ$48,"",step1!AZ33)</f>
        <v/>
      </c>
      <c r="J42" s="12">
        <f>IF(step1!BA33&gt;step1!BA$48,"",step1!BA33)</f>
        <v>5</v>
      </c>
      <c r="K42" s="12">
        <f>IF(step1!BK33&gt;step1!BK$48,"",step1!BK33)</f>
        <v>1</v>
      </c>
      <c r="L42" s="12">
        <f>IF(step1!BL33&gt;step1!BL$48,"",step1!BL33)</f>
        <v>1</v>
      </c>
      <c r="M42" s="12">
        <f>IF(step1!BN33&gt;step1!BN$48,"",step1!BN33)</f>
        <v>1</v>
      </c>
      <c r="N42" s="12">
        <f>IF(step1!BR33&gt;step1!BR$48,"",step1!BR33)</f>
        <v>5</v>
      </c>
      <c r="O42" s="12" t="str">
        <f>IF(step1!BV33&gt;step1!BV$48,"",step1!BV33)</f>
        <v/>
      </c>
      <c r="P42" s="12" t="str">
        <f>IF(step1!BW33&gt;step1!BW$48,"",step1!BW33)</f>
        <v/>
      </c>
      <c r="Q42" s="12" t="str">
        <f>IF(step1!CI33&gt;step1!CI$48,"",step1!CI33)</f>
        <v/>
      </c>
      <c r="R42" s="2">
        <v>132214</v>
      </c>
    </row>
    <row r="43" spans="1:18" ht="15" thickBot="1" x14ac:dyDescent="0.35">
      <c r="A43" s="1" t="s">
        <v>126</v>
      </c>
      <c r="B43" s="12" t="str">
        <f>IF(step1!I34&gt;step1!I$48,"",step1!I34)</f>
        <v/>
      </c>
      <c r="C43" s="12">
        <f>IF(step1!O34&gt;step1!O$48,"",step1!O34)</f>
        <v>1</v>
      </c>
      <c r="D43" s="12">
        <f>IF(step1!S34&gt;step1!S$48,"",step1!S34)</f>
        <v>5</v>
      </c>
      <c r="E43" s="12" t="str">
        <f>IF(step1!W34&gt;step1!W$48,"",step1!W34)</f>
        <v/>
      </c>
      <c r="F43" s="12">
        <f>IF(step1!Y34&gt;step1!Y$48,"",step1!Y34)</f>
        <v>1</v>
      </c>
      <c r="G43" s="12">
        <f>IF(step1!AG34&gt;step1!AG$48,"",step1!AG34)</f>
        <v>4</v>
      </c>
      <c r="H43" s="12">
        <f>IF(step1!AP34&gt;step1!AP$48,"",step1!AP34)</f>
        <v>3</v>
      </c>
      <c r="I43" s="12" t="str">
        <f>IF(step1!AZ34&gt;step1!AZ$48,"",step1!AZ34)</f>
        <v/>
      </c>
      <c r="J43" s="12">
        <f>IF(step1!BA34&gt;step1!BA$48,"",step1!BA34)</f>
        <v>1</v>
      </c>
      <c r="K43" s="12">
        <f>IF(step1!BK34&gt;step1!BK$48,"",step1!BK34)</f>
        <v>1</v>
      </c>
      <c r="L43" s="12">
        <f>IF(step1!BL34&gt;step1!BL$48,"",step1!BL34)</f>
        <v>3</v>
      </c>
      <c r="M43" s="12">
        <f>IF(step1!BN34&gt;step1!BN$48,"",step1!BN34)</f>
        <v>3</v>
      </c>
      <c r="N43" s="12">
        <f>IF(step1!BR34&gt;step1!BR$48,"",step1!BR34)</f>
        <v>4</v>
      </c>
      <c r="O43" s="12" t="str">
        <f>IF(step1!BV34&gt;step1!BV$48,"",step1!BV34)</f>
        <v/>
      </c>
      <c r="P43" s="12" t="str">
        <f>IF(step1!BW34&gt;step1!BW$48,"",step1!BW34)</f>
        <v/>
      </c>
      <c r="Q43" s="12">
        <f>IF(step1!CI34&gt;step1!CI$48,"",step1!CI34)</f>
        <v>3</v>
      </c>
      <c r="R43" s="2">
        <v>124233</v>
      </c>
    </row>
    <row r="44" spans="1:18" ht="15" thickBot="1" x14ac:dyDescent="0.35">
      <c r="A44" s="1" t="s">
        <v>127</v>
      </c>
      <c r="B44" s="12">
        <f>IF(step1!I35&gt;step1!I$48,"",step1!I35)</f>
        <v>5</v>
      </c>
      <c r="C44" s="12">
        <f>IF(step1!O35&gt;step1!O$48,"",step1!O35)</f>
        <v>1</v>
      </c>
      <c r="D44" s="12">
        <f>IF(step1!S35&gt;step1!S$48,"",step1!S35)</f>
        <v>5</v>
      </c>
      <c r="E44" s="12" t="str">
        <f>IF(step1!W35&gt;step1!W$48,"",step1!W35)</f>
        <v/>
      </c>
      <c r="F44" s="12" t="str">
        <f>IF(step1!Y35&gt;step1!Y$48,"",step1!Y35)</f>
        <v/>
      </c>
      <c r="G44" s="12">
        <f>IF(step1!AG35&gt;step1!AG$48,"",step1!AG35)</f>
        <v>5</v>
      </c>
      <c r="H44" s="12" t="str">
        <f>IF(step1!AP35&gt;step1!AP$48,"",step1!AP35)</f>
        <v/>
      </c>
      <c r="I44" s="12">
        <f>IF(step1!AZ35&gt;step1!AZ$48,"",step1!AZ35)</f>
        <v>1</v>
      </c>
      <c r="J44" s="12">
        <f>IF(step1!BA35&gt;step1!BA$48,"",step1!BA35)</f>
        <v>5</v>
      </c>
      <c r="K44" s="12">
        <f>IF(step1!BK35&gt;step1!BK$48,"",step1!BK35)</f>
        <v>1</v>
      </c>
      <c r="L44" s="12" t="str">
        <f>IF(step1!BL35&gt;step1!BL$48,"",step1!BL35)</f>
        <v/>
      </c>
      <c r="M44" s="12" t="str">
        <f>IF(step1!BN35&gt;step1!BN$48,"",step1!BN35)</f>
        <v/>
      </c>
      <c r="N44" s="12">
        <f>IF(step1!BR35&gt;step1!BR$48,"",step1!BR35)</f>
        <v>5</v>
      </c>
      <c r="O44" s="12" t="str">
        <f>IF(step1!BV35&gt;step1!BV$48,"",step1!BV35)</f>
        <v/>
      </c>
      <c r="P44" s="12" t="str">
        <f>IF(step1!BW35&gt;step1!BW$48,"",step1!BW35)</f>
        <v/>
      </c>
      <c r="Q44" s="12">
        <f>IF(step1!CI35&gt;step1!CI$48,"",step1!CI35)</f>
        <v>1</v>
      </c>
      <c r="R44" s="2">
        <v>120250</v>
      </c>
    </row>
    <row r="45" spans="1:18" ht="15" thickBot="1" x14ac:dyDescent="0.35">
      <c r="A45" s="1" t="s">
        <v>128</v>
      </c>
      <c r="B45" s="12" t="str">
        <f>IF(step1!I36&gt;step1!I$48,"",step1!I36)</f>
        <v/>
      </c>
      <c r="C45" s="12">
        <f>IF(step1!O36&gt;step1!O$48,"",step1!O36)</f>
        <v>1</v>
      </c>
      <c r="D45" s="12">
        <f>IF(step1!S36&gt;step1!S$48,"",step1!S36)</f>
        <v>1</v>
      </c>
      <c r="E45" s="12" t="str">
        <f>IF(step1!W36&gt;step1!W$48,"",step1!W36)</f>
        <v/>
      </c>
      <c r="F45" s="12">
        <f>IF(step1!Y36&gt;step1!Y$48,"",step1!Y36)</f>
        <v>1</v>
      </c>
      <c r="G45" s="12">
        <f>IF(step1!AG36&gt;step1!AG$48,"",step1!AG36)</f>
        <v>1</v>
      </c>
      <c r="H45" s="12">
        <f>IF(step1!AP36&gt;step1!AP$48,"",step1!AP36)</f>
        <v>3</v>
      </c>
      <c r="I45" s="12" t="str">
        <f>IF(step1!AZ36&gt;step1!AZ$48,"",step1!AZ36)</f>
        <v/>
      </c>
      <c r="J45" s="12">
        <f>IF(step1!BA36&gt;step1!BA$48,"",step1!BA36)</f>
        <v>1</v>
      </c>
      <c r="K45" s="12">
        <f>IF(step1!BK36&gt;step1!BK$48,"",step1!BK36)</f>
        <v>1</v>
      </c>
      <c r="L45" s="12">
        <f>IF(step1!BL36&gt;step1!BL$48,"",step1!BL36)</f>
        <v>1</v>
      </c>
      <c r="M45" s="12">
        <f>IF(step1!BN36&gt;step1!BN$48,"",step1!BN36)</f>
        <v>1</v>
      </c>
      <c r="N45" s="12">
        <f>IF(step1!BR36&gt;step1!BR$48,"",step1!BR36)</f>
        <v>1</v>
      </c>
      <c r="O45" s="12">
        <f>IF(step1!BV36&gt;step1!BV$48,"",step1!BV36)</f>
        <v>1</v>
      </c>
      <c r="P45" s="12">
        <f>IF(step1!BW36&gt;step1!BW$48,"",step1!BW36)</f>
        <v>3</v>
      </c>
      <c r="Q45" s="12">
        <f>IF(step1!CI36&gt;step1!CI$48,"",step1!CI36)</f>
        <v>1</v>
      </c>
      <c r="R45" s="2">
        <v>130900</v>
      </c>
    </row>
    <row r="46" spans="1:18" ht="15" thickBot="1" x14ac:dyDescent="0.35">
      <c r="A46" s="138" t="s">
        <v>129</v>
      </c>
      <c r="B46" s="139">
        <f>IF(step1!I37&gt;step1!I$48,"",step1!I37)</f>
        <v>5</v>
      </c>
      <c r="C46" s="139" t="str">
        <f>IF(step1!O37&gt;step1!O$48,"",step1!O37)</f>
        <v/>
      </c>
      <c r="D46" s="139">
        <f>IF(step1!S37&gt;step1!S$48,"",step1!S37)</f>
        <v>5</v>
      </c>
      <c r="E46" s="139">
        <f>IF(step1!W37&gt;step1!W$48,"",step1!W37)</f>
        <v>5</v>
      </c>
      <c r="F46" s="139">
        <f>IF(step1!Y37&gt;step1!Y$48,"",step1!Y37)</f>
        <v>1</v>
      </c>
      <c r="G46" s="139">
        <f>IF(step1!AG37&gt;step1!AG$48,"",step1!AG37)</f>
        <v>1</v>
      </c>
      <c r="H46" s="139" t="str">
        <f>IF(step1!AP37&gt;step1!AP$48,"",step1!AP37)</f>
        <v/>
      </c>
      <c r="I46" s="139">
        <f>IF(step1!AZ37&gt;step1!AZ$48,"",step1!AZ37)</f>
        <v>1</v>
      </c>
      <c r="J46" s="139">
        <f>IF(step1!BA37&gt;step1!BA$48,"",step1!BA37)</f>
        <v>5</v>
      </c>
      <c r="K46" s="139">
        <f>IF(step1!BK37&gt;step1!BK$48,"",step1!BK37)</f>
        <v>1</v>
      </c>
      <c r="L46" s="139">
        <f>IF(step1!BL37&gt;step1!BL$48,"",step1!BL37)</f>
        <v>1</v>
      </c>
      <c r="M46" s="139">
        <f>IF(step1!BN37&gt;step1!BN$48,"",step1!BN37)</f>
        <v>5</v>
      </c>
      <c r="N46" s="139">
        <f>IF(step1!BR37&gt;step1!BR$48,"",step1!BR37)</f>
        <v>5</v>
      </c>
      <c r="O46" s="139" t="str">
        <f>IF(step1!BV37&gt;step1!BV$48,"",step1!BV37)</f>
        <v/>
      </c>
      <c r="P46" s="139" t="str">
        <f>IF(step1!BW37&gt;step1!BW$48,"",step1!BW37)</f>
        <v/>
      </c>
      <c r="Q46" s="139">
        <f>IF(step1!CI37&gt;step1!CI$48,"",step1!CI37)</f>
        <v>5</v>
      </c>
      <c r="R46" s="2">
        <v>211821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1719-3843-4B90-90A3-F8B2B5AA55CF}">
  <dimension ref="A1:DF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0.21875" bestFit="1" customWidth="1"/>
    <col min="2" max="8" width="12.44140625" bestFit="1" customWidth="1"/>
    <col min="9" max="9" width="6.21875" bestFit="1" customWidth="1"/>
    <col min="10" max="14" width="12.44140625" bestFit="1" customWidth="1"/>
    <col min="15" max="15" width="6.21875" bestFit="1" customWidth="1"/>
    <col min="16" max="18" width="12.44140625" bestFit="1" customWidth="1"/>
    <col min="19" max="19" width="6.21875" bestFit="1" customWidth="1"/>
    <col min="20" max="22" width="12.44140625" bestFit="1" customWidth="1"/>
    <col min="23" max="23" width="6.21875" bestFit="1" customWidth="1"/>
    <col min="24" max="24" width="12.44140625" bestFit="1" customWidth="1"/>
    <col min="25" max="25" width="6.21875" bestFit="1" customWidth="1"/>
    <col min="26" max="32" width="12.44140625" bestFit="1" customWidth="1"/>
    <col min="33" max="33" width="6.21875" bestFit="1" customWidth="1"/>
    <col min="34" max="41" width="12.44140625" bestFit="1" customWidth="1"/>
    <col min="42" max="42" width="6.21875" bestFit="1" customWidth="1"/>
    <col min="43" max="51" width="12.44140625" bestFit="1" customWidth="1"/>
    <col min="52" max="53" width="6.21875" bestFit="1" customWidth="1"/>
    <col min="54" max="62" width="12.44140625" bestFit="1" customWidth="1"/>
    <col min="63" max="64" width="6.21875" bestFit="1" customWidth="1"/>
    <col min="65" max="65" width="12.44140625" bestFit="1" customWidth="1"/>
    <col min="66" max="66" width="5.5546875" bestFit="1" customWidth="1"/>
    <col min="67" max="69" width="12.44140625" bestFit="1" customWidth="1"/>
    <col min="70" max="70" width="6.21875" bestFit="1" customWidth="1"/>
    <col min="71" max="73" width="12.44140625" bestFit="1" customWidth="1"/>
    <col min="74" max="75" width="6.21875" bestFit="1" customWidth="1"/>
    <col min="76" max="86" width="12.44140625" bestFit="1" customWidth="1"/>
    <col min="87" max="87" width="6.21875" bestFit="1" customWidth="1"/>
    <col min="88" max="95" width="12.44140625" bestFit="1" customWidth="1"/>
    <col min="96" max="96" width="5.5546875" bestFit="1" customWidth="1"/>
  </cols>
  <sheetData>
    <row r="1" spans="1:110" x14ac:dyDescent="0.3">
      <c r="B1" t="str">
        <f t="shared" ref="B1:BM1" si="0">B12</f>
        <v>X(A1)</v>
      </c>
      <c r="C1" t="str">
        <f t="shared" si="0"/>
        <v>X(A2)</v>
      </c>
      <c r="D1" t="str">
        <f t="shared" si="0"/>
        <v>X(A3)</v>
      </c>
      <c r="E1" t="str">
        <f t="shared" si="0"/>
        <v>X(A4)</v>
      </c>
      <c r="F1" t="str">
        <f t="shared" si="0"/>
        <v>X(A5)</v>
      </c>
      <c r="G1" t="str">
        <f t="shared" si="0"/>
        <v>X(A6)</v>
      </c>
      <c r="H1" t="str">
        <f t="shared" si="0"/>
        <v>X(A7)</v>
      </c>
      <c r="I1" t="str">
        <f t="shared" si="0"/>
        <v>X(A8)</v>
      </c>
      <c r="J1" t="str">
        <f t="shared" si="0"/>
        <v>X(A9)</v>
      </c>
      <c r="K1" t="str">
        <f t="shared" si="0"/>
        <v>X(A10)</v>
      </c>
      <c r="L1" t="str">
        <f t="shared" si="0"/>
        <v>X(A11)</v>
      </c>
      <c r="M1" t="str">
        <f t="shared" si="0"/>
        <v>X(A12)</v>
      </c>
      <c r="N1" t="str">
        <f t="shared" si="0"/>
        <v>X(A13)</v>
      </c>
      <c r="O1" t="str">
        <f t="shared" si="0"/>
        <v>X(A14)</v>
      </c>
      <c r="P1" t="str">
        <f t="shared" si="0"/>
        <v>X(A15)</v>
      </c>
      <c r="Q1" t="str">
        <f t="shared" si="0"/>
        <v>X(A16)</v>
      </c>
      <c r="R1" t="str">
        <f t="shared" si="0"/>
        <v>X(A17)</v>
      </c>
      <c r="S1" t="str">
        <f t="shared" si="0"/>
        <v>X(A18)</v>
      </c>
      <c r="T1" t="str">
        <f t="shared" si="0"/>
        <v>X(A19)</v>
      </c>
      <c r="U1" t="str">
        <f t="shared" si="0"/>
        <v>X(A20)</v>
      </c>
      <c r="V1" t="str">
        <f t="shared" si="0"/>
        <v>X(A21)</v>
      </c>
      <c r="W1" t="str">
        <f t="shared" si="0"/>
        <v>X(A22)</v>
      </c>
      <c r="X1" t="str">
        <f t="shared" si="0"/>
        <v>X(A23)</v>
      </c>
      <c r="Y1" t="str">
        <f t="shared" si="0"/>
        <v>X(A24)</v>
      </c>
      <c r="Z1" t="str">
        <f t="shared" si="0"/>
        <v>X(A25)</v>
      </c>
      <c r="AA1" t="str">
        <f t="shared" si="0"/>
        <v>X(A26)</v>
      </c>
      <c r="AB1" t="str">
        <f t="shared" si="0"/>
        <v>X(A27)</v>
      </c>
      <c r="AC1" t="str">
        <f t="shared" si="0"/>
        <v>X(A28)</v>
      </c>
      <c r="AD1" t="str">
        <f t="shared" si="0"/>
        <v>X(A29)</v>
      </c>
      <c r="AE1" t="str">
        <f t="shared" si="0"/>
        <v>X(A30)</v>
      </c>
      <c r="AF1" t="str">
        <f t="shared" si="0"/>
        <v>X(A31)</v>
      </c>
      <c r="AG1" t="str">
        <f t="shared" si="0"/>
        <v>X(A32)</v>
      </c>
      <c r="AH1" t="str">
        <f t="shared" si="0"/>
        <v>X(A33)</v>
      </c>
      <c r="AI1" t="str">
        <f t="shared" si="0"/>
        <v>X(A34)</v>
      </c>
      <c r="AJ1" t="str">
        <f t="shared" si="0"/>
        <v>X(A35)</v>
      </c>
      <c r="AK1" t="str">
        <f t="shared" si="0"/>
        <v>X(A36)</v>
      </c>
      <c r="AL1" t="str">
        <f t="shared" si="0"/>
        <v>X(A37)</v>
      </c>
      <c r="AM1" t="str">
        <f t="shared" si="0"/>
        <v>X(A38)</v>
      </c>
      <c r="AN1" t="str">
        <f t="shared" si="0"/>
        <v>X(A39)</v>
      </c>
      <c r="AO1" t="str">
        <f t="shared" si="0"/>
        <v>X(A40)</v>
      </c>
      <c r="AP1" t="str">
        <f t="shared" si="0"/>
        <v>X(A41)</v>
      </c>
      <c r="AQ1" t="str">
        <f t="shared" si="0"/>
        <v>X(A42)</v>
      </c>
      <c r="AR1" t="str">
        <f t="shared" si="0"/>
        <v>X(A43)</v>
      </c>
      <c r="AS1" t="str">
        <f t="shared" si="0"/>
        <v>X(A44)</v>
      </c>
      <c r="AT1" t="str">
        <f t="shared" si="0"/>
        <v>X(A45)</v>
      </c>
      <c r="AU1" t="str">
        <f t="shared" si="0"/>
        <v>X(A46)</v>
      </c>
      <c r="AV1" t="str">
        <f t="shared" si="0"/>
        <v>X(A47)</v>
      </c>
      <c r="AW1" t="str">
        <f t="shared" si="0"/>
        <v>X(A48)</v>
      </c>
      <c r="AX1" t="str">
        <f t="shared" si="0"/>
        <v>X(A49)</v>
      </c>
      <c r="AY1" t="str">
        <f t="shared" si="0"/>
        <v>X(A50)</v>
      </c>
      <c r="AZ1" t="str">
        <f t="shared" si="0"/>
        <v>X(A51)</v>
      </c>
      <c r="BA1" t="str">
        <f t="shared" si="0"/>
        <v>X(A52)</v>
      </c>
      <c r="BB1" t="str">
        <f t="shared" si="0"/>
        <v>X(A53)</v>
      </c>
      <c r="BC1" t="str">
        <f t="shared" si="0"/>
        <v>X(A54)</v>
      </c>
      <c r="BD1" t="str">
        <f t="shared" si="0"/>
        <v>X(A55)</v>
      </c>
      <c r="BE1" t="str">
        <f t="shared" si="0"/>
        <v>X(A56)</v>
      </c>
      <c r="BF1" t="str">
        <f t="shared" si="0"/>
        <v>X(A57)</v>
      </c>
      <c r="BG1" t="str">
        <f t="shared" si="0"/>
        <v>X(A58)</v>
      </c>
      <c r="BH1" t="str">
        <f t="shared" si="0"/>
        <v>X(A59)</v>
      </c>
      <c r="BI1" t="str">
        <f t="shared" si="0"/>
        <v>X(A60)</v>
      </c>
      <c r="BJ1" t="str">
        <f t="shared" si="0"/>
        <v>X(A61)</v>
      </c>
      <c r="BK1" t="str">
        <f t="shared" si="0"/>
        <v>X(A62)</v>
      </c>
      <c r="BL1" t="str">
        <f t="shared" si="0"/>
        <v>X(A63)</v>
      </c>
      <c r="BM1" t="str">
        <f t="shared" si="0"/>
        <v>X(A64)</v>
      </c>
      <c r="BN1" t="str">
        <f t="shared" ref="BN1:CR1" si="1">BN12</f>
        <v>X(A65)</v>
      </c>
      <c r="BO1" t="str">
        <f t="shared" si="1"/>
        <v>X(A66)</v>
      </c>
      <c r="BP1" t="str">
        <f t="shared" si="1"/>
        <v>X(A67)</v>
      </c>
      <c r="BQ1" t="str">
        <f t="shared" si="1"/>
        <v>X(A68)</v>
      </c>
      <c r="BR1" t="str">
        <f t="shared" si="1"/>
        <v>X(A69)</v>
      </c>
      <c r="BS1" t="str">
        <f t="shared" si="1"/>
        <v>X(A70)</v>
      </c>
      <c r="BT1" t="str">
        <f t="shared" si="1"/>
        <v>X(A71)</v>
      </c>
      <c r="BU1" t="str">
        <f t="shared" si="1"/>
        <v>X(A72)</v>
      </c>
      <c r="BV1" t="str">
        <f t="shared" si="1"/>
        <v>X(A73)</v>
      </c>
      <c r="BW1" t="str">
        <f t="shared" si="1"/>
        <v>X(A74)</v>
      </c>
      <c r="BX1" t="str">
        <f t="shared" si="1"/>
        <v>X(A75)</v>
      </c>
      <c r="BY1" t="str">
        <f t="shared" si="1"/>
        <v>X(A76)</v>
      </c>
      <c r="BZ1" t="str">
        <f t="shared" si="1"/>
        <v>X(A77)</v>
      </c>
      <c r="CA1" t="str">
        <f t="shared" si="1"/>
        <v>X(A78)</v>
      </c>
      <c r="CB1" t="str">
        <f t="shared" si="1"/>
        <v>X(A79)</v>
      </c>
      <c r="CC1" t="str">
        <f t="shared" si="1"/>
        <v>X(A80)</v>
      </c>
      <c r="CD1" t="str">
        <f t="shared" si="1"/>
        <v>X(A81)</v>
      </c>
      <c r="CE1" t="str">
        <f t="shared" si="1"/>
        <v>X(A82)</v>
      </c>
      <c r="CF1" t="str">
        <f t="shared" si="1"/>
        <v>X(A83)</v>
      </c>
      <c r="CG1" t="str">
        <f t="shared" si="1"/>
        <v>X(A84)</v>
      </c>
      <c r="CH1" t="str">
        <f t="shared" si="1"/>
        <v>X(A85)</v>
      </c>
      <c r="CI1" t="str">
        <f t="shared" si="1"/>
        <v>X(A86)</v>
      </c>
      <c r="CJ1" t="str">
        <f t="shared" si="1"/>
        <v>X(A87)</v>
      </c>
      <c r="CK1" t="str">
        <f t="shared" si="1"/>
        <v>X(A88)</v>
      </c>
      <c r="CL1" t="str">
        <f t="shared" si="1"/>
        <v>X(A89)</v>
      </c>
      <c r="CM1" t="str">
        <f t="shared" si="1"/>
        <v>X(A90)</v>
      </c>
      <c r="CN1" t="str">
        <f t="shared" si="1"/>
        <v>X(A91)</v>
      </c>
      <c r="CO1" t="str">
        <f t="shared" si="1"/>
        <v>X(A92)</v>
      </c>
      <c r="CP1" t="str">
        <f t="shared" si="1"/>
        <v>X(A93)</v>
      </c>
      <c r="CQ1" t="str">
        <f t="shared" si="1"/>
        <v>X(A94)</v>
      </c>
      <c r="CR1" t="str">
        <f t="shared" si="1"/>
        <v>Y(A95)</v>
      </c>
    </row>
    <row r="2" spans="1:110" x14ac:dyDescent="0.3">
      <c r="A2" s="158" t="s">
        <v>965</v>
      </c>
      <c r="I2">
        <v>1</v>
      </c>
      <c r="O2">
        <v>0</v>
      </c>
      <c r="S2">
        <v>1</v>
      </c>
      <c r="W2">
        <v>0</v>
      </c>
      <c r="Y2">
        <v>1</v>
      </c>
      <c r="AG2">
        <v>1</v>
      </c>
      <c r="AP2">
        <v>0</v>
      </c>
      <c r="AZ2">
        <v>0</v>
      </c>
      <c r="BA2">
        <v>0</v>
      </c>
      <c r="BK2">
        <v>0</v>
      </c>
      <c r="BL2">
        <v>1</v>
      </c>
      <c r="BN2">
        <v>0</v>
      </c>
      <c r="BR2">
        <v>0</v>
      </c>
      <c r="BV2">
        <v>1</v>
      </c>
      <c r="BW2">
        <v>0</v>
      </c>
      <c r="CI2">
        <v>0</v>
      </c>
    </row>
    <row r="3" spans="1:110" x14ac:dyDescent="0.3">
      <c r="A3" s="158" t="s">
        <v>966</v>
      </c>
      <c r="I3">
        <v>0</v>
      </c>
      <c r="O3">
        <v>0</v>
      </c>
      <c r="S3">
        <v>0</v>
      </c>
      <c r="W3">
        <v>0</v>
      </c>
      <c r="Y3">
        <v>0</v>
      </c>
      <c r="AG3">
        <v>0</v>
      </c>
      <c r="AP3">
        <v>0</v>
      </c>
      <c r="AZ3">
        <v>0</v>
      </c>
      <c r="BA3">
        <v>1</v>
      </c>
      <c r="BK3">
        <v>1</v>
      </c>
      <c r="BL3">
        <v>0</v>
      </c>
      <c r="BN3">
        <v>1</v>
      </c>
      <c r="BR3">
        <v>1</v>
      </c>
      <c r="BV3">
        <v>0</v>
      </c>
      <c r="BW3">
        <v>0</v>
      </c>
      <c r="CI3">
        <v>0</v>
      </c>
    </row>
    <row r="4" spans="1:110" x14ac:dyDescent="0.3">
      <c r="A4" s="158" t="s">
        <v>967</v>
      </c>
      <c r="I4">
        <v>0</v>
      </c>
      <c r="O4">
        <v>1</v>
      </c>
      <c r="S4">
        <v>0</v>
      </c>
      <c r="W4">
        <v>0</v>
      </c>
      <c r="Y4">
        <v>0</v>
      </c>
      <c r="AG4">
        <v>0</v>
      </c>
      <c r="AP4">
        <v>1</v>
      </c>
      <c r="AZ4">
        <v>0</v>
      </c>
      <c r="BA4">
        <v>0</v>
      </c>
      <c r="BK4">
        <v>0</v>
      </c>
      <c r="BL4">
        <v>0</v>
      </c>
      <c r="BN4">
        <v>0</v>
      </c>
      <c r="BR4">
        <v>0</v>
      </c>
      <c r="BV4">
        <v>0</v>
      </c>
      <c r="BW4">
        <v>0</v>
      </c>
      <c r="CI4">
        <v>0</v>
      </c>
    </row>
    <row r="5" spans="1:110" x14ac:dyDescent="0.3">
      <c r="A5" s="158" t="s">
        <v>964</v>
      </c>
      <c r="I5">
        <v>0</v>
      </c>
      <c r="O5">
        <v>0</v>
      </c>
      <c r="S5">
        <v>0</v>
      </c>
      <c r="W5">
        <v>1</v>
      </c>
      <c r="Y5">
        <v>0</v>
      </c>
      <c r="AG5">
        <v>0</v>
      </c>
      <c r="AP5">
        <v>0</v>
      </c>
      <c r="AZ5">
        <v>1</v>
      </c>
      <c r="BA5">
        <v>0</v>
      </c>
      <c r="BK5">
        <v>0</v>
      </c>
      <c r="BL5">
        <v>0</v>
      </c>
      <c r="BN5">
        <v>0</v>
      </c>
      <c r="BR5">
        <v>0</v>
      </c>
      <c r="BV5">
        <v>0</v>
      </c>
      <c r="BW5">
        <v>1</v>
      </c>
      <c r="CI5">
        <v>1</v>
      </c>
    </row>
    <row r="6" spans="1:110" x14ac:dyDescent="0.3">
      <c r="A6" t="s">
        <v>963</v>
      </c>
      <c r="B6" t="str">
        <f>IFERROR(IF(B10*B11&gt;0,1,0),"")</f>
        <v/>
      </c>
      <c r="C6" t="str">
        <f t="shared" ref="C6:BN6" si="2">IFERROR(IF(C10*C11&gt;0,1,0),"")</f>
        <v/>
      </c>
      <c r="D6" t="str">
        <f t="shared" si="2"/>
        <v/>
      </c>
      <c r="E6" t="str">
        <f t="shared" si="2"/>
        <v/>
      </c>
      <c r="F6" t="str">
        <f t="shared" si="2"/>
        <v/>
      </c>
      <c r="G6" t="str">
        <f t="shared" si="2"/>
        <v/>
      </c>
      <c r="H6" t="str">
        <f t="shared" si="2"/>
        <v/>
      </c>
      <c r="I6">
        <f t="shared" si="2"/>
        <v>1</v>
      </c>
      <c r="J6" t="str">
        <f t="shared" si="2"/>
        <v/>
      </c>
      <c r="K6" t="str">
        <f t="shared" si="2"/>
        <v/>
      </c>
      <c r="L6" t="str">
        <f t="shared" si="2"/>
        <v/>
      </c>
      <c r="M6" t="str">
        <f t="shared" si="2"/>
        <v/>
      </c>
      <c r="N6" t="str">
        <f t="shared" si="2"/>
        <v/>
      </c>
      <c r="O6" s="19">
        <f t="shared" si="2"/>
        <v>0</v>
      </c>
      <c r="P6" t="str">
        <f t="shared" si="2"/>
        <v/>
      </c>
      <c r="Q6" t="str">
        <f t="shared" si="2"/>
        <v/>
      </c>
      <c r="R6" t="str">
        <f t="shared" si="2"/>
        <v/>
      </c>
      <c r="S6">
        <f t="shared" si="2"/>
        <v>1</v>
      </c>
      <c r="T6" t="str">
        <f t="shared" si="2"/>
        <v/>
      </c>
      <c r="U6" t="str">
        <f t="shared" si="2"/>
        <v/>
      </c>
      <c r="V6" t="str">
        <f t="shared" si="2"/>
        <v/>
      </c>
      <c r="W6" s="39">
        <f t="shared" si="2"/>
        <v>0</v>
      </c>
      <c r="X6" t="str">
        <f t="shared" si="2"/>
        <v/>
      </c>
      <c r="Y6">
        <f t="shared" si="2"/>
        <v>1</v>
      </c>
      <c r="Z6" t="str">
        <f t="shared" si="2"/>
        <v/>
      </c>
      <c r="AA6" t="str">
        <f t="shared" si="2"/>
        <v/>
      </c>
      <c r="AB6" t="str">
        <f t="shared" si="2"/>
        <v/>
      </c>
      <c r="AC6" t="str">
        <f t="shared" si="2"/>
        <v/>
      </c>
      <c r="AD6" t="str">
        <f t="shared" si="2"/>
        <v/>
      </c>
      <c r="AE6" t="str">
        <f t="shared" si="2"/>
        <v/>
      </c>
      <c r="AF6" t="str">
        <f t="shared" si="2"/>
        <v/>
      </c>
      <c r="AG6">
        <f t="shared" si="2"/>
        <v>1</v>
      </c>
      <c r="AH6" t="str">
        <f t="shared" si="2"/>
        <v/>
      </c>
      <c r="AI6" t="str">
        <f t="shared" si="2"/>
        <v/>
      </c>
      <c r="AJ6" t="str">
        <f t="shared" si="2"/>
        <v/>
      </c>
      <c r="AK6" t="str">
        <f t="shared" si="2"/>
        <v/>
      </c>
      <c r="AL6" t="str">
        <f t="shared" si="2"/>
        <v/>
      </c>
      <c r="AM6" t="str">
        <f t="shared" si="2"/>
        <v/>
      </c>
      <c r="AN6" t="str">
        <f t="shared" si="2"/>
        <v/>
      </c>
      <c r="AO6" t="str">
        <f t="shared" si="2"/>
        <v/>
      </c>
      <c r="AP6" s="19">
        <f t="shared" si="2"/>
        <v>0</v>
      </c>
      <c r="AQ6" t="str">
        <f t="shared" si="2"/>
        <v/>
      </c>
      <c r="AR6" t="str">
        <f t="shared" si="2"/>
        <v/>
      </c>
      <c r="AS6" t="str">
        <f t="shared" si="2"/>
        <v/>
      </c>
      <c r="AT6" t="str">
        <f t="shared" si="2"/>
        <v/>
      </c>
      <c r="AU6" t="str">
        <f t="shared" si="2"/>
        <v/>
      </c>
      <c r="AV6" t="str">
        <f t="shared" si="2"/>
        <v/>
      </c>
      <c r="AW6" t="str">
        <f t="shared" si="2"/>
        <v/>
      </c>
      <c r="AX6" t="str">
        <f t="shared" si="2"/>
        <v/>
      </c>
      <c r="AY6" t="str">
        <f t="shared" si="2"/>
        <v/>
      </c>
      <c r="AZ6" s="39">
        <f t="shared" si="2"/>
        <v>0</v>
      </c>
      <c r="BA6">
        <f t="shared" si="2"/>
        <v>1</v>
      </c>
      <c r="BB6" t="str">
        <f t="shared" si="2"/>
        <v/>
      </c>
      <c r="BC6" t="str">
        <f t="shared" si="2"/>
        <v/>
      </c>
      <c r="BD6" t="str">
        <f t="shared" si="2"/>
        <v/>
      </c>
      <c r="BE6" t="str">
        <f t="shared" si="2"/>
        <v/>
      </c>
      <c r="BF6" t="str">
        <f t="shared" si="2"/>
        <v/>
      </c>
      <c r="BG6" t="str">
        <f t="shared" si="2"/>
        <v/>
      </c>
      <c r="BH6" t="str">
        <f t="shared" si="2"/>
        <v/>
      </c>
      <c r="BI6" t="str">
        <f t="shared" si="2"/>
        <v/>
      </c>
      <c r="BJ6" t="str">
        <f t="shared" si="2"/>
        <v/>
      </c>
      <c r="BK6">
        <f t="shared" si="2"/>
        <v>1</v>
      </c>
      <c r="BL6">
        <f t="shared" si="2"/>
        <v>1</v>
      </c>
      <c r="BM6" t="str">
        <f t="shared" si="2"/>
        <v/>
      </c>
      <c r="BN6">
        <f t="shared" si="2"/>
        <v>1</v>
      </c>
      <c r="BO6" t="str">
        <f t="shared" ref="BO6:CQ6" si="3">IFERROR(IF(BO10*BO11&gt;0,1,0),"")</f>
        <v/>
      </c>
      <c r="BP6" t="str">
        <f t="shared" si="3"/>
        <v/>
      </c>
      <c r="BQ6" t="str">
        <f t="shared" si="3"/>
        <v/>
      </c>
      <c r="BR6">
        <f t="shared" si="3"/>
        <v>1</v>
      </c>
      <c r="BS6" t="str">
        <f t="shared" si="3"/>
        <v/>
      </c>
      <c r="BT6" t="str">
        <f t="shared" si="3"/>
        <v/>
      </c>
      <c r="BU6" t="str">
        <f t="shared" si="3"/>
        <v/>
      </c>
      <c r="BV6">
        <f t="shared" si="3"/>
        <v>1</v>
      </c>
      <c r="BW6" s="39">
        <f t="shared" si="3"/>
        <v>0</v>
      </c>
      <c r="BX6" t="str">
        <f t="shared" si="3"/>
        <v/>
      </c>
      <c r="BY6" t="str">
        <f t="shared" si="3"/>
        <v/>
      </c>
      <c r="BZ6" t="str">
        <f t="shared" si="3"/>
        <v/>
      </c>
      <c r="CA6" t="str">
        <f t="shared" si="3"/>
        <v/>
      </c>
      <c r="CB6" t="str">
        <f t="shared" si="3"/>
        <v/>
      </c>
      <c r="CC6" t="str">
        <f t="shared" si="3"/>
        <v/>
      </c>
      <c r="CD6" t="str">
        <f t="shared" si="3"/>
        <v/>
      </c>
      <c r="CE6" t="str">
        <f t="shared" si="3"/>
        <v/>
      </c>
      <c r="CF6" t="str">
        <f t="shared" si="3"/>
        <v/>
      </c>
      <c r="CG6" t="str">
        <f t="shared" si="3"/>
        <v/>
      </c>
      <c r="CH6" t="str">
        <f t="shared" si="3"/>
        <v/>
      </c>
      <c r="CI6" s="39">
        <f t="shared" si="3"/>
        <v>0</v>
      </c>
      <c r="CJ6" t="str">
        <f t="shared" si="3"/>
        <v/>
      </c>
      <c r="CK6" t="str">
        <f t="shared" si="3"/>
        <v/>
      </c>
      <c r="CL6" t="str">
        <f t="shared" si="3"/>
        <v/>
      </c>
      <c r="CM6" t="str">
        <f t="shared" si="3"/>
        <v/>
      </c>
      <c r="CN6" t="str">
        <f t="shared" si="3"/>
        <v/>
      </c>
      <c r="CO6" t="str">
        <f t="shared" si="3"/>
        <v/>
      </c>
      <c r="CP6" t="str">
        <f t="shared" si="3"/>
        <v/>
      </c>
      <c r="CQ6" t="str">
        <f t="shared" si="3"/>
        <v/>
      </c>
    </row>
    <row r="7" spans="1:110" x14ac:dyDescent="0.3">
      <c r="A7" t="s">
        <v>962</v>
      </c>
      <c r="B7" t="str">
        <f>IFERROR(B11-B10,"")</f>
        <v/>
      </c>
      <c r="C7" t="str">
        <f t="shared" ref="C7:BN7" si="4">IFERROR(C11-C10,"")</f>
        <v/>
      </c>
      <c r="D7" t="str">
        <f t="shared" si="4"/>
        <v/>
      </c>
      <c r="E7" t="str">
        <f t="shared" si="4"/>
        <v/>
      </c>
      <c r="F7" t="str">
        <f t="shared" si="4"/>
        <v/>
      </c>
      <c r="G7" t="str">
        <f t="shared" si="4"/>
        <v/>
      </c>
      <c r="H7" t="str">
        <f t="shared" si="4"/>
        <v/>
      </c>
      <c r="I7" s="48">
        <f t="shared" si="4"/>
        <v>6.7931888771687848E-2</v>
      </c>
      <c r="J7" s="48" t="str">
        <f t="shared" si="4"/>
        <v/>
      </c>
      <c r="K7" s="48" t="str">
        <f t="shared" si="4"/>
        <v/>
      </c>
      <c r="L7" s="48" t="str">
        <f t="shared" si="4"/>
        <v/>
      </c>
      <c r="M7" s="48" t="str">
        <f t="shared" si="4"/>
        <v/>
      </c>
      <c r="N7" s="48" t="str">
        <f t="shared" si="4"/>
        <v/>
      </c>
      <c r="O7" s="48">
        <f t="shared" si="4"/>
        <v>-0.37258352423338698</v>
      </c>
      <c r="P7" s="48" t="str">
        <f t="shared" si="4"/>
        <v/>
      </c>
      <c r="Q7" s="48" t="str">
        <f t="shared" si="4"/>
        <v/>
      </c>
      <c r="R7" s="48" t="str">
        <f t="shared" si="4"/>
        <v/>
      </c>
      <c r="S7" s="48">
        <f t="shared" si="4"/>
        <v>4.0445870483800331E-3</v>
      </c>
      <c r="T7" s="48" t="str">
        <f t="shared" si="4"/>
        <v/>
      </c>
      <c r="U7" s="48" t="str">
        <f t="shared" si="4"/>
        <v/>
      </c>
      <c r="V7" s="48" t="str">
        <f t="shared" si="4"/>
        <v/>
      </c>
      <c r="W7" s="48">
        <f t="shared" si="4"/>
        <v>1.1204398729286953</v>
      </c>
      <c r="X7" s="48" t="str">
        <f t="shared" si="4"/>
        <v/>
      </c>
      <c r="Y7" s="48">
        <f t="shared" si="4"/>
        <v>0.12439217614029924</v>
      </c>
      <c r="Z7" s="48" t="str">
        <f t="shared" si="4"/>
        <v/>
      </c>
      <c r="AA7" s="48" t="str">
        <f t="shared" si="4"/>
        <v/>
      </c>
      <c r="AB7" s="48" t="str">
        <f t="shared" si="4"/>
        <v/>
      </c>
      <c r="AC7" s="48" t="str">
        <f t="shared" si="4"/>
        <v/>
      </c>
      <c r="AD7" s="48" t="str">
        <f t="shared" si="4"/>
        <v/>
      </c>
      <c r="AE7" s="48" t="str">
        <f t="shared" si="4"/>
        <v/>
      </c>
      <c r="AF7" s="48" t="str">
        <f t="shared" si="4"/>
        <v/>
      </c>
      <c r="AG7" s="48">
        <f t="shared" si="4"/>
        <v>3.1084597344557041E-2</v>
      </c>
      <c r="AH7" s="48" t="str">
        <f t="shared" si="4"/>
        <v/>
      </c>
      <c r="AI7" s="48" t="str">
        <f t="shared" si="4"/>
        <v/>
      </c>
      <c r="AJ7" s="48" t="str">
        <f t="shared" si="4"/>
        <v/>
      </c>
      <c r="AK7" s="48" t="str">
        <f t="shared" si="4"/>
        <v/>
      </c>
      <c r="AL7" s="48" t="str">
        <f t="shared" si="4"/>
        <v/>
      </c>
      <c r="AM7" s="48" t="str">
        <f t="shared" si="4"/>
        <v/>
      </c>
      <c r="AN7" s="48" t="str">
        <f t="shared" si="4"/>
        <v/>
      </c>
      <c r="AO7" s="48" t="str">
        <f t="shared" si="4"/>
        <v/>
      </c>
      <c r="AP7" s="48">
        <f t="shared" si="4"/>
        <v>-0.21914942491529241</v>
      </c>
      <c r="AQ7" s="48" t="str">
        <f t="shared" si="4"/>
        <v/>
      </c>
      <c r="AR7" s="48" t="str">
        <f t="shared" si="4"/>
        <v/>
      </c>
      <c r="AS7" s="48" t="str">
        <f t="shared" si="4"/>
        <v/>
      </c>
      <c r="AT7" s="48" t="str">
        <f t="shared" si="4"/>
        <v/>
      </c>
      <c r="AU7" s="48" t="str">
        <f t="shared" si="4"/>
        <v/>
      </c>
      <c r="AV7" s="48" t="str">
        <f t="shared" si="4"/>
        <v/>
      </c>
      <c r="AW7" s="48" t="str">
        <f t="shared" si="4"/>
        <v/>
      </c>
      <c r="AX7" s="48" t="str">
        <f t="shared" si="4"/>
        <v/>
      </c>
      <c r="AY7" s="48" t="str">
        <f t="shared" si="4"/>
        <v/>
      </c>
      <c r="AZ7" s="48">
        <f t="shared" si="4"/>
        <v>0.6027026759670473</v>
      </c>
      <c r="BA7" s="48">
        <f t="shared" si="4"/>
        <v>-2.2234277604924264E-2</v>
      </c>
      <c r="BB7" s="48" t="str">
        <f t="shared" si="4"/>
        <v/>
      </c>
      <c r="BC7" s="48" t="str">
        <f t="shared" si="4"/>
        <v/>
      </c>
      <c r="BD7" s="48" t="str">
        <f t="shared" si="4"/>
        <v/>
      </c>
      <c r="BE7" s="48" t="str">
        <f t="shared" si="4"/>
        <v/>
      </c>
      <c r="BF7" s="48" t="str">
        <f t="shared" si="4"/>
        <v/>
      </c>
      <c r="BG7" s="48" t="str">
        <f t="shared" si="4"/>
        <v/>
      </c>
      <c r="BH7" s="48" t="str">
        <f t="shared" si="4"/>
        <v/>
      </c>
      <c r="BI7" s="48" t="str">
        <f t="shared" si="4"/>
        <v/>
      </c>
      <c r="BJ7" s="48" t="str">
        <f t="shared" si="4"/>
        <v/>
      </c>
      <c r="BK7" s="48">
        <f t="shared" si="4"/>
        <v>-0.28497626800837494</v>
      </c>
      <c r="BL7" s="48">
        <f t="shared" si="4"/>
        <v>-3.8280887059530089E-2</v>
      </c>
      <c r="BM7" s="48" t="str">
        <f t="shared" si="4"/>
        <v/>
      </c>
      <c r="BN7" s="48">
        <f t="shared" si="4"/>
        <v>0.32141789246788832</v>
      </c>
      <c r="BO7" s="48" t="str">
        <f t="shared" ref="BO7:CQ7" si="5">IFERROR(BO11-BO10,"")</f>
        <v/>
      </c>
      <c r="BP7" s="48" t="str">
        <f t="shared" si="5"/>
        <v/>
      </c>
      <c r="BQ7" s="48" t="str">
        <f t="shared" si="5"/>
        <v/>
      </c>
      <c r="BR7" s="48">
        <f t="shared" si="5"/>
        <v>-1.8648234527792962E-2</v>
      </c>
      <c r="BS7" s="48" t="str">
        <f t="shared" si="5"/>
        <v/>
      </c>
      <c r="BT7" s="48" t="str">
        <f t="shared" si="5"/>
        <v/>
      </c>
      <c r="BU7" s="48" t="str">
        <f t="shared" si="5"/>
        <v/>
      </c>
      <c r="BV7" s="48">
        <f t="shared" si="5"/>
        <v>-0.33790401212422605</v>
      </c>
      <c r="BW7" s="48">
        <f t="shared" si="5"/>
        <v>5.2739870459421398E-2</v>
      </c>
      <c r="BX7" s="48" t="str">
        <f t="shared" si="5"/>
        <v/>
      </c>
      <c r="BY7" s="48" t="str">
        <f t="shared" si="5"/>
        <v/>
      </c>
      <c r="BZ7" s="48" t="str">
        <f t="shared" si="5"/>
        <v/>
      </c>
      <c r="CA7" s="48" t="str">
        <f t="shared" si="5"/>
        <v/>
      </c>
      <c r="CB7" s="48" t="str">
        <f t="shared" si="5"/>
        <v/>
      </c>
      <c r="CC7" s="48" t="str">
        <f t="shared" si="5"/>
        <v/>
      </c>
      <c r="CD7" s="48" t="str">
        <f t="shared" si="5"/>
        <v/>
      </c>
      <c r="CE7" s="48" t="str">
        <f t="shared" si="5"/>
        <v/>
      </c>
      <c r="CF7" s="48" t="str">
        <f t="shared" si="5"/>
        <v/>
      </c>
      <c r="CG7" s="48" t="str">
        <f t="shared" si="5"/>
        <v/>
      </c>
      <c r="CH7" s="48" t="str">
        <f t="shared" si="5"/>
        <v/>
      </c>
      <c r="CI7" s="48">
        <f t="shared" si="5"/>
        <v>0.31749694341070328</v>
      </c>
      <c r="CJ7" s="48" t="str">
        <f t="shared" si="5"/>
        <v/>
      </c>
      <c r="CK7" s="48" t="str">
        <f t="shared" si="5"/>
        <v/>
      </c>
      <c r="CL7" s="48" t="str">
        <f t="shared" si="5"/>
        <v/>
      </c>
      <c r="CM7" s="48" t="str">
        <f t="shared" si="5"/>
        <v/>
      </c>
      <c r="CN7" s="48" t="str">
        <f t="shared" si="5"/>
        <v/>
      </c>
      <c r="CO7" s="48" t="str">
        <f t="shared" si="5"/>
        <v/>
      </c>
      <c r="CP7" s="48" t="str">
        <f t="shared" si="5"/>
        <v/>
      </c>
      <c r="CQ7" s="48" t="str">
        <f t="shared" si="5"/>
        <v/>
      </c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</row>
    <row r="8" spans="1:110" x14ac:dyDescent="0.3">
      <c r="A8" t="s">
        <v>961</v>
      </c>
      <c r="B8" t="str">
        <f>IFERROR(IF(B11&gt;B10,1,0),"")</f>
        <v/>
      </c>
      <c r="C8" t="str">
        <f t="shared" ref="C8:BN8" si="6">IFERROR(IF(C11&gt;C10,1,0),"")</f>
        <v/>
      </c>
      <c r="D8" t="str">
        <f t="shared" si="6"/>
        <v/>
      </c>
      <c r="E8" t="str">
        <f t="shared" si="6"/>
        <v/>
      </c>
      <c r="F8" t="str">
        <f t="shared" si="6"/>
        <v/>
      </c>
      <c r="G8" t="str">
        <f t="shared" si="6"/>
        <v/>
      </c>
      <c r="H8" t="str">
        <f t="shared" si="6"/>
        <v/>
      </c>
      <c r="I8">
        <f t="shared" si="6"/>
        <v>1</v>
      </c>
      <c r="J8" t="str">
        <f t="shared" si="6"/>
        <v/>
      </c>
      <c r="K8" t="str">
        <f t="shared" si="6"/>
        <v/>
      </c>
      <c r="L8" t="str">
        <f t="shared" si="6"/>
        <v/>
      </c>
      <c r="M8" t="str">
        <f t="shared" si="6"/>
        <v/>
      </c>
      <c r="N8" t="str">
        <f t="shared" si="6"/>
        <v/>
      </c>
      <c r="O8" s="23">
        <f t="shared" si="6"/>
        <v>0</v>
      </c>
      <c r="P8" t="str">
        <f t="shared" si="6"/>
        <v/>
      </c>
      <c r="Q8" t="str">
        <f t="shared" si="6"/>
        <v/>
      </c>
      <c r="R8" t="str">
        <f t="shared" si="6"/>
        <v/>
      </c>
      <c r="S8">
        <f t="shared" si="6"/>
        <v>1</v>
      </c>
      <c r="T8" t="str">
        <f t="shared" si="6"/>
        <v/>
      </c>
      <c r="U8" t="str">
        <f t="shared" si="6"/>
        <v/>
      </c>
      <c r="V8" t="str">
        <f t="shared" si="6"/>
        <v/>
      </c>
      <c r="W8">
        <f t="shared" si="6"/>
        <v>1</v>
      </c>
      <c r="X8" t="str">
        <f t="shared" si="6"/>
        <v/>
      </c>
      <c r="Y8">
        <f t="shared" si="6"/>
        <v>1</v>
      </c>
      <c r="Z8" t="str">
        <f t="shared" si="6"/>
        <v/>
      </c>
      <c r="AA8" t="str">
        <f t="shared" si="6"/>
        <v/>
      </c>
      <c r="AB8" t="str">
        <f t="shared" si="6"/>
        <v/>
      </c>
      <c r="AC8" t="str">
        <f t="shared" si="6"/>
        <v/>
      </c>
      <c r="AD8" t="str">
        <f t="shared" si="6"/>
        <v/>
      </c>
      <c r="AE8" t="str">
        <f t="shared" si="6"/>
        <v/>
      </c>
      <c r="AF8" t="str">
        <f t="shared" si="6"/>
        <v/>
      </c>
      <c r="AG8">
        <f t="shared" si="6"/>
        <v>1</v>
      </c>
      <c r="AH8" t="str">
        <f t="shared" si="6"/>
        <v/>
      </c>
      <c r="AI8" t="str">
        <f t="shared" si="6"/>
        <v/>
      </c>
      <c r="AJ8" t="str">
        <f t="shared" si="6"/>
        <v/>
      </c>
      <c r="AK8" t="str">
        <f t="shared" si="6"/>
        <v/>
      </c>
      <c r="AL8" t="str">
        <f t="shared" si="6"/>
        <v/>
      </c>
      <c r="AM8" t="str">
        <f t="shared" si="6"/>
        <v/>
      </c>
      <c r="AN8" t="str">
        <f t="shared" si="6"/>
        <v/>
      </c>
      <c r="AO8" t="str">
        <f t="shared" si="6"/>
        <v/>
      </c>
      <c r="AP8" s="23">
        <f t="shared" si="6"/>
        <v>0</v>
      </c>
      <c r="AQ8" t="str">
        <f t="shared" si="6"/>
        <v/>
      </c>
      <c r="AR8" t="str">
        <f t="shared" si="6"/>
        <v/>
      </c>
      <c r="AS8" t="str">
        <f t="shared" si="6"/>
        <v/>
      </c>
      <c r="AT8" t="str">
        <f t="shared" si="6"/>
        <v/>
      </c>
      <c r="AU8" t="str">
        <f t="shared" si="6"/>
        <v/>
      </c>
      <c r="AV8" t="str">
        <f t="shared" si="6"/>
        <v/>
      </c>
      <c r="AW8" t="str">
        <f t="shared" si="6"/>
        <v/>
      </c>
      <c r="AX8" t="str">
        <f t="shared" si="6"/>
        <v/>
      </c>
      <c r="AY8" t="str">
        <f t="shared" si="6"/>
        <v/>
      </c>
      <c r="AZ8">
        <f t="shared" si="6"/>
        <v>1</v>
      </c>
      <c r="BA8" s="23">
        <f t="shared" si="6"/>
        <v>0</v>
      </c>
      <c r="BB8" t="str">
        <f t="shared" si="6"/>
        <v/>
      </c>
      <c r="BC8" t="str">
        <f t="shared" si="6"/>
        <v/>
      </c>
      <c r="BD8" t="str">
        <f t="shared" si="6"/>
        <v/>
      </c>
      <c r="BE8" t="str">
        <f t="shared" si="6"/>
        <v/>
      </c>
      <c r="BF8" t="str">
        <f t="shared" si="6"/>
        <v/>
      </c>
      <c r="BG8" t="str">
        <f t="shared" si="6"/>
        <v/>
      </c>
      <c r="BH8" t="str">
        <f t="shared" si="6"/>
        <v/>
      </c>
      <c r="BI8" t="str">
        <f t="shared" si="6"/>
        <v/>
      </c>
      <c r="BJ8" t="str">
        <f t="shared" si="6"/>
        <v/>
      </c>
      <c r="BK8" s="23">
        <f t="shared" si="6"/>
        <v>0</v>
      </c>
      <c r="BL8" s="23">
        <f t="shared" si="6"/>
        <v>0</v>
      </c>
      <c r="BM8" t="str">
        <f t="shared" si="6"/>
        <v/>
      </c>
      <c r="BN8">
        <f t="shared" si="6"/>
        <v>1</v>
      </c>
      <c r="BO8" t="str">
        <f t="shared" ref="BO8:CQ8" si="7">IFERROR(IF(BO11&gt;BO10,1,0),"")</f>
        <v/>
      </c>
      <c r="BP8" t="str">
        <f t="shared" si="7"/>
        <v/>
      </c>
      <c r="BQ8" t="str">
        <f t="shared" si="7"/>
        <v/>
      </c>
      <c r="BR8" s="23">
        <f t="shared" si="7"/>
        <v>0</v>
      </c>
      <c r="BS8" t="str">
        <f t="shared" si="7"/>
        <v/>
      </c>
      <c r="BT8" t="str">
        <f t="shared" si="7"/>
        <v/>
      </c>
      <c r="BU8" t="str">
        <f t="shared" si="7"/>
        <v/>
      </c>
      <c r="BV8" s="23">
        <f t="shared" si="7"/>
        <v>0</v>
      </c>
      <c r="BW8">
        <f t="shared" si="7"/>
        <v>1</v>
      </c>
      <c r="BX8" t="str">
        <f t="shared" si="7"/>
        <v/>
      </c>
      <c r="BY8" t="str">
        <f t="shared" si="7"/>
        <v/>
      </c>
      <c r="BZ8" t="str">
        <f t="shared" si="7"/>
        <v/>
      </c>
      <c r="CA8" t="str">
        <f t="shared" si="7"/>
        <v/>
      </c>
      <c r="CB8" t="str">
        <f t="shared" si="7"/>
        <v/>
      </c>
      <c r="CC8" t="str">
        <f t="shared" si="7"/>
        <v/>
      </c>
      <c r="CD8" t="str">
        <f t="shared" si="7"/>
        <v/>
      </c>
      <c r="CE8" t="str">
        <f t="shared" si="7"/>
        <v/>
      </c>
      <c r="CF8" t="str">
        <f t="shared" si="7"/>
        <v/>
      </c>
      <c r="CG8" t="str">
        <f t="shared" si="7"/>
        <v/>
      </c>
      <c r="CH8" t="str">
        <f t="shared" si="7"/>
        <v/>
      </c>
      <c r="CI8">
        <f t="shared" si="7"/>
        <v>1</v>
      </c>
      <c r="CJ8" t="str">
        <f t="shared" si="7"/>
        <v/>
      </c>
      <c r="CK8" t="str">
        <f t="shared" si="7"/>
        <v/>
      </c>
      <c r="CL8" t="str">
        <f t="shared" si="7"/>
        <v/>
      </c>
      <c r="CM8" t="str">
        <f t="shared" si="7"/>
        <v/>
      </c>
      <c r="CN8" t="str">
        <f t="shared" si="7"/>
        <v/>
      </c>
      <c r="CO8" t="str">
        <f t="shared" si="7"/>
        <v/>
      </c>
      <c r="CP8" t="str">
        <f t="shared" si="7"/>
        <v/>
      </c>
      <c r="CQ8" t="str">
        <f t="shared" si="7"/>
        <v/>
      </c>
    </row>
    <row r="9" spans="1:110" x14ac:dyDescent="0.3">
      <c r="B9" t="str">
        <f>step1!B50</f>
        <v>no</v>
      </c>
      <c r="C9" t="str">
        <f>step1!C50</f>
        <v>no</v>
      </c>
      <c r="D9" t="str">
        <f>step1!D50</f>
        <v>no</v>
      </c>
      <c r="E9" t="str">
        <f>step1!E50</f>
        <v>no</v>
      </c>
      <c r="F9" t="str">
        <f>step1!F50</f>
        <v>no</v>
      </c>
      <c r="G9" t="str">
        <f>step1!G50</f>
        <v>no</v>
      </c>
      <c r="H9" t="str">
        <f>step1!H50</f>
        <v>no</v>
      </c>
      <c r="I9" s="149" t="str">
        <f>step1!I50</f>
        <v>…</v>
      </c>
      <c r="J9" t="str">
        <f>step1!J50</f>
        <v>no</v>
      </c>
      <c r="K9" t="str">
        <f>step1!K50</f>
        <v>no</v>
      </c>
      <c r="L9" t="str">
        <f>step1!L50</f>
        <v>no</v>
      </c>
      <c r="M9" t="str">
        <f>step1!M50</f>
        <v>no</v>
      </c>
      <c r="N9" t="str">
        <f>step1!N50</f>
        <v>no</v>
      </c>
      <c r="O9" s="54" t="str">
        <f>step1!O50</f>
        <v>…</v>
      </c>
      <c r="P9" t="str">
        <f>step1!P50</f>
        <v>no</v>
      </c>
      <c r="Q9" t="str">
        <f>step1!Q50</f>
        <v>no</v>
      </c>
      <c r="R9" t="str">
        <f>step1!R50</f>
        <v>no</v>
      </c>
      <c r="S9" s="54" t="str">
        <f>step1!S50</f>
        <v>…</v>
      </c>
      <c r="T9" t="str">
        <f>step1!T50</f>
        <v>no</v>
      </c>
      <c r="U9" t="str">
        <f>step1!U50</f>
        <v>no</v>
      </c>
      <c r="V9" t="str">
        <f>step1!V50</f>
        <v>no</v>
      </c>
      <c r="W9" s="54" t="str">
        <f>step1!W50</f>
        <v>…</v>
      </c>
      <c r="X9" t="str">
        <f>step1!X50</f>
        <v>no</v>
      </c>
      <c r="Y9" s="54" t="str">
        <f>step1!Y50</f>
        <v>…</v>
      </c>
      <c r="Z9" t="str">
        <f>step1!Z50</f>
        <v>no</v>
      </c>
      <c r="AA9" t="str">
        <f>step1!AA50</f>
        <v>no</v>
      </c>
      <c r="AB9" t="str">
        <f>step1!AB50</f>
        <v>no</v>
      </c>
      <c r="AC9" t="str">
        <f>step1!AC50</f>
        <v>no</v>
      </c>
      <c r="AD9" t="str">
        <f>step1!AD50</f>
        <v>no</v>
      </c>
      <c r="AE9" t="str">
        <f>step1!AE50</f>
        <v>no</v>
      </c>
      <c r="AF9" t="str">
        <f>step1!AF50</f>
        <v>no</v>
      </c>
      <c r="AG9" s="54" t="str">
        <f>step1!AG50</f>
        <v>…</v>
      </c>
      <c r="AH9" t="str">
        <f>step1!AH50</f>
        <v>no</v>
      </c>
      <c r="AI9" t="str">
        <f>step1!AI50</f>
        <v>no</v>
      </c>
      <c r="AJ9" t="str">
        <f>step1!AJ50</f>
        <v>no</v>
      </c>
      <c r="AK9" s="62" t="str">
        <f>step1!AK50</f>
        <v>no</v>
      </c>
      <c r="AL9" t="str">
        <f>step1!AL50</f>
        <v>no</v>
      </c>
      <c r="AM9" t="str">
        <f>step1!AM50</f>
        <v>no</v>
      </c>
      <c r="AN9" t="str">
        <f>step1!AN50</f>
        <v>no</v>
      </c>
      <c r="AO9" t="str">
        <f>step1!AO50</f>
        <v>no</v>
      </c>
      <c r="AP9" s="54" t="str">
        <f>step1!AP50</f>
        <v>…</v>
      </c>
      <c r="AQ9" s="62" t="str">
        <f>step1!AQ50</f>
        <v>no</v>
      </c>
      <c r="AR9" t="str">
        <f>step1!AR50</f>
        <v>no</v>
      </c>
      <c r="AS9" t="str">
        <f>step1!AS50</f>
        <v>no</v>
      </c>
      <c r="AT9" t="str">
        <f>step1!AT50</f>
        <v>no</v>
      </c>
      <c r="AU9" t="str">
        <f>step1!AU50</f>
        <v>no</v>
      </c>
      <c r="AV9" t="str">
        <f>step1!AV50</f>
        <v>no</v>
      </c>
      <c r="AW9" t="str">
        <f>step1!AW50</f>
        <v>no</v>
      </c>
      <c r="AX9" t="str">
        <f>step1!AX50</f>
        <v>no</v>
      </c>
      <c r="AY9" t="str">
        <f>step1!AY50</f>
        <v>no</v>
      </c>
      <c r="AZ9" s="54" t="str">
        <f>step1!AZ50</f>
        <v>…</v>
      </c>
      <c r="BA9" s="54" t="str">
        <f>step1!BA50</f>
        <v>…</v>
      </c>
      <c r="BB9" t="str">
        <f>step1!BB50</f>
        <v>no</v>
      </c>
      <c r="BC9" t="str">
        <f>step1!BC50</f>
        <v>no</v>
      </c>
      <c r="BD9" t="str">
        <f>step1!BD50</f>
        <v>no</v>
      </c>
      <c r="BE9" t="str">
        <f>step1!BE50</f>
        <v>no</v>
      </c>
      <c r="BF9" t="str">
        <f>step1!BF50</f>
        <v>no</v>
      </c>
      <c r="BG9" t="str">
        <f>step1!BG50</f>
        <v>no</v>
      </c>
      <c r="BH9" t="str">
        <f>step1!BH50</f>
        <v>no</v>
      </c>
      <c r="BI9" t="str">
        <f>step1!BI50</f>
        <v>no</v>
      </c>
      <c r="BJ9" t="str">
        <f>step1!BJ50</f>
        <v>no</v>
      </c>
      <c r="BK9" s="54" t="str">
        <f>step1!BK50</f>
        <v>…</v>
      </c>
      <c r="BL9" s="54" t="str">
        <f>step1!BL50</f>
        <v>…</v>
      </c>
      <c r="BM9" t="str">
        <f>step1!BM50</f>
        <v>no</v>
      </c>
      <c r="BN9" s="54" t="str">
        <f>step1!BN50</f>
        <v>…</v>
      </c>
      <c r="BO9" t="str">
        <f>step1!BO50</f>
        <v>no</v>
      </c>
      <c r="BP9" t="str">
        <f>step1!BP50</f>
        <v>no</v>
      </c>
      <c r="BQ9" t="str">
        <f>step1!BQ50</f>
        <v>no</v>
      </c>
      <c r="BR9" s="54" t="str">
        <f>step1!BR50</f>
        <v>…</v>
      </c>
      <c r="BS9" t="str">
        <f>step1!BS50</f>
        <v>no</v>
      </c>
      <c r="BT9" t="str">
        <f>step1!BT50</f>
        <v>…</v>
      </c>
      <c r="BU9" t="str">
        <f>step1!BU50</f>
        <v>no</v>
      </c>
      <c r="BV9" s="54" t="str">
        <f>step1!BV50</f>
        <v>…</v>
      </c>
      <c r="BW9" s="54" t="str">
        <f>step1!BW50</f>
        <v>…</v>
      </c>
      <c r="BX9" t="str">
        <f>step1!BX50</f>
        <v>no</v>
      </c>
      <c r="BY9" t="str">
        <f>step1!BY50</f>
        <v>no</v>
      </c>
      <c r="BZ9" t="str">
        <f>step1!BZ50</f>
        <v>no</v>
      </c>
      <c r="CA9" t="str">
        <f>step1!CA50</f>
        <v>no</v>
      </c>
      <c r="CB9" t="str">
        <f>step1!CB50</f>
        <v>no</v>
      </c>
      <c r="CC9" s="23" t="str">
        <f>step1!CC50</f>
        <v>…</v>
      </c>
      <c r="CD9" t="str">
        <f>step1!CD50</f>
        <v>no</v>
      </c>
      <c r="CE9" t="str">
        <f>step1!CE50</f>
        <v>no</v>
      </c>
      <c r="CF9" t="str">
        <f>step1!CF50</f>
        <v>no</v>
      </c>
      <c r="CG9" t="str">
        <f>step1!CG50</f>
        <v>no</v>
      </c>
      <c r="CH9" t="str">
        <f>step1!CH50</f>
        <v>no</v>
      </c>
      <c r="CI9" s="54" t="str">
        <f>step1!CI50</f>
        <v>…</v>
      </c>
      <c r="CJ9" t="str">
        <f>step1!CJ50</f>
        <v>no</v>
      </c>
      <c r="CK9" t="str">
        <f>step1!CK50</f>
        <v>no</v>
      </c>
      <c r="CL9" s="23" t="str">
        <f>step1!CL50</f>
        <v>…</v>
      </c>
      <c r="CM9" t="str">
        <f>step1!CM50</f>
        <v>no</v>
      </c>
      <c r="CN9" t="str">
        <f>step1!CN50</f>
        <v>no</v>
      </c>
      <c r="CO9" t="str">
        <f>step1!CO50</f>
        <v>no</v>
      </c>
      <c r="CP9" t="str">
        <f>step1!CP50</f>
        <v>no</v>
      </c>
      <c r="CQ9" t="str">
        <f>step1!CQ50</f>
        <v>no</v>
      </c>
    </row>
    <row r="10" spans="1:110" x14ac:dyDescent="0.3">
      <c r="A10" t="s">
        <v>217</v>
      </c>
      <c r="B10" s="128">
        <f>step1!B2</f>
        <v>-7.925237091566828E-2</v>
      </c>
      <c r="C10" s="48">
        <f>step1!C2</f>
        <v>0.17743904086575082</v>
      </c>
      <c r="D10" s="48">
        <f>step1!D2</f>
        <v>-0.25815026002897123</v>
      </c>
      <c r="E10" s="128">
        <f>step1!E2</f>
        <v>-0.10727084421930747</v>
      </c>
      <c r="F10" s="48">
        <f>step1!F2</f>
        <v>0.68931064675778908</v>
      </c>
      <c r="G10" s="128">
        <f>step1!G2</f>
        <v>-7.102279967882362E-2</v>
      </c>
      <c r="H10" s="48">
        <f>step1!H2</f>
        <v>0.13211971312551338</v>
      </c>
      <c r="I10" s="128">
        <f>step1!I2</f>
        <v>-0.16515327297969157</v>
      </c>
      <c r="J10" s="128">
        <f>step1!J2</f>
        <v>-0.11160043233309584</v>
      </c>
      <c r="K10" s="48">
        <f>step1!K2</f>
        <v>-2.7181489207683381E-2</v>
      </c>
      <c r="L10" s="48">
        <f>step1!L2</f>
        <v>0.22197334871217914</v>
      </c>
      <c r="M10" s="48">
        <f>step1!M2</f>
        <v>0.17335920073253208</v>
      </c>
      <c r="N10" s="48">
        <f>step1!N2</f>
        <v>0.12419359165719619</v>
      </c>
      <c r="O10" s="128">
        <f>step1!O2</f>
        <v>0.33511724544262567</v>
      </c>
      <c r="P10" s="48">
        <f>step1!P2</f>
        <v>8.873797816294042E-2</v>
      </c>
      <c r="Q10" s="48">
        <f>step1!Q2</f>
        <v>-0.3295673223582285</v>
      </c>
      <c r="R10" s="48">
        <f>step1!R2</f>
        <v>-0.28935735661567408</v>
      </c>
      <c r="S10" s="128">
        <f>step1!S2</f>
        <v>-1.535278004813505E-2</v>
      </c>
      <c r="T10" s="48">
        <f>step1!T2</f>
        <v>-9.0424734753034502E-2</v>
      </c>
      <c r="U10" s="48">
        <f>step1!U2</f>
        <v>-2.6222592475653974E-2</v>
      </c>
      <c r="V10" s="48">
        <f>step1!V2</f>
        <v>7.0734357243717211E-2</v>
      </c>
      <c r="W10" s="128">
        <f>step1!W2</f>
        <v>-0.49899508429258654</v>
      </c>
      <c r="X10" s="48">
        <f>step1!X2</f>
        <v>-0.40234413438337052</v>
      </c>
      <c r="Y10" s="128">
        <f>step1!Y2</f>
        <v>-0.31348100508050253</v>
      </c>
      <c r="Z10" s="48">
        <f>step1!Z2</f>
        <v>-0.15368693718642329</v>
      </c>
      <c r="AA10" s="48">
        <f>step1!AA2</f>
        <v>0.37136120369624159</v>
      </c>
      <c r="AB10" s="48">
        <f>step1!AB2</f>
        <v>-0.30265655266851405</v>
      </c>
      <c r="AC10" s="48">
        <f>step1!AC2</f>
        <v>0.22930406300951267</v>
      </c>
      <c r="AD10" s="48">
        <f>step1!AD2</f>
        <v>-0.14252976187327271</v>
      </c>
      <c r="AE10" s="48">
        <f>step1!AE2</f>
        <v>-0.12309207725663898</v>
      </c>
      <c r="AF10" s="48">
        <f>step1!AF2</f>
        <v>0.45186601444537594</v>
      </c>
      <c r="AG10" s="128">
        <f>step1!AG2</f>
        <v>-0.31971497152677786</v>
      </c>
      <c r="AH10" s="48">
        <f>step1!AH2</f>
        <v>9.1176226084118753E-2</v>
      </c>
      <c r="AI10" s="48">
        <f>step1!AI2</f>
        <v>0.11261293598540643</v>
      </c>
      <c r="AJ10" s="48">
        <f>step1!AJ2</f>
        <v>-4.855013493136222E-3</v>
      </c>
      <c r="AK10" s="128">
        <f>step1!AK2</f>
        <v>-0.24448626858061237</v>
      </c>
      <c r="AL10" s="48">
        <f>step1!AL2</f>
        <v>4.1548451140967016E-2</v>
      </c>
      <c r="AM10" s="48">
        <f>step1!AM2</f>
        <v>0.13656057945998129</v>
      </c>
      <c r="AN10" s="48">
        <f>step1!AN2</f>
        <v>-0.27836941390295633</v>
      </c>
      <c r="AO10" s="48">
        <f>step1!AO2</f>
        <v>-0.1665424736485405</v>
      </c>
      <c r="AP10" s="128">
        <f>step1!AP2</f>
        <v>0.14788165040340134</v>
      </c>
      <c r="AQ10" s="128">
        <f>step1!AQ2</f>
        <v>-0.1294685307139731</v>
      </c>
      <c r="AR10" s="48">
        <f>step1!AR2</f>
        <v>-0.17923490592489563</v>
      </c>
      <c r="AS10" s="48">
        <f>step1!AS2</f>
        <v>-6.4885796808568347E-2</v>
      </c>
      <c r="AT10" s="48">
        <f>step1!AT2</f>
        <v>0.16607723093656343</v>
      </c>
      <c r="AU10" s="48">
        <f>step1!AU2</f>
        <v>5.1054807289435192E-3</v>
      </c>
      <c r="AV10" s="48">
        <f>step1!AV2</f>
        <v>-2.4127563595406024E-2</v>
      </c>
      <c r="AW10" s="48">
        <f>step1!AW2</f>
        <v>-5.7055548939710758E-2</v>
      </c>
      <c r="AX10" s="48">
        <f>step1!AX2</f>
        <v>0.3399428740259513</v>
      </c>
      <c r="AY10" s="48">
        <f>step1!AY2</f>
        <v>-0.36525665040773109</v>
      </c>
      <c r="AZ10" s="128">
        <f>step1!AZ2</f>
        <v>-0.17392868593714089</v>
      </c>
      <c r="BA10" s="128">
        <f>step1!BA2</f>
        <v>2.3774300388978716E-2</v>
      </c>
      <c r="BB10" s="48">
        <f>step1!BB2</f>
        <v>0.29553314029321348</v>
      </c>
      <c r="BC10" s="48">
        <f>step1!BC2</f>
        <v>-0.16738532553547791</v>
      </c>
      <c r="BD10" s="48">
        <f>step1!BD2</f>
        <v>-0.20746130647960812</v>
      </c>
      <c r="BE10" s="48">
        <f>step1!BE2</f>
        <v>-1.5936679106777426E-2</v>
      </c>
      <c r="BF10" s="48">
        <f>step1!BF2</f>
        <v>-0.28521029649493712</v>
      </c>
      <c r="BG10" s="48">
        <f>step1!BG2</f>
        <v>0.11235682810187603</v>
      </c>
      <c r="BH10" s="48">
        <f>step1!BH2</f>
        <v>-0.12202936468296169</v>
      </c>
      <c r="BI10" s="128">
        <f>step1!BI2</f>
        <v>-0.22836826413840425</v>
      </c>
      <c r="BJ10" s="48">
        <f>step1!BJ2</f>
        <v>0.29005819359986923</v>
      </c>
      <c r="BK10" s="128">
        <f>step1!BK2</f>
        <v>0.33039872483944144</v>
      </c>
      <c r="BL10" s="128">
        <f>step1!BL2</f>
        <v>-0.21035248389346078</v>
      </c>
      <c r="BM10" s="48">
        <f>step1!BM2</f>
        <v>-0.17309773786267338</v>
      </c>
      <c r="BN10" s="128">
        <f>step1!BN2</f>
        <v>0.15367437348634935</v>
      </c>
      <c r="BO10" s="48">
        <f>step1!BO2</f>
        <v>0.22593543668099481</v>
      </c>
      <c r="BP10" s="48">
        <f>step1!BP2</f>
        <v>0.33132714241475847</v>
      </c>
      <c r="BQ10" s="48">
        <f>step1!BQ2</f>
        <v>9.4851993702195214E-2</v>
      </c>
      <c r="BR10" s="128">
        <f>step1!BR2</f>
        <v>9.4527196738433489E-2</v>
      </c>
      <c r="BS10" s="48">
        <f>step1!BS2</f>
        <v>0.10419066019794963</v>
      </c>
      <c r="BT10" s="48">
        <f>step1!BT2</f>
        <v>-2.9281673318380851E-2</v>
      </c>
      <c r="BU10" s="48">
        <f>step1!BU2</f>
        <v>0.38188200927845756</v>
      </c>
      <c r="BV10" s="128">
        <f>step1!BV2</f>
        <v>-8.4249965258465551E-2</v>
      </c>
      <c r="BW10" s="128">
        <f>step1!BW2</f>
        <v>-4.5111491457334167E-2</v>
      </c>
      <c r="BX10" s="48">
        <f>step1!BX2</f>
        <v>0.29425073933447327</v>
      </c>
      <c r="BY10" s="48">
        <f>step1!BY2</f>
        <v>9.1176226084118808E-2</v>
      </c>
      <c r="BZ10" s="48">
        <f>step1!BZ2</f>
        <v>5.7986792880793822E-2</v>
      </c>
      <c r="CA10" s="48">
        <f>step1!CA2</f>
        <v>-0.12309207725663898</v>
      </c>
      <c r="CB10" s="48">
        <f>step1!CB2</f>
        <v>0.42181886343652408</v>
      </c>
      <c r="CC10" s="128">
        <f>step1!CC2</f>
        <v>0.37118752905455826</v>
      </c>
      <c r="CD10" s="48">
        <f>step1!CD2</f>
        <v>3.477434842867283E-2</v>
      </c>
      <c r="CE10" s="48">
        <f>step1!CE2</f>
        <v>0.14976514809586378</v>
      </c>
      <c r="CF10" s="48">
        <f>step1!CF2</f>
        <v>-2.8949095188152411E-2</v>
      </c>
      <c r="CG10" s="48">
        <f>step1!CG2</f>
        <v>6.2044230690593428E-2</v>
      </c>
      <c r="CH10" s="48">
        <f>step1!CH2</f>
        <v>0.19309499679119702</v>
      </c>
      <c r="CI10" s="128">
        <f>step1!CI2</f>
        <v>-6.2250194601086743E-3</v>
      </c>
      <c r="CJ10" s="48">
        <f>step1!CJ2</f>
        <v>0.42967882063905954</v>
      </c>
      <c r="CK10" s="48">
        <f>step1!CK2</f>
        <v>-0.11043778716164634</v>
      </c>
      <c r="CL10" s="128">
        <f>step1!CL2</f>
        <v>1.5131806627718689E-2</v>
      </c>
      <c r="CM10" s="48">
        <f>step1!CM2</f>
        <v>-5.9762478642287259E-2</v>
      </c>
      <c r="CN10" s="128">
        <f>step1!CN2</f>
        <v>2.1809403426873018E-2</v>
      </c>
      <c r="CO10" s="48">
        <f>step1!CO2</f>
        <v>5.1471603686300715E-2</v>
      </c>
      <c r="CP10" s="128">
        <f>step1!CP2</f>
        <v>-0.25092724473312966</v>
      </c>
      <c r="CQ10" s="48">
        <f>step1!CQ2</f>
        <v>9.6919898098343948E-2</v>
      </c>
    </row>
    <row r="11" spans="1:110" ht="15" thickBot="1" x14ac:dyDescent="0.35">
      <c r="A11" s="53" t="s">
        <v>217</v>
      </c>
      <c r="B11" s="13" t="e">
        <f>CORREL(B13:B46,$CR$13:$CR$46)</f>
        <v>#DIV/0!</v>
      </c>
      <c r="C11" s="13" t="e">
        <f t="shared" ref="C11:BN11" si="8">CORREL(C13:C46,$CR$13:$CR$46)</f>
        <v>#DIV/0!</v>
      </c>
      <c r="D11" s="13" t="e">
        <f t="shared" si="8"/>
        <v>#DIV/0!</v>
      </c>
      <c r="E11" s="13" t="e">
        <f t="shared" si="8"/>
        <v>#DIV/0!</v>
      </c>
      <c r="F11" s="13" t="e">
        <f t="shared" si="8"/>
        <v>#DIV/0!</v>
      </c>
      <c r="G11" s="13" t="e">
        <f t="shared" si="8"/>
        <v>#DIV/0!</v>
      </c>
      <c r="H11" s="13" t="e">
        <f t="shared" si="8"/>
        <v>#DIV/0!</v>
      </c>
      <c r="I11" s="128">
        <f t="shared" si="8"/>
        <v>-9.7221384208003719E-2</v>
      </c>
      <c r="J11" s="128" t="e">
        <f t="shared" si="8"/>
        <v>#DIV/0!</v>
      </c>
      <c r="K11" s="128" t="e">
        <f t="shared" si="8"/>
        <v>#DIV/0!</v>
      </c>
      <c r="L11" s="128" t="e">
        <f t="shared" si="8"/>
        <v>#DIV/0!</v>
      </c>
      <c r="M11" s="128" t="e">
        <f t="shared" si="8"/>
        <v>#DIV/0!</v>
      </c>
      <c r="N11" s="128" t="e">
        <f t="shared" si="8"/>
        <v>#DIV/0!</v>
      </c>
      <c r="O11" s="128">
        <f t="shared" si="8"/>
        <v>-3.7466278790761288E-2</v>
      </c>
      <c r="P11" s="128" t="e">
        <f t="shared" si="8"/>
        <v>#DIV/0!</v>
      </c>
      <c r="Q11" s="128" t="e">
        <f t="shared" si="8"/>
        <v>#DIV/0!</v>
      </c>
      <c r="R11" s="128" t="e">
        <f t="shared" si="8"/>
        <v>#DIV/0!</v>
      </c>
      <c r="S11" s="128">
        <f t="shared" si="8"/>
        <v>-1.1308192999755017E-2</v>
      </c>
      <c r="T11" s="128" t="e">
        <f t="shared" si="8"/>
        <v>#DIV/0!</v>
      </c>
      <c r="U11" s="128" t="e">
        <f t="shared" si="8"/>
        <v>#DIV/0!</v>
      </c>
      <c r="V11" s="128" t="e">
        <f t="shared" si="8"/>
        <v>#DIV/0!</v>
      </c>
      <c r="W11" s="128">
        <f t="shared" si="8"/>
        <v>0.62144478863610875</v>
      </c>
      <c r="X11" s="128" t="e">
        <f t="shared" si="8"/>
        <v>#DIV/0!</v>
      </c>
      <c r="Y11" s="128">
        <f t="shared" si="8"/>
        <v>-0.18908882894020329</v>
      </c>
      <c r="Z11" s="128" t="e">
        <f t="shared" si="8"/>
        <v>#DIV/0!</v>
      </c>
      <c r="AA11" s="128" t="e">
        <f t="shared" si="8"/>
        <v>#DIV/0!</v>
      </c>
      <c r="AB11" s="128" t="e">
        <f t="shared" si="8"/>
        <v>#DIV/0!</v>
      </c>
      <c r="AC11" s="128" t="e">
        <f t="shared" si="8"/>
        <v>#DIV/0!</v>
      </c>
      <c r="AD11" s="128" t="e">
        <f t="shared" si="8"/>
        <v>#DIV/0!</v>
      </c>
      <c r="AE11" s="128" t="e">
        <f t="shared" si="8"/>
        <v>#DIV/0!</v>
      </c>
      <c r="AF11" s="128" t="e">
        <f t="shared" si="8"/>
        <v>#DIV/0!</v>
      </c>
      <c r="AG11" s="128">
        <f t="shared" si="8"/>
        <v>-0.28863037418222082</v>
      </c>
      <c r="AH11" s="128" t="e">
        <f t="shared" si="8"/>
        <v>#DIV/0!</v>
      </c>
      <c r="AI11" s="128" t="e">
        <f t="shared" si="8"/>
        <v>#DIV/0!</v>
      </c>
      <c r="AJ11" s="128" t="e">
        <f t="shared" si="8"/>
        <v>#DIV/0!</v>
      </c>
      <c r="AK11" s="128" t="e">
        <f t="shared" si="8"/>
        <v>#DIV/0!</v>
      </c>
      <c r="AL11" s="128" t="e">
        <f t="shared" si="8"/>
        <v>#DIV/0!</v>
      </c>
      <c r="AM11" s="128" t="e">
        <f t="shared" si="8"/>
        <v>#DIV/0!</v>
      </c>
      <c r="AN11" s="128" t="e">
        <f t="shared" si="8"/>
        <v>#DIV/0!</v>
      </c>
      <c r="AO11" s="128" t="e">
        <f t="shared" si="8"/>
        <v>#DIV/0!</v>
      </c>
      <c r="AP11" s="128">
        <f t="shared" si="8"/>
        <v>-7.1267774511891063E-2</v>
      </c>
      <c r="AQ11" s="128" t="e">
        <f t="shared" si="8"/>
        <v>#DIV/0!</v>
      </c>
      <c r="AR11" s="128" t="e">
        <f t="shared" si="8"/>
        <v>#DIV/0!</v>
      </c>
      <c r="AS11" s="128" t="e">
        <f t="shared" si="8"/>
        <v>#DIV/0!</v>
      </c>
      <c r="AT11" s="128" t="e">
        <f t="shared" si="8"/>
        <v>#DIV/0!</v>
      </c>
      <c r="AU11" s="128" t="e">
        <f t="shared" si="8"/>
        <v>#DIV/0!</v>
      </c>
      <c r="AV11" s="128" t="e">
        <f t="shared" si="8"/>
        <v>#DIV/0!</v>
      </c>
      <c r="AW11" s="128" t="e">
        <f t="shared" si="8"/>
        <v>#DIV/0!</v>
      </c>
      <c r="AX11" s="128" t="e">
        <f t="shared" si="8"/>
        <v>#DIV/0!</v>
      </c>
      <c r="AY11" s="128" t="e">
        <f t="shared" si="8"/>
        <v>#DIV/0!</v>
      </c>
      <c r="AZ11" s="128">
        <f t="shared" si="8"/>
        <v>0.42877399002990646</v>
      </c>
      <c r="BA11" s="128">
        <f t="shared" si="8"/>
        <v>1.5400227840544523E-3</v>
      </c>
      <c r="BB11" s="128" t="e">
        <f t="shared" si="8"/>
        <v>#DIV/0!</v>
      </c>
      <c r="BC11" s="128" t="e">
        <f t="shared" si="8"/>
        <v>#DIV/0!</v>
      </c>
      <c r="BD11" s="128" t="e">
        <f t="shared" si="8"/>
        <v>#DIV/0!</v>
      </c>
      <c r="BE11" s="128" t="e">
        <f t="shared" si="8"/>
        <v>#DIV/0!</v>
      </c>
      <c r="BF11" s="128" t="e">
        <f t="shared" si="8"/>
        <v>#DIV/0!</v>
      </c>
      <c r="BG11" s="128" t="e">
        <f t="shared" si="8"/>
        <v>#DIV/0!</v>
      </c>
      <c r="BH11" s="128" t="e">
        <f t="shared" si="8"/>
        <v>#DIV/0!</v>
      </c>
      <c r="BI11" s="128" t="e">
        <f t="shared" si="8"/>
        <v>#DIV/0!</v>
      </c>
      <c r="BJ11" s="128" t="e">
        <f t="shared" si="8"/>
        <v>#DIV/0!</v>
      </c>
      <c r="BK11" s="128">
        <f t="shared" si="8"/>
        <v>4.5422456831066493E-2</v>
      </c>
      <c r="BL11" s="128">
        <f t="shared" si="8"/>
        <v>-0.24863337095299087</v>
      </c>
      <c r="BM11" s="128" t="e">
        <f t="shared" si="8"/>
        <v>#DIV/0!</v>
      </c>
      <c r="BN11" s="128">
        <f t="shared" si="8"/>
        <v>0.47509226595423765</v>
      </c>
      <c r="BO11" s="128" t="e">
        <f t="shared" ref="BO11:CR11" si="9">CORREL(BO13:BO46,$CR$13:$CR$46)</f>
        <v>#DIV/0!</v>
      </c>
      <c r="BP11" s="128" t="e">
        <f t="shared" si="9"/>
        <v>#DIV/0!</v>
      </c>
      <c r="BQ11" s="128" t="e">
        <f t="shared" si="9"/>
        <v>#DIV/0!</v>
      </c>
      <c r="BR11" s="128">
        <f t="shared" si="9"/>
        <v>7.5878962210640527E-2</v>
      </c>
      <c r="BS11" s="128" t="e">
        <f t="shared" si="9"/>
        <v>#DIV/0!</v>
      </c>
      <c r="BT11" s="128" t="e">
        <f t="shared" si="9"/>
        <v>#DIV/0!</v>
      </c>
      <c r="BU11" s="128" t="e">
        <f t="shared" si="9"/>
        <v>#DIV/0!</v>
      </c>
      <c r="BV11" s="128">
        <f t="shared" si="9"/>
        <v>-0.42215397738269161</v>
      </c>
      <c r="BW11" s="128">
        <f t="shared" si="9"/>
        <v>7.6283790020872299E-3</v>
      </c>
      <c r="BX11" s="128" t="e">
        <f t="shared" si="9"/>
        <v>#DIV/0!</v>
      </c>
      <c r="BY11" s="128" t="e">
        <f t="shared" si="9"/>
        <v>#DIV/0!</v>
      </c>
      <c r="BZ11" s="128" t="e">
        <f t="shared" si="9"/>
        <v>#DIV/0!</v>
      </c>
      <c r="CA11" s="128" t="e">
        <f t="shared" si="9"/>
        <v>#DIV/0!</v>
      </c>
      <c r="CB11" s="128" t="e">
        <f t="shared" si="9"/>
        <v>#DIV/0!</v>
      </c>
      <c r="CC11" s="128" t="e">
        <f t="shared" si="9"/>
        <v>#DIV/0!</v>
      </c>
      <c r="CD11" s="128" t="e">
        <f t="shared" si="9"/>
        <v>#DIV/0!</v>
      </c>
      <c r="CE11" s="128" t="e">
        <f t="shared" si="9"/>
        <v>#DIV/0!</v>
      </c>
      <c r="CF11" s="128" t="e">
        <f t="shared" si="9"/>
        <v>#DIV/0!</v>
      </c>
      <c r="CG11" s="128" t="e">
        <f t="shared" si="9"/>
        <v>#DIV/0!</v>
      </c>
      <c r="CH11" s="128" t="e">
        <f t="shared" si="9"/>
        <v>#DIV/0!</v>
      </c>
      <c r="CI11" s="128">
        <f t="shared" si="9"/>
        <v>0.31127192395059461</v>
      </c>
      <c r="CJ11" s="128" t="e">
        <f t="shared" si="9"/>
        <v>#DIV/0!</v>
      </c>
      <c r="CK11" s="128" t="e">
        <f t="shared" si="9"/>
        <v>#DIV/0!</v>
      </c>
      <c r="CL11" s="128" t="e">
        <f t="shared" si="9"/>
        <v>#DIV/0!</v>
      </c>
      <c r="CM11" s="128" t="e">
        <f t="shared" si="9"/>
        <v>#DIV/0!</v>
      </c>
      <c r="CN11" s="128" t="e">
        <f t="shared" si="9"/>
        <v>#DIV/0!</v>
      </c>
      <c r="CO11" s="128" t="e">
        <f t="shared" si="9"/>
        <v>#DIV/0!</v>
      </c>
      <c r="CP11" s="128" t="e">
        <f t="shared" si="9"/>
        <v>#DIV/0!</v>
      </c>
      <c r="CQ11" s="128" t="e">
        <f t="shared" si="9"/>
        <v>#DIV/0!</v>
      </c>
      <c r="CR11" s="128">
        <f t="shared" si="9"/>
        <v>1.0000000000000002</v>
      </c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</row>
    <row r="12" spans="1:110" ht="15" thickBot="1" x14ac:dyDescent="0.35">
      <c r="A12" s="1" t="s">
        <v>0</v>
      </c>
      <c r="B12" s="11" t="s">
        <v>1</v>
      </c>
      <c r="C12" s="1" t="s">
        <v>2</v>
      </c>
      <c r="D12" s="1" t="s">
        <v>3</v>
      </c>
      <c r="E12" s="11" t="s">
        <v>4</v>
      </c>
      <c r="F12" s="1" t="s">
        <v>5</v>
      </c>
      <c r="G12" s="11" t="s">
        <v>6</v>
      </c>
      <c r="H12" s="1" t="s">
        <v>7</v>
      </c>
      <c r="I12" s="11" t="s">
        <v>8</v>
      </c>
      <c r="J12" s="1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1" t="s">
        <v>14</v>
      </c>
      <c r="P12" s="1" t="s">
        <v>15</v>
      </c>
      <c r="Q12" s="1" t="s">
        <v>16</v>
      </c>
      <c r="R12" s="1" t="s">
        <v>17</v>
      </c>
      <c r="S12" s="11" t="s">
        <v>18</v>
      </c>
      <c r="T12" s="1" t="s">
        <v>19</v>
      </c>
      <c r="U12" s="1" t="s">
        <v>20</v>
      </c>
      <c r="V12" s="1" t="s">
        <v>21</v>
      </c>
      <c r="W12" s="11" t="s">
        <v>22</v>
      </c>
      <c r="X12" s="1" t="s">
        <v>23</v>
      </c>
      <c r="Y12" s="11" t="s">
        <v>24</v>
      </c>
      <c r="Z12" s="1" t="s">
        <v>25</v>
      </c>
      <c r="AA12" s="1" t="s">
        <v>26</v>
      </c>
      <c r="AB12" s="1" t="s">
        <v>27</v>
      </c>
      <c r="AC12" s="1" t="s">
        <v>28</v>
      </c>
      <c r="AD12" s="1" t="s">
        <v>29</v>
      </c>
      <c r="AE12" s="1" t="s">
        <v>30</v>
      </c>
      <c r="AF12" s="1" t="s">
        <v>31</v>
      </c>
      <c r="AG12" s="11" t="s">
        <v>32</v>
      </c>
      <c r="AH12" s="1" t="s">
        <v>33</v>
      </c>
      <c r="AI12" s="1" t="s">
        <v>34</v>
      </c>
      <c r="AJ12" s="1" t="s">
        <v>35</v>
      </c>
      <c r="AK12" s="11" t="s">
        <v>36</v>
      </c>
      <c r="AL12" s="1" t="s">
        <v>37</v>
      </c>
      <c r="AM12" s="1" t="s">
        <v>38</v>
      </c>
      <c r="AN12" s="1" t="s">
        <v>39</v>
      </c>
      <c r="AO12" s="1" t="s">
        <v>40</v>
      </c>
      <c r="AP12" s="11" t="s">
        <v>41</v>
      </c>
      <c r="AQ12" s="11" t="s">
        <v>42</v>
      </c>
      <c r="AR12" s="1" t="s">
        <v>43</v>
      </c>
      <c r="AS12" s="1" t="s">
        <v>44</v>
      </c>
      <c r="AT12" s="1" t="s">
        <v>45</v>
      </c>
      <c r="AU12" s="1" t="s">
        <v>46</v>
      </c>
      <c r="AV12" s="1" t="s">
        <v>47</v>
      </c>
      <c r="AW12" s="1" t="s">
        <v>48</v>
      </c>
      <c r="AX12" s="1" t="s">
        <v>49</v>
      </c>
      <c r="AY12" s="1" t="s">
        <v>50</v>
      </c>
      <c r="AZ12" s="11" t="s">
        <v>51</v>
      </c>
      <c r="BA12" s="11" t="s">
        <v>52</v>
      </c>
      <c r="BB12" s="1" t="s">
        <v>53</v>
      </c>
      <c r="BC12" s="1" t="s">
        <v>54</v>
      </c>
      <c r="BD12" s="1" t="s">
        <v>55</v>
      </c>
      <c r="BE12" s="1" t="s">
        <v>56</v>
      </c>
      <c r="BF12" s="1" t="s">
        <v>57</v>
      </c>
      <c r="BG12" s="1" t="s">
        <v>58</v>
      </c>
      <c r="BH12" s="1" t="s">
        <v>59</v>
      </c>
      <c r="BI12" s="11" t="s">
        <v>60</v>
      </c>
      <c r="BJ12" s="1" t="s">
        <v>61</v>
      </c>
      <c r="BK12" s="11" t="s">
        <v>62</v>
      </c>
      <c r="BL12" s="11" t="s">
        <v>63</v>
      </c>
      <c r="BM12" s="1" t="s">
        <v>64</v>
      </c>
      <c r="BN12" s="11" t="s">
        <v>65</v>
      </c>
      <c r="BO12" s="1" t="s">
        <v>66</v>
      </c>
      <c r="BP12" s="1" t="s">
        <v>67</v>
      </c>
      <c r="BQ12" s="1" t="s">
        <v>68</v>
      </c>
      <c r="BR12" s="11" t="s">
        <v>69</v>
      </c>
      <c r="BS12" s="1" t="s">
        <v>70</v>
      </c>
      <c r="BT12" s="1" t="s">
        <v>71</v>
      </c>
      <c r="BU12" s="1" t="s">
        <v>72</v>
      </c>
      <c r="BV12" s="11" t="s">
        <v>73</v>
      </c>
      <c r="BW12" s="11" t="s">
        <v>74</v>
      </c>
      <c r="BX12" s="1" t="s">
        <v>75</v>
      </c>
      <c r="BY12" s="1" t="s">
        <v>76</v>
      </c>
      <c r="BZ12" s="1" t="s">
        <v>77</v>
      </c>
      <c r="CA12" s="1" t="s">
        <v>78</v>
      </c>
      <c r="CB12" s="1" t="s">
        <v>79</v>
      </c>
      <c r="CC12" s="11" t="s">
        <v>80</v>
      </c>
      <c r="CD12" s="1" t="s">
        <v>81</v>
      </c>
      <c r="CE12" s="1" t="s">
        <v>82</v>
      </c>
      <c r="CF12" s="1" t="s">
        <v>83</v>
      </c>
      <c r="CG12" s="1" t="s">
        <v>84</v>
      </c>
      <c r="CH12" s="1" t="s">
        <v>85</v>
      </c>
      <c r="CI12" s="11" t="s">
        <v>86</v>
      </c>
      <c r="CJ12" s="1" t="s">
        <v>87</v>
      </c>
      <c r="CK12" s="1" t="s">
        <v>88</v>
      </c>
      <c r="CL12" s="11" t="s">
        <v>89</v>
      </c>
      <c r="CM12" s="1" t="s">
        <v>90</v>
      </c>
      <c r="CN12" s="11" t="s">
        <v>91</v>
      </c>
      <c r="CO12" s="1" t="s">
        <v>92</v>
      </c>
      <c r="CP12" s="11" t="s">
        <v>93</v>
      </c>
      <c r="CQ12" s="1" t="s">
        <v>94</v>
      </c>
      <c r="CR12" s="1" t="s">
        <v>95</v>
      </c>
    </row>
    <row r="13" spans="1:110" ht="15" thickBot="1" x14ac:dyDescent="0.35">
      <c r="A13" s="1" t="s">
        <v>96</v>
      </c>
      <c r="B13" s="12" t="str">
        <f>IF(step1!B4&gt;step1!B$48,"",step1!B4)</f>
        <v/>
      </c>
      <c r="C13" s="2" t="str">
        <f>IF(step1!C4&gt;step1!C$48,"",step1!C4)</f>
        <v/>
      </c>
      <c r="D13" s="2" t="str">
        <f>IF(step1!D4&gt;step1!D$48,"",step1!D4)</f>
        <v/>
      </c>
      <c r="E13" s="12" t="str">
        <f>IF(step1!E4&gt;step1!E$48,"",step1!E4)</f>
        <v/>
      </c>
      <c r="F13" s="2" t="str">
        <f>IF(step1!F4&gt;step1!F$48,"",step1!F4)</f>
        <v/>
      </c>
      <c r="G13" s="12" t="str">
        <f>IF(step1!G4&gt;step1!G$48,"",step1!G4)</f>
        <v/>
      </c>
      <c r="H13" s="2" t="str">
        <f>IF(step1!H4&gt;step1!H$48,"",step1!H4)</f>
        <v/>
      </c>
      <c r="I13" s="12">
        <f>IF(step1!I4&gt;step1!I$48,"",step1!I4)</f>
        <v>5</v>
      </c>
      <c r="J13" s="12" t="str">
        <f>IF(step1!J4&gt;step1!J$48,"",step1!J4)</f>
        <v/>
      </c>
      <c r="K13" s="2" t="str">
        <f>IF(step1!K4&gt;step1!K$48,"",step1!K4)</f>
        <v/>
      </c>
      <c r="L13" s="2" t="str">
        <f>IF(step1!L4&gt;step1!L$48,"",step1!L4)</f>
        <v/>
      </c>
      <c r="M13" s="2" t="str">
        <f>IF(step1!M4&gt;step1!M$48,"",step1!M4)</f>
        <v/>
      </c>
      <c r="N13" s="2" t="str">
        <f>IF(step1!N4&gt;step1!N$48,"",step1!N4)</f>
        <v/>
      </c>
      <c r="O13" s="12" t="str">
        <f>IF(step1!O4&gt;step1!O$48,"",step1!O4)</f>
        <v/>
      </c>
      <c r="P13" s="2" t="str">
        <f>IF(step1!P4&gt;step1!P$48,"",step1!P4)</f>
        <v/>
      </c>
      <c r="Q13" s="2" t="str">
        <f>IF(step1!Q4&gt;step1!Q$48,"",step1!Q4)</f>
        <v/>
      </c>
      <c r="R13" s="2" t="str">
        <f>IF(step1!R4&gt;step1!R$48,"",step1!R4)</f>
        <v/>
      </c>
      <c r="S13" s="12">
        <f>IF(step1!S4&gt;step1!S$48,"",step1!S4)</f>
        <v>1</v>
      </c>
      <c r="T13" s="2" t="str">
        <f>IF(step1!T4&gt;step1!T$48,"",step1!T4)</f>
        <v/>
      </c>
      <c r="U13" s="2" t="str">
        <f>IF(step1!U4&gt;step1!U$48,"",step1!U4)</f>
        <v/>
      </c>
      <c r="V13" s="2" t="str">
        <f>IF(step1!V4&gt;step1!V$48,"",step1!V4)</f>
        <v/>
      </c>
      <c r="W13" s="12" t="str">
        <f>IF(step1!W4&gt;step1!W$48,"",step1!W4)</f>
        <v/>
      </c>
      <c r="X13" s="2" t="str">
        <f>IF(step1!X4&gt;step1!X$48,"",step1!X4)</f>
        <v/>
      </c>
      <c r="Y13" s="12" t="str">
        <f>IF(step1!Y4&gt;step1!Y$48,"",step1!Y4)</f>
        <v/>
      </c>
      <c r="Z13" s="2" t="str">
        <f>IF(step1!Z4&gt;step1!Z$48,"",step1!Z4)</f>
        <v/>
      </c>
      <c r="AA13" s="2" t="str">
        <f>IF(step1!AA4&gt;step1!AA$48,"",step1!AA4)</f>
        <v/>
      </c>
      <c r="AB13" s="2" t="str">
        <f>IF(step1!AB4&gt;step1!AB$48,"",step1!AB4)</f>
        <v/>
      </c>
      <c r="AC13" s="2" t="str">
        <f>IF(step1!AC4&gt;step1!AC$48,"",step1!AC4)</f>
        <v/>
      </c>
      <c r="AD13" s="2" t="str">
        <f>IF(step1!AD4&gt;step1!AD$48,"",step1!AD4)</f>
        <v/>
      </c>
      <c r="AE13" s="2" t="str">
        <f>IF(step1!AE4&gt;step1!AE$48,"",step1!AE4)</f>
        <v/>
      </c>
      <c r="AF13" s="2" t="str">
        <f>IF(step1!AF4&gt;step1!AF$48,"",step1!AF4)</f>
        <v/>
      </c>
      <c r="AG13" s="12">
        <f>IF(step1!AG4&gt;step1!AG$48,"",step1!AG4)</f>
        <v>1</v>
      </c>
      <c r="AH13" s="2" t="str">
        <f>IF(step1!AH4&gt;step1!AH$48,"",step1!AH4)</f>
        <v/>
      </c>
      <c r="AI13" s="2" t="str">
        <f>IF(step1!AI4&gt;step1!AI$48,"",step1!AI4)</f>
        <v/>
      </c>
      <c r="AJ13" s="2" t="str">
        <f>IF(step1!AJ4&gt;step1!AJ$48,"",step1!AJ4)</f>
        <v/>
      </c>
      <c r="AK13" s="12">
        <f>IF(step1!AK4&gt;step1!AK$48,"",step1!AK4)</f>
        <v>1</v>
      </c>
      <c r="AL13" s="2" t="str">
        <f>IF(step1!AL4&gt;step1!AL$48,"",step1!AL4)</f>
        <v/>
      </c>
      <c r="AM13" s="2" t="str">
        <f>IF(step1!AM4&gt;step1!AM$48,"",step1!AM4)</f>
        <v/>
      </c>
      <c r="AN13" s="2" t="str">
        <f>IF(step1!AN4&gt;step1!AN$48,"",step1!AN4)</f>
        <v/>
      </c>
      <c r="AO13" s="2" t="str">
        <f>IF(step1!AO4&gt;step1!AO$48,"",step1!AO4)</f>
        <v/>
      </c>
      <c r="AP13" s="12">
        <f>IF(step1!AP4&gt;step1!AP$48,"",step1!AP4)</f>
        <v>2</v>
      </c>
      <c r="AQ13" s="12">
        <f>IF(step1!AQ4&gt;step1!AQ$48,"",step1!AQ4)</f>
        <v>1</v>
      </c>
      <c r="AR13" s="2" t="str">
        <f>IF(step1!AR4&gt;step1!AR$48,"",step1!AR4)</f>
        <v/>
      </c>
      <c r="AS13" s="2" t="str">
        <f>IF(step1!AS4&gt;step1!AS$48,"",step1!AS4)</f>
        <v/>
      </c>
      <c r="AT13" s="2" t="str">
        <f>IF(step1!AT4&gt;step1!AT$48,"",step1!AT4)</f>
        <v/>
      </c>
      <c r="AU13" s="2" t="str">
        <f>IF(step1!AU4&gt;step1!AU$48,"",step1!AU4)</f>
        <v/>
      </c>
      <c r="AV13" s="2" t="str">
        <f>IF(step1!AV4&gt;step1!AV$48,"",step1!AV4)</f>
        <v/>
      </c>
      <c r="AW13" s="2" t="str">
        <f>IF(step1!AW4&gt;step1!AW$48,"",step1!AW4)</f>
        <v/>
      </c>
      <c r="AX13" s="2" t="str">
        <f>IF(step1!AX4&gt;step1!AX$48,"",step1!AX4)</f>
        <v/>
      </c>
      <c r="AY13" s="2" t="str">
        <f>IF(step1!AY4&gt;step1!AY$48,"",step1!AY4)</f>
        <v/>
      </c>
      <c r="AZ13" s="12" t="str">
        <f>IF(step1!AZ4&gt;step1!AZ$48,"",step1!AZ4)</f>
        <v/>
      </c>
      <c r="BA13" s="12">
        <f>IF(step1!BA4&gt;step1!BA$48,"",step1!BA4)</f>
        <v>1</v>
      </c>
      <c r="BB13" s="2" t="str">
        <f>IF(step1!BB4&gt;step1!BB$48,"",step1!BB4)</f>
        <v/>
      </c>
      <c r="BC13" s="2" t="str">
        <f>IF(step1!BC4&gt;step1!BC$48,"",step1!BC4)</f>
        <v/>
      </c>
      <c r="BD13" s="2" t="str">
        <f>IF(step1!BD4&gt;step1!BD$48,"",step1!BD4)</f>
        <v/>
      </c>
      <c r="BE13" s="2" t="str">
        <f>IF(step1!BE4&gt;step1!BE$48,"",step1!BE4)</f>
        <v/>
      </c>
      <c r="BF13" s="2" t="str">
        <f>IF(step1!BF4&gt;step1!BF$48,"",step1!BF4)</f>
        <v/>
      </c>
      <c r="BG13" s="2" t="str">
        <f>IF(step1!BG4&gt;step1!BG$48,"",step1!BG4)</f>
        <v/>
      </c>
      <c r="BH13" s="2" t="str">
        <f>IF(step1!BH4&gt;step1!BH$48,"",step1!BH4)</f>
        <v/>
      </c>
      <c r="BI13" s="12">
        <f>IF(step1!BI4&gt;step1!BI$48,"",step1!BI4)</f>
        <v>1</v>
      </c>
      <c r="BJ13" s="2" t="str">
        <f>IF(step1!BJ4&gt;step1!BJ$48,"",step1!BJ4)</f>
        <v/>
      </c>
      <c r="BK13" s="12" t="str">
        <f>IF(step1!BK4&gt;step1!BK$48,"",step1!BK4)</f>
        <v/>
      </c>
      <c r="BL13" s="12">
        <f>IF(step1!BL4&gt;step1!BL$48,"",step1!BL4)</f>
        <v>1</v>
      </c>
      <c r="BM13" s="2" t="str">
        <f>IF(step1!BM4&gt;step1!BM$48,"",step1!BM4)</f>
        <v/>
      </c>
      <c r="BN13" s="12" t="str">
        <f>IF(step1!BN4&gt;step1!BN$48,"",step1!BN4)</f>
        <v/>
      </c>
      <c r="BO13" s="2" t="str">
        <f>IF(step1!BO4&gt;step1!BO$48,"",step1!BO4)</f>
        <v/>
      </c>
      <c r="BP13" s="2" t="str">
        <f>IF(step1!BP4&gt;step1!BP$48,"",step1!BP4)</f>
        <v/>
      </c>
      <c r="BQ13" s="2" t="str">
        <f>IF(step1!BQ4&gt;step1!BQ$48,"",step1!BQ4)</f>
        <v/>
      </c>
      <c r="BR13" s="12">
        <f>IF(step1!BR4&gt;step1!BR$48,"",step1!BR4)</f>
        <v>1</v>
      </c>
      <c r="BS13" s="2" t="str">
        <f>IF(step1!BS4&gt;step1!BS$48,"",step1!BS4)</f>
        <v/>
      </c>
      <c r="BT13" s="2" t="str">
        <f>IF(step1!BT4&gt;step1!BT$48,"",step1!BT4)</f>
        <v/>
      </c>
      <c r="BU13" s="2" t="str">
        <f>IF(step1!BU4&gt;step1!BU$48,"",step1!BU4)</f>
        <v/>
      </c>
      <c r="BV13" s="12" t="str">
        <f>IF(step1!BV4&gt;step1!BV$48,"",step1!BV4)</f>
        <v/>
      </c>
      <c r="BW13" s="12">
        <f>IF(step1!BW4&gt;step1!BW$48,"",step1!BW4)</f>
        <v>1</v>
      </c>
      <c r="BX13" s="2" t="str">
        <f>IF(step1!BX4&gt;step1!BX$48,"",step1!BX4)</f>
        <v/>
      </c>
      <c r="BY13" s="2" t="str">
        <f>IF(step1!BY4&gt;step1!BY$48,"",step1!BY4)</f>
        <v/>
      </c>
      <c r="BZ13" s="2" t="str">
        <f>IF(step1!BZ4&gt;step1!BZ$48,"",step1!BZ4)</f>
        <v/>
      </c>
      <c r="CA13" s="2" t="str">
        <f>IF(step1!CA4&gt;step1!CA$48,"",step1!CA4)</f>
        <v/>
      </c>
      <c r="CB13" s="2" t="str">
        <f>IF(step1!CB4&gt;step1!CB$48,"",step1!CB4)</f>
        <v/>
      </c>
      <c r="CC13" s="12" t="str">
        <f>IF(step1!CC4&gt;step1!CC$48,"",step1!CC4)</f>
        <v/>
      </c>
      <c r="CD13" s="2" t="str">
        <f>IF(step1!CD4&gt;step1!CD$48,"",step1!CD4)</f>
        <v/>
      </c>
      <c r="CE13" s="2" t="str">
        <f>IF(step1!CE4&gt;step1!CE$48,"",step1!CE4)</f>
        <v/>
      </c>
      <c r="CF13" s="2" t="str">
        <f>IF(step1!CF4&gt;step1!CF$48,"",step1!CF4)</f>
        <v/>
      </c>
      <c r="CG13" s="2" t="str">
        <f>IF(step1!CG4&gt;step1!CG$48,"",step1!CG4)</f>
        <v/>
      </c>
      <c r="CH13" s="2" t="str">
        <f>IF(step1!CH4&gt;step1!CH$48,"",step1!CH4)</f>
        <v/>
      </c>
      <c r="CI13" s="12">
        <f>IF(step1!CI4&gt;step1!CI$48,"",step1!CI4)</f>
        <v>4</v>
      </c>
      <c r="CJ13" s="2" t="str">
        <f>IF(step1!CJ4&gt;step1!CJ$48,"",step1!CJ4)</f>
        <v/>
      </c>
      <c r="CK13" s="2" t="str">
        <f>IF(step1!CK4&gt;step1!CK$48,"",step1!CK4)</f>
        <v/>
      </c>
      <c r="CL13" s="12" t="str">
        <f>IF(step1!CL4&gt;step1!CL$48,"",step1!CL4)</f>
        <v/>
      </c>
      <c r="CM13" s="2" t="str">
        <f>IF(step1!CM4&gt;step1!CM$48,"",step1!CM4)</f>
        <v/>
      </c>
      <c r="CN13" s="12" t="str">
        <f>IF(step1!CN4&gt;step1!CN$48,"",step1!CN4)</f>
        <v/>
      </c>
      <c r="CO13" s="2" t="str">
        <f>IF(step1!CO4&gt;step1!CO$48,"",step1!CO4)</f>
        <v/>
      </c>
      <c r="CP13" s="12">
        <f>IF(step1!CP4&gt;step1!CP$48,"",step1!CP4)</f>
        <v>1</v>
      </c>
      <c r="CQ13" s="2" t="str">
        <f>IF(step1!CQ4&gt;step1!CQ$48,"",step1!CQ4)</f>
        <v/>
      </c>
      <c r="CR13" s="2">
        <v>138700</v>
      </c>
    </row>
    <row r="14" spans="1:110" ht="15" thickBot="1" x14ac:dyDescent="0.35">
      <c r="A14" s="1" t="s">
        <v>97</v>
      </c>
      <c r="B14" s="12" t="str">
        <f>IF(step1!B5&gt;step1!B$48,"",step1!B5)</f>
        <v/>
      </c>
      <c r="C14" s="2" t="str">
        <f>IF(step1!C5&gt;step1!C$48,"",step1!C5)</f>
        <v/>
      </c>
      <c r="D14" s="2" t="str">
        <f>IF(step1!D5&gt;step1!D$48,"",step1!D5)</f>
        <v/>
      </c>
      <c r="E14" s="12" t="str">
        <f>IF(step1!E5&gt;step1!E$48,"",step1!E5)</f>
        <v/>
      </c>
      <c r="F14" s="2" t="str">
        <f>IF(step1!F5&gt;step1!F$48,"",step1!F5)</f>
        <v/>
      </c>
      <c r="G14" s="12" t="str">
        <f>IF(step1!G5&gt;step1!G$48,"",step1!G5)</f>
        <v/>
      </c>
      <c r="H14" s="2" t="str">
        <f>IF(step1!H5&gt;step1!H$48,"",step1!H5)</f>
        <v/>
      </c>
      <c r="I14" s="12" t="str">
        <f>IF(step1!I5&gt;step1!I$48,"",step1!I5)</f>
        <v/>
      </c>
      <c r="J14" s="12" t="str">
        <f>IF(step1!J5&gt;step1!J$48,"",step1!J5)</f>
        <v/>
      </c>
      <c r="K14" s="2" t="str">
        <f>IF(step1!K5&gt;step1!K$48,"",step1!K5)</f>
        <v/>
      </c>
      <c r="L14" s="2" t="str">
        <f>IF(step1!L5&gt;step1!L$48,"",step1!L5)</f>
        <v/>
      </c>
      <c r="M14" s="2" t="str">
        <f>IF(step1!M5&gt;step1!M$48,"",step1!M5)</f>
        <v/>
      </c>
      <c r="N14" s="2" t="str">
        <f>IF(step1!N5&gt;step1!N$48,"",step1!N5)</f>
        <v/>
      </c>
      <c r="O14" s="12">
        <f>IF(step1!O5&gt;step1!O$48,"",step1!O5)</f>
        <v>1</v>
      </c>
      <c r="P14" s="2" t="str">
        <f>IF(step1!P5&gt;step1!P$48,"",step1!P5)</f>
        <v/>
      </c>
      <c r="Q14" s="2" t="str">
        <f>IF(step1!Q5&gt;step1!Q$48,"",step1!Q5)</f>
        <v/>
      </c>
      <c r="R14" s="2" t="str">
        <f>IF(step1!R5&gt;step1!R$48,"",step1!R5)</f>
        <v/>
      </c>
      <c r="S14" s="12">
        <f>IF(step1!S5&gt;step1!S$48,"",step1!S5)</f>
        <v>1</v>
      </c>
      <c r="T14" s="2" t="str">
        <f>IF(step1!T5&gt;step1!T$48,"",step1!T5)</f>
        <v/>
      </c>
      <c r="U14" s="2" t="str">
        <f>IF(step1!U5&gt;step1!U$48,"",step1!U5)</f>
        <v/>
      </c>
      <c r="V14" s="2" t="str">
        <f>IF(step1!V5&gt;step1!V$48,"",step1!V5)</f>
        <v/>
      </c>
      <c r="W14" s="12" t="str">
        <f>IF(step1!W5&gt;step1!W$48,"",step1!W5)</f>
        <v/>
      </c>
      <c r="X14" s="2" t="str">
        <f>IF(step1!X5&gt;step1!X$48,"",step1!X5)</f>
        <v/>
      </c>
      <c r="Y14" s="12">
        <f>IF(step1!Y5&gt;step1!Y$48,"",step1!Y5)</f>
        <v>1</v>
      </c>
      <c r="Z14" s="2" t="str">
        <f>IF(step1!Z5&gt;step1!Z$48,"",step1!Z5)</f>
        <v/>
      </c>
      <c r="AA14" s="2" t="str">
        <f>IF(step1!AA5&gt;step1!AA$48,"",step1!AA5)</f>
        <v/>
      </c>
      <c r="AB14" s="2" t="str">
        <f>IF(step1!AB5&gt;step1!AB$48,"",step1!AB5)</f>
        <v/>
      </c>
      <c r="AC14" s="2" t="str">
        <f>IF(step1!AC5&gt;step1!AC$48,"",step1!AC5)</f>
        <v/>
      </c>
      <c r="AD14" s="2" t="str">
        <f>IF(step1!AD5&gt;step1!AD$48,"",step1!AD5)</f>
        <v/>
      </c>
      <c r="AE14" s="2" t="str">
        <f>IF(step1!AE5&gt;step1!AE$48,"",step1!AE5)</f>
        <v/>
      </c>
      <c r="AF14" s="2" t="str">
        <f>IF(step1!AF5&gt;step1!AF$48,"",step1!AF5)</f>
        <v/>
      </c>
      <c r="AG14" s="12">
        <f>IF(step1!AG5&gt;step1!AG$48,"",step1!AG5)</f>
        <v>4</v>
      </c>
      <c r="AH14" s="2" t="str">
        <f>IF(step1!AH5&gt;step1!AH$48,"",step1!AH5)</f>
        <v/>
      </c>
      <c r="AI14" s="2" t="str">
        <f>IF(step1!AI5&gt;step1!AI$48,"",step1!AI5)</f>
        <v/>
      </c>
      <c r="AJ14" s="2" t="str">
        <f>IF(step1!AJ5&gt;step1!AJ$48,"",step1!AJ5)</f>
        <v/>
      </c>
      <c r="AK14" s="12" t="str">
        <f>IF(step1!AK5&gt;step1!AK$48,"",step1!AK5)</f>
        <v/>
      </c>
      <c r="AL14" s="2" t="str">
        <f>IF(step1!AL5&gt;step1!AL$48,"",step1!AL5)</f>
        <v/>
      </c>
      <c r="AM14" s="2" t="str">
        <f>IF(step1!AM5&gt;step1!AM$48,"",step1!AM5)</f>
        <v/>
      </c>
      <c r="AN14" s="2" t="str">
        <f>IF(step1!AN5&gt;step1!AN$48,"",step1!AN5)</f>
        <v/>
      </c>
      <c r="AO14" s="2" t="str">
        <f>IF(step1!AO5&gt;step1!AO$48,"",step1!AO5)</f>
        <v/>
      </c>
      <c r="AP14" s="12">
        <f>IF(step1!AP5&gt;step1!AP$48,"",step1!AP5)</f>
        <v>3</v>
      </c>
      <c r="AQ14" s="12" t="str">
        <f>IF(step1!AQ5&gt;step1!AQ$48,"",step1!AQ5)</f>
        <v/>
      </c>
      <c r="AR14" s="2" t="str">
        <f>IF(step1!AR5&gt;step1!AR$48,"",step1!AR5)</f>
        <v/>
      </c>
      <c r="AS14" s="2" t="str">
        <f>IF(step1!AS5&gt;step1!AS$48,"",step1!AS5)</f>
        <v/>
      </c>
      <c r="AT14" s="2" t="str">
        <f>IF(step1!AT5&gt;step1!AT$48,"",step1!AT5)</f>
        <v/>
      </c>
      <c r="AU14" s="2" t="str">
        <f>IF(step1!AU5&gt;step1!AU$48,"",step1!AU5)</f>
        <v/>
      </c>
      <c r="AV14" s="2" t="str">
        <f>IF(step1!AV5&gt;step1!AV$48,"",step1!AV5)</f>
        <v/>
      </c>
      <c r="AW14" s="2" t="str">
        <f>IF(step1!AW5&gt;step1!AW$48,"",step1!AW5)</f>
        <v/>
      </c>
      <c r="AX14" s="2" t="str">
        <f>IF(step1!AX5&gt;step1!AX$48,"",step1!AX5)</f>
        <v/>
      </c>
      <c r="AY14" s="2" t="str">
        <f>IF(step1!AY5&gt;step1!AY$48,"",step1!AY5)</f>
        <v/>
      </c>
      <c r="AZ14" s="12" t="str">
        <f>IF(step1!AZ5&gt;step1!AZ$48,"",step1!AZ5)</f>
        <v/>
      </c>
      <c r="BA14" s="12">
        <f>IF(step1!BA5&gt;step1!BA$48,"",step1!BA5)</f>
        <v>1</v>
      </c>
      <c r="BB14" s="2" t="str">
        <f>IF(step1!BB5&gt;step1!BB$48,"",step1!BB5)</f>
        <v/>
      </c>
      <c r="BC14" s="2" t="str">
        <f>IF(step1!BC5&gt;step1!BC$48,"",step1!BC5)</f>
        <v/>
      </c>
      <c r="BD14" s="2" t="str">
        <f>IF(step1!BD5&gt;step1!BD$48,"",step1!BD5)</f>
        <v/>
      </c>
      <c r="BE14" s="2" t="str">
        <f>IF(step1!BE5&gt;step1!BE$48,"",step1!BE5)</f>
        <v/>
      </c>
      <c r="BF14" s="2" t="str">
        <f>IF(step1!BF5&gt;step1!BF$48,"",step1!BF5)</f>
        <v/>
      </c>
      <c r="BG14" s="2" t="str">
        <f>IF(step1!BG5&gt;step1!BG$48,"",step1!BG5)</f>
        <v/>
      </c>
      <c r="BH14" s="2" t="str">
        <f>IF(step1!BH5&gt;step1!BH$48,"",step1!BH5)</f>
        <v/>
      </c>
      <c r="BI14" s="12" t="str">
        <f>IF(step1!BI5&gt;step1!BI$48,"",step1!BI5)</f>
        <v/>
      </c>
      <c r="BJ14" s="2" t="str">
        <f>IF(step1!BJ5&gt;step1!BJ$48,"",step1!BJ5)</f>
        <v/>
      </c>
      <c r="BK14" s="12">
        <f>IF(step1!BK5&gt;step1!BK$48,"",step1!BK5)</f>
        <v>1</v>
      </c>
      <c r="BL14" s="12">
        <f>IF(step1!BL5&gt;step1!BL$48,"",step1!BL5)</f>
        <v>3</v>
      </c>
      <c r="BM14" s="2" t="str">
        <f>IF(step1!BM5&gt;step1!BM$48,"",step1!BM5)</f>
        <v/>
      </c>
      <c r="BN14" s="12">
        <f>IF(step1!BN5&gt;step1!BN$48,"",step1!BN5)</f>
        <v>3</v>
      </c>
      <c r="BO14" s="2" t="str">
        <f>IF(step1!BO5&gt;step1!BO$48,"",step1!BO5)</f>
        <v/>
      </c>
      <c r="BP14" s="2" t="str">
        <f>IF(step1!BP5&gt;step1!BP$48,"",step1!BP5)</f>
        <v/>
      </c>
      <c r="BQ14" s="2" t="str">
        <f>IF(step1!BQ5&gt;step1!BQ$48,"",step1!BQ5)</f>
        <v/>
      </c>
      <c r="BR14" s="12">
        <f>IF(step1!BR5&gt;step1!BR$48,"",step1!BR5)</f>
        <v>4</v>
      </c>
      <c r="BS14" s="2" t="str">
        <f>IF(step1!BS5&gt;step1!BS$48,"",step1!BS5)</f>
        <v/>
      </c>
      <c r="BT14" s="2" t="str">
        <f>IF(step1!BT5&gt;step1!BT$48,"",step1!BT5)</f>
        <v/>
      </c>
      <c r="BU14" s="2" t="str">
        <f>IF(step1!BU5&gt;step1!BU$48,"",step1!BU5)</f>
        <v/>
      </c>
      <c r="BV14" s="12" t="str">
        <f>IF(step1!BV5&gt;step1!BV$48,"",step1!BV5)</f>
        <v/>
      </c>
      <c r="BW14" s="12" t="str">
        <f>IF(step1!BW5&gt;step1!BW$48,"",step1!BW5)</f>
        <v/>
      </c>
      <c r="BX14" s="2" t="str">
        <f>IF(step1!BX5&gt;step1!BX$48,"",step1!BX5)</f>
        <v/>
      </c>
      <c r="BY14" s="2" t="str">
        <f>IF(step1!BY5&gt;step1!BY$48,"",step1!BY5)</f>
        <v/>
      </c>
      <c r="BZ14" s="2" t="str">
        <f>IF(step1!BZ5&gt;step1!BZ$48,"",step1!BZ5)</f>
        <v/>
      </c>
      <c r="CA14" s="2" t="str">
        <f>IF(step1!CA5&gt;step1!CA$48,"",step1!CA5)</f>
        <v/>
      </c>
      <c r="CB14" s="2" t="str">
        <f>IF(step1!CB5&gt;step1!CB$48,"",step1!CB5)</f>
        <v/>
      </c>
      <c r="CC14" s="12">
        <f>IF(step1!CC5&gt;step1!CC$48,"",step1!CC5)</f>
        <v>4</v>
      </c>
      <c r="CD14" s="2" t="str">
        <f>IF(step1!CD5&gt;step1!CD$48,"",step1!CD5)</f>
        <v/>
      </c>
      <c r="CE14" s="2" t="str">
        <f>IF(step1!CE5&gt;step1!CE$48,"",step1!CE5)</f>
        <v/>
      </c>
      <c r="CF14" s="2" t="str">
        <f>IF(step1!CF5&gt;step1!CF$48,"",step1!CF5)</f>
        <v/>
      </c>
      <c r="CG14" s="2" t="str">
        <f>IF(step1!CG5&gt;step1!CG$48,"",step1!CG5)</f>
        <v/>
      </c>
      <c r="CH14" s="2" t="str">
        <f>IF(step1!CH5&gt;step1!CH$48,"",step1!CH5)</f>
        <v/>
      </c>
      <c r="CI14" s="12">
        <f>IF(step1!CI5&gt;step1!CI$48,"",step1!CI5)</f>
        <v>3</v>
      </c>
      <c r="CJ14" s="2" t="str">
        <f>IF(step1!CJ5&gt;step1!CJ$48,"",step1!CJ5)</f>
        <v/>
      </c>
      <c r="CK14" s="2" t="str">
        <f>IF(step1!CK5&gt;step1!CK$48,"",step1!CK5)</f>
        <v/>
      </c>
      <c r="CL14" s="12" t="str">
        <f>IF(step1!CL5&gt;step1!CL$48,"",step1!CL5)</f>
        <v/>
      </c>
      <c r="CM14" s="2" t="str">
        <f>IF(step1!CM5&gt;step1!CM$48,"",step1!CM5)</f>
        <v/>
      </c>
      <c r="CN14" s="12" t="str">
        <f>IF(step1!CN5&gt;step1!CN$48,"",step1!CN5)</f>
        <v/>
      </c>
      <c r="CO14" s="2" t="str">
        <f>IF(step1!CO5&gt;step1!CO$48,"",step1!CO5)</f>
        <v/>
      </c>
      <c r="CP14" s="12" t="str">
        <f>IF(step1!CP5&gt;step1!CP$48,"",step1!CP5)</f>
        <v/>
      </c>
      <c r="CQ14" s="2" t="str">
        <f>IF(step1!CQ5&gt;step1!CQ$48,"",step1!CQ5)</f>
        <v/>
      </c>
      <c r="CR14" s="2">
        <v>115100</v>
      </c>
    </row>
    <row r="15" spans="1:110" ht="15" thickBot="1" x14ac:dyDescent="0.35">
      <c r="A15" s="1" t="s">
        <v>98</v>
      </c>
      <c r="B15" s="12" t="str">
        <f>IF(step1!B6&gt;step1!B$48,"",step1!B6)</f>
        <v/>
      </c>
      <c r="C15" s="2" t="str">
        <f>IF(step1!C6&gt;step1!C$48,"",step1!C6)</f>
        <v/>
      </c>
      <c r="D15" s="2" t="str">
        <f>IF(step1!D6&gt;step1!D$48,"",step1!D6)</f>
        <v/>
      </c>
      <c r="E15" s="12">
        <f>IF(step1!E6&gt;step1!E$48,"",step1!E6)</f>
        <v>1</v>
      </c>
      <c r="F15" s="2" t="str">
        <f>IF(step1!F6&gt;step1!F$48,"",step1!F6)</f>
        <v/>
      </c>
      <c r="G15" s="12" t="str">
        <f>IF(step1!G6&gt;step1!G$48,"",step1!G6)</f>
        <v/>
      </c>
      <c r="H15" s="2" t="str">
        <f>IF(step1!H6&gt;step1!H$48,"",step1!H6)</f>
        <v/>
      </c>
      <c r="I15" s="12">
        <f>IF(step1!I6&gt;step1!I$48,"",step1!I6)</f>
        <v>5</v>
      </c>
      <c r="J15" s="12" t="str">
        <f>IF(step1!J6&gt;step1!J$48,"",step1!J6)</f>
        <v/>
      </c>
      <c r="K15" s="2" t="str">
        <f>IF(step1!K6&gt;step1!K$48,"",step1!K6)</f>
        <v/>
      </c>
      <c r="L15" s="2" t="str">
        <f>IF(step1!L6&gt;step1!L$48,"",step1!L6)</f>
        <v/>
      </c>
      <c r="M15" s="2" t="str">
        <f>IF(step1!M6&gt;step1!M$48,"",step1!M6)</f>
        <v/>
      </c>
      <c r="N15" s="2" t="str">
        <f>IF(step1!N6&gt;step1!N$48,"",step1!N6)</f>
        <v/>
      </c>
      <c r="O15" s="12">
        <f>IF(step1!O6&gt;step1!O$48,"",step1!O6)</f>
        <v>1</v>
      </c>
      <c r="P15" s="2" t="str">
        <f>IF(step1!P6&gt;step1!P$48,"",step1!P6)</f>
        <v/>
      </c>
      <c r="Q15" s="2" t="str">
        <f>IF(step1!Q6&gt;step1!Q$48,"",step1!Q6)</f>
        <v/>
      </c>
      <c r="R15" s="2" t="str">
        <f>IF(step1!R6&gt;step1!R$48,"",step1!R6)</f>
        <v/>
      </c>
      <c r="S15" s="12">
        <f>IF(step1!S6&gt;step1!S$48,"",step1!S6)</f>
        <v>5</v>
      </c>
      <c r="T15" s="2" t="str">
        <f>IF(step1!T6&gt;step1!T$48,"",step1!T6)</f>
        <v/>
      </c>
      <c r="U15" s="2" t="str">
        <f>IF(step1!U6&gt;step1!U$48,"",step1!U6)</f>
        <v/>
      </c>
      <c r="V15" s="2" t="str">
        <f>IF(step1!V6&gt;step1!V$48,"",step1!V6)</f>
        <v/>
      </c>
      <c r="W15" s="12" t="str">
        <f>IF(step1!W6&gt;step1!W$48,"",step1!W6)</f>
        <v/>
      </c>
      <c r="X15" s="2" t="str">
        <f>IF(step1!X6&gt;step1!X$48,"",step1!X6)</f>
        <v/>
      </c>
      <c r="Y15" s="12" t="str">
        <f>IF(step1!Y6&gt;step1!Y$48,"",step1!Y6)</f>
        <v/>
      </c>
      <c r="Z15" s="2" t="str">
        <f>IF(step1!Z6&gt;step1!Z$48,"",step1!Z6)</f>
        <v/>
      </c>
      <c r="AA15" s="2" t="str">
        <f>IF(step1!AA6&gt;step1!AA$48,"",step1!AA6)</f>
        <v/>
      </c>
      <c r="AB15" s="2" t="str">
        <f>IF(step1!AB6&gt;step1!AB$48,"",step1!AB6)</f>
        <v/>
      </c>
      <c r="AC15" s="2" t="str">
        <f>IF(step1!AC6&gt;step1!AC$48,"",step1!AC6)</f>
        <v/>
      </c>
      <c r="AD15" s="2" t="str">
        <f>IF(step1!AD6&gt;step1!AD$48,"",step1!AD6)</f>
        <v/>
      </c>
      <c r="AE15" s="2" t="str">
        <f>IF(step1!AE6&gt;step1!AE$48,"",step1!AE6)</f>
        <v/>
      </c>
      <c r="AF15" s="2" t="str">
        <f>IF(step1!AF6&gt;step1!AF$48,"",step1!AF6)</f>
        <v/>
      </c>
      <c r="AG15" s="12">
        <f>IF(step1!AG6&gt;step1!AG$48,"",step1!AG6)</f>
        <v>5</v>
      </c>
      <c r="AH15" s="2" t="str">
        <f>IF(step1!AH6&gt;step1!AH$48,"",step1!AH6)</f>
        <v/>
      </c>
      <c r="AI15" s="2" t="str">
        <f>IF(step1!AI6&gt;step1!AI$48,"",step1!AI6)</f>
        <v/>
      </c>
      <c r="AJ15" s="2" t="str">
        <f>IF(step1!AJ6&gt;step1!AJ$48,"",step1!AJ6)</f>
        <v/>
      </c>
      <c r="AK15" s="12">
        <f>IF(step1!AK6&gt;step1!AK$48,"",step1!AK6)</f>
        <v>1</v>
      </c>
      <c r="AL15" s="2" t="str">
        <f>IF(step1!AL6&gt;step1!AL$48,"",step1!AL6)</f>
        <v/>
      </c>
      <c r="AM15" s="2" t="str">
        <f>IF(step1!AM6&gt;step1!AM$48,"",step1!AM6)</f>
        <v/>
      </c>
      <c r="AN15" s="2" t="str">
        <f>IF(step1!AN6&gt;step1!AN$48,"",step1!AN6)</f>
        <v/>
      </c>
      <c r="AO15" s="2" t="str">
        <f>IF(step1!AO6&gt;step1!AO$48,"",step1!AO6)</f>
        <v/>
      </c>
      <c r="AP15" s="12" t="str">
        <f>IF(step1!AP6&gt;step1!AP$48,"",step1!AP6)</f>
        <v/>
      </c>
      <c r="AQ15" s="12">
        <f>IF(step1!AQ6&gt;step1!AQ$48,"",step1!AQ6)</f>
        <v>1</v>
      </c>
      <c r="AR15" s="2" t="str">
        <f>IF(step1!AR6&gt;step1!AR$48,"",step1!AR6)</f>
        <v/>
      </c>
      <c r="AS15" s="2" t="str">
        <f>IF(step1!AS6&gt;step1!AS$48,"",step1!AS6)</f>
        <v/>
      </c>
      <c r="AT15" s="2" t="str">
        <f>IF(step1!AT6&gt;step1!AT$48,"",step1!AT6)</f>
        <v/>
      </c>
      <c r="AU15" s="2" t="str">
        <f>IF(step1!AU6&gt;step1!AU$48,"",step1!AU6)</f>
        <v/>
      </c>
      <c r="AV15" s="2" t="str">
        <f>IF(step1!AV6&gt;step1!AV$48,"",step1!AV6)</f>
        <v/>
      </c>
      <c r="AW15" s="2" t="str">
        <f>IF(step1!AW6&gt;step1!AW$48,"",step1!AW6)</f>
        <v/>
      </c>
      <c r="AX15" s="2" t="str">
        <f>IF(step1!AX6&gt;step1!AX$48,"",step1!AX6)</f>
        <v/>
      </c>
      <c r="AY15" s="2" t="str">
        <f>IF(step1!AY6&gt;step1!AY$48,"",step1!AY6)</f>
        <v/>
      </c>
      <c r="AZ15" s="12">
        <f>IF(step1!AZ6&gt;step1!AZ$48,"",step1!AZ6)</f>
        <v>1</v>
      </c>
      <c r="BA15" s="12">
        <f>IF(step1!BA6&gt;step1!BA$48,"",step1!BA6)</f>
        <v>5</v>
      </c>
      <c r="BB15" s="2" t="str">
        <f>IF(step1!BB6&gt;step1!BB$48,"",step1!BB6)</f>
        <v/>
      </c>
      <c r="BC15" s="2" t="str">
        <f>IF(step1!BC6&gt;step1!BC$48,"",step1!BC6)</f>
        <v/>
      </c>
      <c r="BD15" s="2" t="str">
        <f>IF(step1!BD6&gt;step1!BD$48,"",step1!BD6)</f>
        <v/>
      </c>
      <c r="BE15" s="2" t="str">
        <f>IF(step1!BE6&gt;step1!BE$48,"",step1!BE6)</f>
        <v/>
      </c>
      <c r="BF15" s="2" t="str">
        <f>IF(step1!BF6&gt;step1!BF$48,"",step1!BF6)</f>
        <v/>
      </c>
      <c r="BG15" s="2" t="str">
        <f>IF(step1!BG6&gt;step1!BG$48,"",step1!BG6)</f>
        <v/>
      </c>
      <c r="BH15" s="2" t="str">
        <f>IF(step1!BH6&gt;step1!BH$48,"",step1!BH6)</f>
        <v/>
      </c>
      <c r="BI15" s="12" t="str">
        <f>IF(step1!BI6&gt;step1!BI$48,"",step1!BI6)</f>
        <v/>
      </c>
      <c r="BJ15" s="2" t="str">
        <f>IF(step1!BJ6&gt;step1!BJ$48,"",step1!BJ6)</f>
        <v/>
      </c>
      <c r="BK15" s="12">
        <f>IF(step1!BK6&gt;step1!BK$48,"",step1!BK6)</f>
        <v>1</v>
      </c>
      <c r="BL15" s="12" t="str">
        <f>IF(step1!BL6&gt;step1!BL$48,"",step1!BL6)</f>
        <v/>
      </c>
      <c r="BM15" s="2" t="str">
        <f>IF(step1!BM6&gt;step1!BM$48,"",step1!BM6)</f>
        <v/>
      </c>
      <c r="BN15" s="12" t="str">
        <f>IF(step1!BN6&gt;step1!BN$48,"",step1!BN6)</f>
        <v/>
      </c>
      <c r="BO15" s="2" t="str">
        <f>IF(step1!BO6&gt;step1!BO$48,"",step1!BO6)</f>
        <v/>
      </c>
      <c r="BP15" s="2" t="str">
        <f>IF(step1!BP6&gt;step1!BP$48,"",step1!BP6)</f>
        <v/>
      </c>
      <c r="BQ15" s="2" t="str">
        <f>IF(step1!BQ6&gt;step1!BQ$48,"",step1!BQ6)</f>
        <v/>
      </c>
      <c r="BR15" s="12">
        <f>IF(step1!BR6&gt;step1!BR$48,"",step1!BR6)</f>
        <v>1</v>
      </c>
      <c r="BS15" s="2" t="str">
        <f>IF(step1!BS6&gt;step1!BS$48,"",step1!BS6)</f>
        <v/>
      </c>
      <c r="BT15" s="2">
        <f>IF(step1!BT6&gt;step1!BT$48,"",step1!BT6)</f>
        <v>1</v>
      </c>
      <c r="BU15" s="2" t="str">
        <f>IF(step1!BU6&gt;step1!BU$48,"",step1!BU6)</f>
        <v/>
      </c>
      <c r="BV15" s="12" t="str">
        <f>IF(step1!BV6&gt;step1!BV$48,"",step1!BV6)</f>
        <v/>
      </c>
      <c r="BW15" s="12" t="str">
        <f>IF(step1!BW6&gt;step1!BW$48,"",step1!BW6)</f>
        <v/>
      </c>
      <c r="BX15" s="2" t="str">
        <f>IF(step1!BX6&gt;step1!BX$48,"",step1!BX6)</f>
        <v/>
      </c>
      <c r="BY15" s="2" t="str">
        <f>IF(step1!BY6&gt;step1!BY$48,"",step1!BY6)</f>
        <v/>
      </c>
      <c r="BZ15" s="2" t="str">
        <f>IF(step1!BZ6&gt;step1!BZ$48,"",step1!BZ6)</f>
        <v/>
      </c>
      <c r="CA15" s="2" t="str">
        <f>IF(step1!CA6&gt;step1!CA$48,"",step1!CA6)</f>
        <v/>
      </c>
      <c r="CB15" s="2" t="str">
        <f>IF(step1!CB6&gt;step1!CB$48,"",step1!CB6)</f>
        <v/>
      </c>
      <c r="CC15" s="12" t="str">
        <f>IF(step1!CC6&gt;step1!CC$48,"",step1!CC6)</f>
        <v/>
      </c>
      <c r="CD15" s="2" t="str">
        <f>IF(step1!CD6&gt;step1!CD$48,"",step1!CD6)</f>
        <v/>
      </c>
      <c r="CE15" s="2" t="str">
        <f>IF(step1!CE6&gt;step1!CE$48,"",step1!CE6)</f>
        <v/>
      </c>
      <c r="CF15" s="2" t="str">
        <f>IF(step1!CF6&gt;step1!CF$48,"",step1!CF6)</f>
        <v/>
      </c>
      <c r="CG15" s="2" t="str">
        <f>IF(step1!CG6&gt;step1!CG$48,"",step1!CG6)</f>
        <v/>
      </c>
      <c r="CH15" s="2" t="str">
        <f>IF(step1!CH6&gt;step1!CH$48,"",step1!CH6)</f>
        <v/>
      </c>
      <c r="CI15" s="12" t="str">
        <f>IF(step1!CI6&gt;step1!CI$48,"",step1!CI6)</f>
        <v/>
      </c>
      <c r="CJ15" s="2" t="str">
        <f>IF(step1!CJ6&gt;step1!CJ$48,"",step1!CJ6)</f>
        <v/>
      </c>
      <c r="CK15" s="2" t="str">
        <f>IF(step1!CK6&gt;step1!CK$48,"",step1!CK6)</f>
        <v/>
      </c>
      <c r="CL15" s="12" t="str">
        <f>IF(step1!CL6&gt;step1!CL$48,"",step1!CL6)</f>
        <v/>
      </c>
      <c r="CM15" s="2" t="str">
        <f>IF(step1!CM6&gt;step1!CM$48,"",step1!CM6)</f>
        <v/>
      </c>
      <c r="CN15" s="12">
        <f>IF(step1!CN6&gt;step1!CN$48,"",step1!CN6)</f>
        <v>1</v>
      </c>
      <c r="CO15" s="2" t="str">
        <f>IF(step1!CO6&gt;step1!CO$48,"",step1!CO6)</f>
        <v/>
      </c>
      <c r="CP15" s="12" t="str">
        <f>IF(step1!CP6&gt;step1!CP$48,"",step1!CP6)</f>
        <v/>
      </c>
      <c r="CQ15" s="2" t="str">
        <f>IF(step1!CQ6&gt;step1!CQ$48,"",step1!CQ6)</f>
        <v/>
      </c>
      <c r="CR15" s="2">
        <v>115600</v>
      </c>
    </row>
    <row r="16" spans="1:110" ht="15" thickBot="1" x14ac:dyDescent="0.35">
      <c r="A16" s="1" t="s">
        <v>99</v>
      </c>
      <c r="B16" s="12" t="str">
        <f>IF(step1!B7&gt;step1!B$48,"",step1!B7)</f>
        <v/>
      </c>
      <c r="C16" s="2" t="str">
        <f>IF(step1!C7&gt;step1!C$48,"",step1!C7)</f>
        <v/>
      </c>
      <c r="D16" s="2" t="str">
        <f>IF(step1!D7&gt;step1!D$48,"",step1!D7)</f>
        <v/>
      </c>
      <c r="E16" s="12" t="str">
        <f>IF(step1!E7&gt;step1!E$48,"",step1!E7)</f>
        <v/>
      </c>
      <c r="F16" s="2" t="str">
        <f>IF(step1!F7&gt;step1!F$48,"",step1!F7)</f>
        <v/>
      </c>
      <c r="G16" s="12" t="str">
        <f>IF(step1!G7&gt;step1!G$48,"",step1!G7)</f>
        <v/>
      </c>
      <c r="H16" s="2" t="str">
        <f>IF(step1!H7&gt;step1!H$48,"",step1!H7)</f>
        <v/>
      </c>
      <c r="I16" s="12" t="str">
        <f>IF(step1!I7&gt;step1!I$48,"",step1!I7)</f>
        <v/>
      </c>
      <c r="J16" s="12" t="str">
        <f>IF(step1!J7&gt;step1!J$48,"",step1!J7)</f>
        <v/>
      </c>
      <c r="K16" s="2" t="str">
        <f>IF(step1!K7&gt;step1!K$48,"",step1!K7)</f>
        <v/>
      </c>
      <c r="L16" s="2" t="str">
        <f>IF(step1!L7&gt;step1!L$48,"",step1!L7)</f>
        <v/>
      </c>
      <c r="M16" s="2" t="str">
        <f>IF(step1!M7&gt;step1!M$48,"",step1!M7)</f>
        <v/>
      </c>
      <c r="N16" s="2" t="str">
        <f>IF(step1!N7&gt;step1!N$48,"",step1!N7)</f>
        <v/>
      </c>
      <c r="O16" s="12">
        <f>IF(step1!O7&gt;step1!O$48,"",step1!O7)</f>
        <v>2</v>
      </c>
      <c r="P16" s="2" t="str">
        <f>IF(step1!P7&gt;step1!P$48,"",step1!P7)</f>
        <v/>
      </c>
      <c r="Q16" s="2" t="str">
        <f>IF(step1!Q7&gt;step1!Q$48,"",step1!Q7)</f>
        <v/>
      </c>
      <c r="R16" s="2" t="str">
        <f>IF(step1!R7&gt;step1!R$48,"",step1!R7)</f>
        <v/>
      </c>
      <c r="S16" s="12">
        <f>IF(step1!S7&gt;step1!S$48,"",step1!S7)</f>
        <v>1</v>
      </c>
      <c r="T16" s="2" t="str">
        <f>IF(step1!T7&gt;step1!T$48,"",step1!T7)</f>
        <v/>
      </c>
      <c r="U16" s="2" t="str">
        <f>IF(step1!U7&gt;step1!U$48,"",step1!U7)</f>
        <v/>
      </c>
      <c r="V16" s="2" t="str">
        <f>IF(step1!V7&gt;step1!V$48,"",step1!V7)</f>
        <v/>
      </c>
      <c r="W16" s="12" t="str">
        <f>IF(step1!W7&gt;step1!W$48,"",step1!W7)</f>
        <v/>
      </c>
      <c r="X16" s="2" t="str">
        <f>IF(step1!X7&gt;step1!X$48,"",step1!X7)</f>
        <v/>
      </c>
      <c r="Y16" s="12" t="str">
        <f>IF(step1!Y7&gt;step1!Y$48,"",step1!Y7)</f>
        <v/>
      </c>
      <c r="Z16" s="2" t="str">
        <f>IF(step1!Z7&gt;step1!Z$48,"",step1!Z7)</f>
        <v/>
      </c>
      <c r="AA16" s="2" t="str">
        <f>IF(step1!AA7&gt;step1!AA$48,"",step1!AA7)</f>
        <v/>
      </c>
      <c r="AB16" s="2" t="str">
        <f>IF(step1!AB7&gt;step1!AB$48,"",step1!AB7)</f>
        <v/>
      </c>
      <c r="AC16" s="2" t="str">
        <f>IF(step1!AC7&gt;step1!AC$48,"",step1!AC7)</f>
        <v/>
      </c>
      <c r="AD16" s="2" t="str">
        <f>IF(step1!AD7&gt;step1!AD$48,"",step1!AD7)</f>
        <v/>
      </c>
      <c r="AE16" s="2" t="str">
        <f>IF(step1!AE7&gt;step1!AE$48,"",step1!AE7)</f>
        <v/>
      </c>
      <c r="AF16" s="2" t="str">
        <f>IF(step1!AF7&gt;step1!AF$48,"",step1!AF7)</f>
        <v/>
      </c>
      <c r="AG16" s="12">
        <f>IF(step1!AG7&gt;step1!AG$48,"",step1!AG7)</f>
        <v>1</v>
      </c>
      <c r="AH16" s="2" t="str">
        <f>IF(step1!AH7&gt;step1!AH$48,"",step1!AH7)</f>
        <v/>
      </c>
      <c r="AI16" s="2" t="str">
        <f>IF(step1!AI7&gt;step1!AI$48,"",step1!AI7)</f>
        <v/>
      </c>
      <c r="AJ16" s="2" t="str">
        <f>IF(step1!AJ7&gt;step1!AJ$48,"",step1!AJ7)</f>
        <v/>
      </c>
      <c r="AK16" s="12" t="str">
        <f>IF(step1!AK7&gt;step1!AK$48,"",step1!AK7)</f>
        <v/>
      </c>
      <c r="AL16" s="2" t="str">
        <f>IF(step1!AL7&gt;step1!AL$48,"",step1!AL7)</f>
        <v/>
      </c>
      <c r="AM16" s="2" t="str">
        <f>IF(step1!AM7&gt;step1!AM$48,"",step1!AM7)</f>
        <v/>
      </c>
      <c r="AN16" s="2" t="str">
        <f>IF(step1!AN7&gt;step1!AN$48,"",step1!AN7)</f>
        <v/>
      </c>
      <c r="AO16" s="2" t="str">
        <f>IF(step1!AO7&gt;step1!AO$48,"",step1!AO7)</f>
        <v/>
      </c>
      <c r="AP16" s="12">
        <f>IF(step1!AP7&gt;step1!AP$48,"",step1!AP7)</f>
        <v>1</v>
      </c>
      <c r="AQ16" s="12">
        <f>IF(step1!AQ7&gt;step1!AQ$48,"",step1!AQ7)</f>
        <v>1</v>
      </c>
      <c r="AR16" s="2" t="str">
        <f>IF(step1!AR7&gt;step1!AR$48,"",step1!AR7)</f>
        <v/>
      </c>
      <c r="AS16" s="2" t="str">
        <f>IF(step1!AS7&gt;step1!AS$48,"",step1!AS7)</f>
        <v/>
      </c>
      <c r="AT16" s="2" t="str">
        <f>IF(step1!AT7&gt;step1!AT$48,"",step1!AT7)</f>
        <v/>
      </c>
      <c r="AU16" s="2" t="str">
        <f>IF(step1!AU7&gt;step1!AU$48,"",step1!AU7)</f>
        <v/>
      </c>
      <c r="AV16" s="2" t="str">
        <f>IF(step1!AV7&gt;step1!AV$48,"",step1!AV7)</f>
        <v/>
      </c>
      <c r="AW16" s="2" t="str">
        <f>IF(step1!AW7&gt;step1!AW$48,"",step1!AW7)</f>
        <v/>
      </c>
      <c r="AX16" s="2" t="str">
        <f>IF(step1!AX7&gt;step1!AX$48,"",step1!AX7)</f>
        <v/>
      </c>
      <c r="AY16" s="2" t="str">
        <f>IF(step1!AY7&gt;step1!AY$48,"",step1!AY7)</f>
        <v/>
      </c>
      <c r="AZ16" s="12" t="str">
        <f>IF(step1!AZ7&gt;step1!AZ$48,"",step1!AZ7)</f>
        <v/>
      </c>
      <c r="BA16" s="12">
        <f>IF(step1!BA7&gt;step1!BA$48,"",step1!BA7)</f>
        <v>1</v>
      </c>
      <c r="BB16" s="2" t="str">
        <f>IF(step1!BB7&gt;step1!BB$48,"",step1!BB7)</f>
        <v/>
      </c>
      <c r="BC16" s="2" t="str">
        <f>IF(step1!BC7&gt;step1!BC$48,"",step1!BC7)</f>
        <v/>
      </c>
      <c r="BD16" s="2" t="str">
        <f>IF(step1!BD7&gt;step1!BD$48,"",step1!BD7)</f>
        <v/>
      </c>
      <c r="BE16" s="2" t="str">
        <f>IF(step1!BE7&gt;step1!BE$48,"",step1!BE7)</f>
        <v/>
      </c>
      <c r="BF16" s="2" t="str">
        <f>IF(step1!BF7&gt;step1!BF$48,"",step1!BF7)</f>
        <v/>
      </c>
      <c r="BG16" s="2" t="str">
        <f>IF(step1!BG7&gt;step1!BG$48,"",step1!BG7)</f>
        <v/>
      </c>
      <c r="BH16" s="2" t="str">
        <f>IF(step1!BH7&gt;step1!BH$48,"",step1!BH7)</f>
        <v/>
      </c>
      <c r="BI16" s="12" t="str">
        <f>IF(step1!BI7&gt;step1!BI$48,"",step1!BI7)</f>
        <v/>
      </c>
      <c r="BJ16" s="2" t="str">
        <f>IF(step1!BJ7&gt;step1!BJ$48,"",step1!BJ7)</f>
        <v/>
      </c>
      <c r="BK16" s="12">
        <f>IF(step1!BK7&gt;step1!BK$48,"",step1!BK7)</f>
        <v>1</v>
      </c>
      <c r="BL16" s="12">
        <f>IF(step1!BL7&gt;step1!BL$48,"",step1!BL7)</f>
        <v>2</v>
      </c>
      <c r="BM16" s="2" t="str">
        <f>IF(step1!BM7&gt;step1!BM$48,"",step1!BM7)</f>
        <v/>
      </c>
      <c r="BN16" s="12">
        <f>IF(step1!BN7&gt;step1!BN$48,"",step1!BN7)</f>
        <v>2</v>
      </c>
      <c r="BO16" s="2" t="str">
        <f>IF(step1!BO7&gt;step1!BO$48,"",step1!BO7)</f>
        <v/>
      </c>
      <c r="BP16" s="2" t="str">
        <f>IF(step1!BP7&gt;step1!BP$48,"",step1!BP7)</f>
        <v/>
      </c>
      <c r="BQ16" s="2" t="str">
        <f>IF(step1!BQ7&gt;step1!BQ$48,"",step1!BQ7)</f>
        <v/>
      </c>
      <c r="BR16" s="12">
        <f>IF(step1!BR7&gt;step1!BR$48,"",step1!BR7)</f>
        <v>1</v>
      </c>
      <c r="BS16" s="2" t="str">
        <f>IF(step1!BS7&gt;step1!BS$48,"",step1!BS7)</f>
        <v/>
      </c>
      <c r="BT16" s="2">
        <f>IF(step1!BT7&gt;step1!BT$48,"",step1!BT7)</f>
        <v>1</v>
      </c>
      <c r="BU16" s="2" t="str">
        <f>IF(step1!BU7&gt;step1!BU$48,"",step1!BU7)</f>
        <v/>
      </c>
      <c r="BV16" s="12">
        <f>IF(step1!BV7&gt;step1!BV$48,"",step1!BV7)</f>
        <v>2</v>
      </c>
      <c r="BW16" s="12">
        <f>IF(step1!BW7&gt;step1!BW$48,"",step1!BW7)</f>
        <v>3</v>
      </c>
      <c r="BX16" s="2" t="str">
        <f>IF(step1!BX7&gt;step1!BX$48,"",step1!BX7)</f>
        <v/>
      </c>
      <c r="BY16" s="2" t="str">
        <f>IF(step1!BY7&gt;step1!BY$48,"",step1!BY7)</f>
        <v/>
      </c>
      <c r="BZ16" s="2" t="str">
        <f>IF(step1!BZ7&gt;step1!BZ$48,"",step1!BZ7)</f>
        <v/>
      </c>
      <c r="CA16" s="2" t="str">
        <f>IF(step1!CA7&gt;step1!CA$48,"",step1!CA7)</f>
        <v/>
      </c>
      <c r="CB16" s="2" t="str">
        <f>IF(step1!CB7&gt;step1!CB$48,"",step1!CB7)</f>
        <v/>
      </c>
      <c r="CC16" s="12" t="str">
        <f>IF(step1!CC7&gt;step1!CC$48,"",step1!CC7)</f>
        <v/>
      </c>
      <c r="CD16" s="2" t="str">
        <f>IF(step1!CD7&gt;step1!CD$48,"",step1!CD7)</f>
        <v/>
      </c>
      <c r="CE16" s="2" t="str">
        <f>IF(step1!CE7&gt;step1!CE$48,"",step1!CE7)</f>
        <v/>
      </c>
      <c r="CF16" s="2" t="str">
        <f>IF(step1!CF7&gt;step1!CF$48,"",step1!CF7)</f>
        <v/>
      </c>
      <c r="CG16" s="2" t="str">
        <f>IF(step1!CG7&gt;step1!CG$48,"",step1!CG7)</f>
        <v/>
      </c>
      <c r="CH16" s="2" t="str">
        <f>IF(step1!CH7&gt;step1!CH$48,"",step1!CH7)</f>
        <v/>
      </c>
      <c r="CI16" s="12">
        <f>IF(step1!CI7&gt;step1!CI$48,"",step1!CI7)</f>
        <v>2</v>
      </c>
      <c r="CJ16" s="2" t="str">
        <f>IF(step1!CJ7&gt;step1!CJ$48,"",step1!CJ7)</f>
        <v/>
      </c>
      <c r="CK16" s="2" t="str">
        <f>IF(step1!CK7&gt;step1!CK$48,"",step1!CK7)</f>
        <v/>
      </c>
      <c r="CL16" s="12">
        <f>IF(step1!CL7&gt;step1!CL$48,"",step1!CL7)</f>
        <v>1</v>
      </c>
      <c r="CM16" s="2" t="str">
        <f>IF(step1!CM7&gt;step1!CM$48,"",step1!CM7)</f>
        <v/>
      </c>
      <c r="CN16" s="12" t="str">
        <f>IF(step1!CN7&gt;step1!CN$48,"",step1!CN7)</f>
        <v/>
      </c>
      <c r="CO16" s="2" t="str">
        <f>IF(step1!CO7&gt;step1!CO$48,"",step1!CO7)</f>
        <v/>
      </c>
      <c r="CP16" s="12">
        <f>IF(step1!CP7&gt;step1!CP$48,"",step1!CP7)</f>
        <v>1</v>
      </c>
      <c r="CQ16" s="2" t="str">
        <f>IF(step1!CQ7&gt;step1!CQ$48,"",step1!CQ7)</f>
        <v/>
      </c>
      <c r="CR16" s="2">
        <v>131666</v>
      </c>
    </row>
    <row r="17" spans="1:96" ht="15" thickBot="1" x14ac:dyDescent="0.35">
      <c r="A17" s="1" t="s">
        <v>100</v>
      </c>
      <c r="B17" s="12" t="str">
        <f>IF(step1!B8&gt;step1!B$48,"",step1!B8)</f>
        <v/>
      </c>
      <c r="C17" s="2" t="str">
        <f>IF(step1!C8&gt;step1!C$48,"",step1!C8)</f>
        <v/>
      </c>
      <c r="D17" s="2" t="str">
        <f>IF(step1!D8&gt;step1!D$48,"",step1!D8)</f>
        <v/>
      </c>
      <c r="E17" s="12" t="str">
        <f>IF(step1!E8&gt;step1!E$48,"",step1!E8)</f>
        <v/>
      </c>
      <c r="F17" s="2" t="str">
        <f>IF(step1!F8&gt;step1!F$48,"",step1!F8)</f>
        <v/>
      </c>
      <c r="G17" s="12" t="str">
        <f>IF(step1!G8&gt;step1!G$48,"",step1!G8)</f>
        <v/>
      </c>
      <c r="H17" s="2" t="str">
        <f>IF(step1!H8&gt;step1!H$48,"",step1!H8)</f>
        <v/>
      </c>
      <c r="I17" s="12" t="str">
        <f>IF(step1!I8&gt;step1!I$48,"",step1!I8)</f>
        <v/>
      </c>
      <c r="J17" s="12" t="str">
        <f>IF(step1!J8&gt;step1!J$48,"",step1!J8)</f>
        <v/>
      </c>
      <c r="K17" s="2" t="str">
        <f>IF(step1!K8&gt;step1!K$48,"",step1!K8)</f>
        <v/>
      </c>
      <c r="L17" s="2" t="str">
        <f>IF(step1!L8&gt;step1!L$48,"",step1!L8)</f>
        <v/>
      </c>
      <c r="M17" s="2" t="str">
        <f>IF(step1!M8&gt;step1!M$48,"",step1!M8)</f>
        <v/>
      </c>
      <c r="N17" s="2" t="str">
        <f>IF(step1!N8&gt;step1!N$48,"",step1!N8)</f>
        <v/>
      </c>
      <c r="O17" s="12" t="str">
        <f>IF(step1!O8&gt;step1!O$48,"",step1!O8)</f>
        <v/>
      </c>
      <c r="P17" s="2" t="str">
        <f>IF(step1!P8&gt;step1!P$48,"",step1!P8)</f>
        <v/>
      </c>
      <c r="Q17" s="2" t="str">
        <f>IF(step1!Q8&gt;step1!Q$48,"",step1!Q8)</f>
        <v/>
      </c>
      <c r="R17" s="2" t="str">
        <f>IF(step1!R8&gt;step1!R$48,"",step1!R8)</f>
        <v/>
      </c>
      <c r="S17" s="12">
        <f>IF(step1!S8&gt;step1!S$48,"",step1!S8)</f>
        <v>1</v>
      </c>
      <c r="T17" s="2" t="str">
        <f>IF(step1!T8&gt;step1!T$48,"",step1!T8)</f>
        <v/>
      </c>
      <c r="U17" s="2" t="str">
        <f>IF(step1!U8&gt;step1!U$48,"",step1!U8)</f>
        <v/>
      </c>
      <c r="V17" s="2" t="str">
        <f>IF(step1!V8&gt;step1!V$48,"",step1!V8)</f>
        <v/>
      </c>
      <c r="W17" s="12" t="str">
        <f>IF(step1!W8&gt;step1!W$48,"",step1!W8)</f>
        <v/>
      </c>
      <c r="X17" s="2" t="str">
        <f>IF(step1!X8&gt;step1!X$48,"",step1!X8)</f>
        <v/>
      </c>
      <c r="Y17" s="12" t="str">
        <f>IF(step1!Y8&gt;step1!Y$48,"",step1!Y8)</f>
        <v/>
      </c>
      <c r="Z17" s="2" t="str">
        <f>IF(step1!Z8&gt;step1!Z$48,"",step1!Z8)</f>
        <v/>
      </c>
      <c r="AA17" s="2" t="str">
        <f>IF(step1!AA8&gt;step1!AA$48,"",step1!AA8)</f>
        <v/>
      </c>
      <c r="AB17" s="2" t="str">
        <f>IF(step1!AB8&gt;step1!AB$48,"",step1!AB8)</f>
        <v/>
      </c>
      <c r="AC17" s="2" t="str">
        <f>IF(step1!AC8&gt;step1!AC$48,"",step1!AC8)</f>
        <v/>
      </c>
      <c r="AD17" s="2" t="str">
        <f>IF(step1!AD8&gt;step1!AD$48,"",step1!AD8)</f>
        <v/>
      </c>
      <c r="AE17" s="2" t="str">
        <f>IF(step1!AE8&gt;step1!AE$48,"",step1!AE8)</f>
        <v/>
      </c>
      <c r="AF17" s="2" t="str">
        <f>IF(step1!AF8&gt;step1!AF$48,"",step1!AF8)</f>
        <v/>
      </c>
      <c r="AG17" s="12">
        <f>IF(step1!AG8&gt;step1!AG$48,"",step1!AG8)</f>
        <v>1</v>
      </c>
      <c r="AH17" s="2" t="str">
        <f>IF(step1!AH8&gt;step1!AH$48,"",step1!AH8)</f>
        <v/>
      </c>
      <c r="AI17" s="2" t="str">
        <f>IF(step1!AI8&gt;step1!AI$48,"",step1!AI8)</f>
        <v/>
      </c>
      <c r="AJ17" s="2" t="str">
        <f>IF(step1!AJ8&gt;step1!AJ$48,"",step1!AJ8)</f>
        <v/>
      </c>
      <c r="AK17" s="12" t="str">
        <f>IF(step1!AK8&gt;step1!AK$48,"",step1!AK8)</f>
        <v/>
      </c>
      <c r="AL17" s="2" t="str">
        <f>IF(step1!AL8&gt;step1!AL$48,"",step1!AL8)</f>
        <v/>
      </c>
      <c r="AM17" s="2" t="str">
        <f>IF(step1!AM8&gt;step1!AM$48,"",step1!AM8)</f>
        <v/>
      </c>
      <c r="AN17" s="2" t="str">
        <f>IF(step1!AN8&gt;step1!AN$48,"",step1!AN8)</f>
        <v/>
      </c>
      <c r="AO17" s="2" t="str">
        <f>IF(step1!AO8&gt;step1!AO$48,"",step1!AO8)</f>
        <v/>
      </c>
      <c r="AP17" s="12">
        <f>IF(step1!AP8&gt;step1!AP$48,"",step1!AP8)</f>
        <v>3</v>
      </c>
      <c r="AQ17" s="12">
        <f>IF(step1!AQ8&gt;step1!AQ$48,"",step1!AQ8)</f>
        <v>1</v>
      </c>
      <c r="AR17" s="2" t="str">
        <f>IF(step1!AR8&gt;step1!AR$48,"",step1!AR8)</f>
        <v/>
      </c>
      <c r="AS17" s="2" t="str">
        <f>IF(step1!AS8&gt;step1!AS$48,"",step1!AS8)</f>
        <v/>
      </c>
      <c r="AT17" s="2" t="str">
        <f>IF(step1!AT8&gt;step1!AT$48,"",step1!AT8)</f>
        <v/>
      </c>
      <c r="AU17" s="2" t="str">
        <f>IF(step1!AU8&gt;step1!AU$48,"",step1!AU8)</f>
        <v/>
      </c>
      <c r="AV17" s="2" t="str">
        <f>IF(step1!AV8&gt;step1!AV$48,"",step1!AV8)</f>
        <v/>
      </c>
      <c r="AW17" s="2" t="str">
        <f>IF(step1!AW8&gt;step1!AW$48,"",step1!AW8)</f>
        <v/>
      </c>
      <c r="AX17" s="2" t="str">
        <f>IF(step1!AX8&gt;step1!AX$48,"",step1!AX8)</f>
        <v/>
      </c>
      <c r="AY17" s="2" t="str">
        <f>IF(step1!AY8&gt;step1!AY$48,"",step1!AY8)</f>
        <v/>
      </c>
      <c r="AZ17" s="12" t="str">
        <f>IF(step1!AZ8&gt;step1!AZ$48,"",step1!AZ8)</f>
        <v/>
      </c>
      <c r="BA17" s="12">
        <f>IF(step1!BA8&gt;step1!BA$48,"",step1!BA8)</f>
        <v>1</v>
      </c>
      <c r="BB17" s="2" t="str">
        <f>IF(step1!BB8&gt;step1!BB$48,"",step1!BB8)</f>
        <v/>
      </c>
      <c r="BC17" s="2" t="str">
        <f>IF(step1!BC8&gt;step1!BC$48,"",step1!BC8)</f>
        <v/>
      </c>
      <c r="BD17" s="2" t="str">
        <f>IF(step1!BD8&gt;step1!BD$48,"",step1!BD8)</f>
        <v/>
      </c>
      <c r="BE17" s="2" t="str">
        <f>IF(step1!BE8&gt;step1!BE$48,"",step1!BE8)</f>
        <v/>
      </c>
      <c r="BF17" s="2" t="str">
        <f>IF(step1!BF8&gt;step1!BF$48,"",step1!BF8)</f>
        <v/>
      </c>
      <c r="BG17" s="2" t="str">
        <f>IF(step1!BG8&gt;step1!BG$48,"",step1!BG8)</f>
        <v/>
      </c>
      <c r="BH17" s="2" t="str">
        <f>IF(step1!BH8&gt;step1!BH$48,"",step1!BH8)</f>
        <v/>
      </c>
      <c r="BI17" s="12" t="str">
        <f>IF(step1!BI8&gt;step1!BI$48,"",step1!BI8)</f>
        <v/>
      </c>
      <c r="BJ17" s="2" t="str">
        <f>IF(step1!BJ8&gt;step1!BJ$48,"",step1!BJ8)</f>
        <v/>
      </c>
      <c r="BK17" s="12">
        <f>IF(step1!BK8&gt;step1!BK$48,"",step1!BK8)</f>
        <v>3</v>
      </c>
      <c r="BL17" s="12" t="str">
        <f>IF(step1!BL8&gt;step1!BL$48,"",step1!BL8)</f>
        <v/>
      </c>
      <c r="BM17" s="2" t="str">
        <f>IF(step1!BM8&gt;step1!BM$48,"",step1!BM8)</f>
        <v/>
      </c>
      <c r="BN17" s="12">
        <f>IF(step1!BN8&gt;step1!BN$48,"",step1!BN8)</f>
        <v>5</v>
      </c>
      <c r="BO17" s="2" t="str">
        <f>IF(step1!BO8&gt;step1!BO$48,"",step1!BO8)</f>
        <v/>
      </c>
      <c r="BP17" s="2" t="str">
        <f>IF(step1!BP8&gt;step1!BP$48,"",step1!BP8)</f>
        <v/>
      </c>
      <c r="BQ17" s="2" t="str">
        <f>IF(step1!BQ8&gt;step1!BQ$48,"",step1!BQ8)</f>
        <v/>
      </c>
      <c r="BR17" s="12">
        <f>IF(step1!BR8&gt;step1!BR$48,"",step1!BR8)</f>
        <v>1</v>
      </c>
      <c r="BS17" s="2" t="str">
        <f>IF(step1!BS8&gt;step1!BS$48,"",step1!BS8)</f>
        <v/>
      </c>
      <c r="BT17" s="2" t="str">
        <f>IF(step1!BT8&gt;step1!BT$48,"",step1!BT8)</f>
        <v/>
      </c>
      <c r="BU17" s="2" t="str">
        <f>IF(step1!BU8&gt;step1!BU$48,"",step1!BU8)</f>
        <v/>
      </c>
      <c r="BV17" s="12" t="str">
        <f>IF(step1!BV8&gt;step1!BV$48,"",step1!BV8)</f>
        <v/>
      </c>
      <c r="BW17" s="12">
        <f>IF(step1!BW8&gt;step1!BW$48,"",step1!BW8)</f>
        <v>3</v>
      </c>
      <c r="BX17" s="2" t="str">
        <f>IF(step1!BX8&gt;step1!BX$48,"",step1!BX8)</f>
        <v/>
      </c>
      <c r="BY17" s="2" t="str">
        <f>IF(step1!BY8&gt;step1!BY$48,"",step1!BY8)</f>
        <v/>
      </c>
      <c r="BZ17" s="2" t="str">
        <f>IF(step1!BZ8&gt;step1!BZ$48,"",step1!BZ8)</f>
        <v/>
      </c>
      <c r="CA17" s="2" t="str">
        <f>IF(step1!CA8&gt;step1!CA$48,"",step1!CA8)</f>
        <v/>
      </c>
      <c r="CB17" s="2" t="str">
        <f>IF(step1!CB8&gt;step1!CB$48,"",step1!CB8)</f>
        <v/>
      </c>
      <c r="CC17" s="12" t="str">
        <f>IF(step1!CC8&gt;step1!CC$48,"",step1!CC8)</f>
        <v/>
      </c>
      <c r="CD17" s="2" t="str">
        <f>IF(step1!CD8&gt;step1!CD$48,"",step1!CD8)</f>
        <v/>
      </c>
      <c r="CE17" s="2" t="str">
        <f>IF(step1!CE8&gt;step1!CE$48,"",step1!CE8)</f>
        <v/>
      </c>
      <c r="CF17" s="2" t="str">
        <f>IF(step1!CF8&gt;step1!CF$48,"",step1!CF8)</f>
        <v/>
      </c>
      <c r="CG17" s="2" t="str">
        <f>IF(step1!CG8&gt;step1!CG$48,"",step1!CG8)</f>
        <v/>
      </c>
      <c r="CH17" s="2" t="str">
        <f>IF(step1!CH8&gt;step1!CH$48,"",step1!CH8)</f>
        <v/>
      </c>
      <c r="CI17" s="12">
        <f>IF(step1!CI8&gt;step1!CI$48,"",step1!CI8)</f>
        <v>5</v>
      </c>
      <c r="CJ17" s="2" t="str">
        <f>IF(step1!CJ8&gt;step1!CJ$48,"",step1!CJ8)</f>
        <v/>
      </c>
      <c r="CK17" s="2" t="str">
        <f>IF(step1!CK8&gt;step1!CK$48,"",step1!CK8)</f>
        <v/>
      </c>
      <c r="CL17" s="12">
        <f>IF(step1!CL8&gt;step1!CL$48,"",step1!CL8)</f>
        <v>1</v>
      </c>
      <c r="CM17" s="2" t="str">
        <f>IF(step1!CM8&gt;step1!CM$48,"",step1!CM8)</f>
        <v/>
      </c>
      <c r="CN17" s="12" t="str">
        <f>IF(step1!CN8&gt;step1!CN$48,"",step1!CN8)</f>
        <v/>
      </c>
      <c r="CO17" s="2" t="str">
        <f>IF(step1!CO8&gt;step1!CO$48,"",step1!CO8)</f>
        <v/>
      </c>
      <c r="CP17" s="12">
        <f>IF(step1!CP8&gt;step1!CP$48,"",step1!CP8)</f>
        <v>1</v>
      </c>
      <c r="CQ17" s="2" t="str">
        <f>IF(step1!CQ8&gt;step1!CQ$48,"",step1!CQ8)</f>
        <v/>
      </c>
      <c r="CR17" s="2">
        <v>130933</v>
      </c>
    </row>
    <row r="18" spans="1:96" ht="15" thickBot="1" x14ac:dyDescent="0.35">
      <c r="A18" s="1" t="s">
        <v>101</v>
      </c>
      <c r="B18" s="12" t="str">
        <f>IF(step1!B9&gt;step1!B$48,"",step1!B9)</f>
        <v/>
      </c>
      <c r="C18" s="2" t="str">
        <f>IF(step1!C9&gt;step1!C$48,"",step1!C9)</f>
        <v/>
      </c>
      <c r="D18" s="2" t="str">
        <f>IF(step1!D9&gt;step1!D$48,"",step1!D9)</f>
        <v/>
      </c>
      <c r="E18" s="12">
        <f>IF(step1!E9&gt;step1!E$48,"",step1!E9)</f>
        <v>1</v>
      </c>
      <c r="F18" s="2" t="str">
        <f>IF(step1!F9&gt;step1!F$48,"",step1!F9)</f>
        <v/>
      </c>
      <c r="G18" s="12">
        <f>IF(step1!G9&gt;step1!G$48,"",step1!G9)</f>
        <v>1</v>
      </c>
      <c r="H18" s="2" t="str">
        <f>IF(step1!H9&gt;step1!H$48,"",step1!H9)</f>
        <v/>
      </c>
      <c r="I18" s="12">
        <f>IF(step1!I9&gt;step1!I$48,"",step1!I9)</f>
        <v>5</v>
      </c>
      <c r="J18" s="12" t="str">
        <f>IF(step1!J9&gt;step1!J$48,"",step1!J9)</f>
        <v/>
      </c>
      <c r="K18" s="2" t="str">
        <f>IF(step1!K9&gt;step1!K$48,"",step1!K9)</f>
        <v/>
      </c>
      <c r="L18" s="2" t="str">
        <f>IF(step1!L9&gt;step1!L$48,"",step1!L9)</f>
        <v/>
      </c>
      <c r="M18" s="2" t="str">
        <f>IF(step1!M9&gt;step1!M$48,"",step1!M9)</f>
        <v/>
      </c>
      <c r="N18" s="2" t="str">
        <f>IF(step1!N9&gt;step1!N$48,"",step1!N9)</f>
        <v/>
      </c>
      <c r="O18" s="12">
        <f>IF(step1!O9&gt;step1!O$48,"",step1!O9)</f>
        <v>1</v>
      </c>
      <c r="P18" s="2" t="str">
        <f>IF(step1!P9&gt;step1!P$48,"",step1!P9)</f>
        <v/>
      </c>
      <c r="Q18" s="2" t="str">
        <f>IF(step1!Q9&gt;step1!Q$48,"",step1!Q9)</f>
        <v/>
      </c>
      <c r="R18" s="2" t="str">
        <f>IF(step1!R9&gt;step1!R$48,"",step1!R9)</f>
        <v/>
      </c>
      <c r="S18" s="12">
        <f>IF(step1!S9&gt;step1!S$48,"",step1!S9)</f>
        <v>4</v>
      </c>
      <c r="T18" s="2" t="str">
        <f>IF(step1!T9&gt;step1!T$48,"",step1!T9)</f>
        <v/>
      </c>
      <c r="U18" s="2" t="str">
        <f>IF(step1!U9&gt;step1!U$48,"",step1!U9)</f>
        <v/>
      </c>
      <c r="V18" s="2" t="str">
        <f>IF(step1!V9&gt;step1!V$48,"",step1!V9)</f>
        <v/>
      </c>
      <c r="W18" s="12" t="str">
        <f>IF(step1!W9&gt;step1!W$48,"",step1!W9)</f>
        <v/>
      </c>
      <c r="X18" s="2" t="str">
        <f>IF(step1!X9&gt;step1!X$48,"",step1!X9)</f>
        <v/>
      </c>
      <c r="Y18" s="12">
        <f>IF(step1!Y9&gt;step1!Y$48,"",step1!Y9)</f>
        <v>5</v>
      </c>
      <c r="Z18" s="2" t="str">
        <f>IF(step1!Z9&gt;step1!Z$48,"",step1!Z9)</f>
        <v/>
      </c>
      <c r="AA18" s="2" t="str">
        <f>IF(step1!AA9&gt;step1!AA$48,"",step1!AA9)</f>
        <v/>
      </c>
      <c r="AB18" s="2" t="str">
        <f>IF(step1!AB9&gt;step1!AB$48,"",step1!AB9)</f>
        <v/>
      </c>
      <c r="AC18" s="2" t="str">
        <f>IF(step1!AC9&gt;step1!AC$48,"",step1!AC9)</f>
        <v/>
      </c>
      <c r="AD18" s="2" t="str">
        <f>IF(step1!AD9&gt;step1!AD$48,"",step1!AD9)</f>
        <v/>
      </c>
      <c r="AE18" s="2" t="str">
        <f>IF(step1!AE9&gt;step1!AE$48,"",step1!AE9)</f>
        <v/>
      </c>
      <c r="AF18" s="2" t="str">
        <f>IF(step1!AF9&gt;step1!AF$48,"",step1!AF9)</f>
        <v/>
      </c>
      <c r="AG18" s="12" t="str">
        <f>IF(step1!AG9&gt;step1!AG$48,"",step1!AG9)</f>
        <v/>
      </c>
      <c r="AH18" s="2" t="str">
        <f>IF(step1!AH9&gt;step1!AH$48,"",step1!AH9)</f>
        <v/>
      </c>
      <c r="AI18" s="2" t="str">
        <f>IF(step1!AI9&gt;step1!AI$48,"",step1!AI9)</f>
        <v/>
      </c>
      <c r="AJ18" s="2" t="str">
        <f>IF(step1!AJ9&gt;step1!AJ$48,"",step1!AJ9)</f>
        <v/>
      </c>
      <c r="AK18" s="12" t="str">
        <f>IF(step1!AK9&gt;step1!AK$48,"",step1!AK9)</f>
        <v/>
      </c>
      <c r="AL18" s="2" t="str">
        <f>IF(step1!AL9&gt;step1!AL$48,"",step1!AL9)</f>
        <v/>
      </c>
      <c r="AM18" s="2" t="str">
        <f>IF(step1!AM9&gt;step1!AM$48,"",step1!AM9)</f>
        <v/>
      </c>
      <c r="AN18" s="2" t="str">
        <f>IF(step1!AN9&gt;step1!AN$48,"",step1!AN9)</f>
        <v/>
      </c>
      <c r="AO18" s="2" t="str">
        <f>IF(step1!AO9&gt;step1!AO$48,"",step1!AO9)</f>
        <v/>
      </c>
      <c r="AP18" s="12" t="str">
        <f>IF(step1!AP9&gt;step1!AP$48,"",step1!AP9)</f>
        <v/>
      </c>
      <c r="AQ18" s="12">
        <f>IF(step1!AQ9&gt;step1!AQ$48,"",step1!AQ9)</f>
        <v>1</v>
      </c>
      <c r="AR18" s="2" t="str">
        <f>IF(step1!AR9&gt;step1!AR$48,"",step1!AR9)</f>
        <v/>
      </c>
      <c r="AS18" s="2" t="str">
        <f>IF(step1!AS9&gt;step1!AS$48,"",step1!AS9)</f>
        <v/>
      </c>
      <c r="AT18" s="2" t="str">
        <f>IF(step1!AT9&gt;step1!AT$48,"",step1!AT9)</f>
        <v/>
      </c>
      <c r="AU18" s="2" t="str">
        <f>IF(step1!AU9&gt;step1!AU$48,"",step1!AU9)</f>
        <v/>
      </c>
      <c r="AV18" s="2" t="str">
        <f>IF(step1!AV9&gt;step1!AV$48,"",step1!AV9)</f>
        <v/>
      </c>
      <c r="AW18" s="2" t="str">
        <f>IF(step1!AW9&gt;step1!AW$48,"",step1!AW9)</f>
        <v/>
      </c>
      <c r="AX18" s="2" t="str">
        <f>IF(step1!AX9&gt;step1!AX$48,"",step1!AX9)</f>
        <v/>
      </c>
      <c r="AY18" s="2" t="str">
        <f>IF(step1!AY9&gt;step1!AY$48,"",step1!AY9)</f>
        <v/>
      </c>
      <c r="AZ18" s="12" t="str">
        <f>IF(step1!AZ9&gt;step1!AZ$48,"",step1!AZ9)</f>
        <v/>
      </c>
      <c r="BA18" s="12">
        <f>IF(step1!BA9&gt;step1!BA$48,"",step1!BA9)</f>
        <v>5</v>
      </c>
      <c r="BB18" s="2" t="str">
        <f>IF(step1!BB9&gt;step1!BB$48,"",step1!BB9)</f>
        <v/>
      </c>
      <c r="BC18" s="2" t="str">
        <f>IF(step1!BC9&gt;step1!BC$48,"",step1!BC9)</f>
        <v/>
      </c>
      <c r="BD18" s="2" t="str">
        <f>IF(step1!BD9&gt;step1!BD$48,"",step1!BD9)</f>
        <v/>
      </c>
      <c r="BE18" s="2" t="str">
        <f>IF(step1!BE9&gt;step1!BE$48,"",step1!BE9)</f>
        <v/>
      </c>
      <c r="BF18" s="2" t="str">
        <f>IF(step1!BF9&gt;step1!BF$48,"",step1!BF9)</f>
        <v/>
      </c>
      <c r="BG18" s="2" t="str">
        <f>IF(step1!BG9&gt;step1!BG$48,"",step1!BG9)</f>
        <v/>
      </c>
      <c r="BH18" s="2" t="str">
        <f>IF(step1!BH9&gt;step1!BH$48,"",step1!BH9)</f>
        <v/>
      </c>
      <c r="BI18" s="12">
        <f>IF(step1!BI9&gt;step1!BI$48,"",step1!BI9)</f>
        <v>1</v>
      </c>
      <c r="BJ18" s="2" t="str">
        <f>IF(step1!BJ9&gt;step1!BJ$48,"",step1!BJ9)</f>
        <v/>
      </c>
      <c r="BK18" s="12">
        <f>IF(step1!BK9&gt;step1!BK$48,"",step1!BK9)</f>
        <v>1</v>
      </c>
      <c r="BL18" s="12">
        <f>IF(step1!BL9&gt;step1!BL$48,"",step1!BL9)</f>
        <v>1</v>
      </c>
      <c r="BM18" s="2" t="str">
        <f>IF(step1!BM9&gt;step1!BM$48,"",step1!BM9)</f>
        <v/>
      </c>
      <c r="BN18" s="12">
        <f>IF(step1!BN9&gt;step1!BN$48,"",step1!BN9)</f>
        <v>1</v>
      </c>
      <c r="BO18" s="2" t="str">
        <f>IF(step1!BO9&gt;step1!BO$48,"",step1!BO9)</f>
        <v/>
      </c>
      <c r="BP18" s="2" t="str">
        <f>IF(step1!BP9&gt;step1!BP$48,"",step1!BP9)</f>
        <v/>
      </c>
      <c r="BQ18" s="2" t="str">
        <f>IF(step1!BQ9&gt;step1!BQ$48,"",step1!BQ9)</f>
        <v/>
      </c>
      <c r="BR18" s="12">
        <f>IF(step1!BR9&gt;step1!BR$48,"",step1!BR9)</f>
        <v>4</v>
      </c>
      <c r="BS18" s="2" t="str">
        <f>IF(step1!BS9&gt;step1!BS$48,"",step1!BS9)</f>
        <v/>
      </c>
      <c r="BT18" s="2">
        <f>IF(step1!BT9&gt;step1!BT$48,"",step1!BT9)</f>
        <v>1</v>
      </c>
      <c r="BU18" s="2" t="str">
        <f>IF(step1!BU9&gt;step1!BU$48,"",step1!BU9)</f>
        <v/>
      </c>
      <c r="BV18" s="12" t="str">
        <f>IF(step1!BV9&gt;step1!BV$48,"",step1!BV9)</f>
        <v/>
      </c>
      <c r="BW18" s="12" t="str">
        <f>IF(step1!BW9&gt;step1!BW$48,"",step1!BW9)</f>
        <v/>
      </c>
      <c r="BX18" s="2" t="str">
        <f>IF(step1!BX9&gt;step1!BX$48,"",step1!BX9)</f>
        <v/>
      </c>
      <c r="BY18" s="2" t="str">
        <f>IF(step1!BY9&gt;step1!BY$48,"",step1!BY9)</f>
        <v/>
      </c>
      <c r="BZ18" s="2" t="str">
        <f>IF(step1!BZ9&gt;step1!BZ$48,"",step1!BZ9)</f>
        <v/>
      </c>
      <c r="CA18" s="2" t="str">
        <f>IF(step1!CA9&gt;step1!CA$48,"",step1!CA9)</f>
        <v/>
      </c>
      <c r="CB18" s="2" t="str">
        <f>IF(step1!CB9&gt;step1!CB$48,"",step1!CB9)</f>
        <v/>
      </c>
      <c r="CC18" s="12" t="str">
        <f>IF(step1!CC9&gt;step1!CC$48,"",step1!CC9)</f>
        <v/>
      </c>
      <c r="CD18" s="2" t="str">
        <f>IF(step1!CD9&gt;step1!CD$48,"",step1!CD9)</f>
        <v/>
      </c>
      <c r="CE18" s="2" t="str">
        <f>IF(step1!CE9&gt;step1!CE$48,"",step1!CE9)</f>
        <v/>
      </c>
      <c r="CF18" s="2" t="str">
        <f>IF(step1!CF9&gt;step1!CF$48,"",step1!CF9)</f>
        <v/>
      </c>
      <c r="CG18" s="2" t="str">
        <f>IF(step1!CG9&gt;step1!CG$48,"",step1!CG9)</f>
        <v/>
      </c>
      <c r="CH18" s="2" t="str">
        <f>IF(step1!CH9&gt;step1!CH$48,"",step1!CH9)</f>
        <v/>
      </c>
      <c r="CI18" s="12" t="str">
        <f>IF(step1!CI9&gt;step1!CI$48,"",step1!CI9)</f>
        <v/>
      </c>
      <c r="CJ18" s="2" t="str">
        <f>IF(step1!CJ9&gt;step1!CJ$48,"",step1!CJ9)</f>
        <v/>
      </c>
      <c r="CK18" s="2" t="str">
        <f>IF(step1!CK9&gt;step1!CK$48,"",step1!CK9)</f>
        <v/>
      </c>
      <c r="CL18" s="12" t="str">
        <f>IF(step1!CL9&gt;step1!CL$48,"",step1!CL9)</f>
        <v/>
      </c>
      <c r="CM18" s="2" t="str">
        <f>IF(step1!CM9&gt;step1!CM$48,"",step1!CM9)</f>
        <v/>
      </c>
      <c r="CN18" s="12" t="str">
        <f>IF(step1!CN9&gt;step1!CN$48,"",step1!CN9)</f>
        <v/>
      </c>
      <c r="CO18" s="2" t="str">
        <f>IF(step1!CO9&gt;step1!CO$48,"",step1!CO9)</f>
        <v/>
      </c>
      <c r="CP18" s="12" t="str">
        <f>IF(step1!CP9&gt;step1!CP$48,"",step1!CP9)</f>
        <v/>
      </c>
      <c r="CQ18" s="2" t="str">
        <f>IF(step1!CQ9&gt;step1!CQ$48,"",step1!CQ9)</f>
        <v/>
      </c>
      <c r="CR18" s="2">
        <v>112800</v>
      </c>
    </row>
    <row r="19" spans="1:96" ht="15" thickBot="1" x14ac:dyDescent="0.35">
      <c r="A19" s="1" t="s">
        <v>102</v>
      </c>
      <c r="B19" s="12" t="str">
        <f>IF(step1!B10&gt;step1!B$48,"",step1!B10)</f>
        <v/>
      </c>
      <c r="C19" s="2" t="str">
        <f>IF(step1!C10&gt;step1!C$48,"",step1!C10)</f>
        <v/>
      </c>
      <c r="D19" s="2" t="str">
        <f>IF(step1!D10&gt;step1!D$48,"",step1!D10)</f>
        <v/>
      </c>
      <c r="E19" s="12" t="str">
        <f>IF(step1!E10&gt;step1!E$48,"",step1!E10)</f>
        <v/>
      </c>
      <c r="F19" s="2" t="str">
        <f>IF(step1!F10&gt;step1!F$48,"",step1!F10)</f>
        <v/>
      </c>
      <c r="G19" s="12">
        <f>IF(step1!G10&gt;step1!G$48,"",step1!G10)</f>
        <v>1</v>
      </c>
      <c r="H19" s="2" t="str">
        <f>IF(step1!H10&gt;step1!H$48,"",step1!H10)</f>
        <v/>
      </c>
      <c r="I19" s="12">
        <f>IF(step1!I10&gt;step1!I$48,"",step1!I10)</f>
        <v>5</v>
      </c>
      <c r="J19" s="12" t="str">
        <f>IF(step1!J10&gt;step1!J$48,"",step1!J10)</f>
        <v/>
      </c>
      <c r="K19" s="2" t="str">
        <f>IF(step1!K10&gt;step1!K$48,"",step1!K10)</f>
        <v/>
      </c>
      <c r="L19" s="2" t="str">
        <f>IF(step1!L10&gt;step1!L$48,"",step1!L10)</f>
        <v/>
      </c>
      <c r="M19" s="2" t="str">
        <f>IF(step1!M10&gt;step1!M$48,"",step1!M10)</f>
        <v/>
      </c>
      <c r="N19" s="2" t="str">
        <f>IF(step1!N10&gt;step1!N$48,"",step1!N10)</f>
        <v/>
      </c>
      <c r="O19" s="12">
        <f>IF(step1!O10&gt;step1!O$48,"",step1!O10)</f>
        <v>1</v>
      </c>
      <c r="P19" s="2" t="str">
        <f>IF(step1!P10&gt;step1!P$48,"",step1!P10)</f>
        <v/>
      </c>
      <c r="Q19" s="2" t="str">
        <f>IF(step1!Q10&gt;step1!Q$48,"",step1!Q10)</f>
        <v/>
      </c>
      <c r="R19" s="2" t="str">
        <f>IF(step1!R10&gt;step1!R$48,"",step1!R10)</f>
        <v/>
      </c>
      <c r="S19" s="12">
        <f>IF(step1!S10&gt;step1!S$48,"",step1!S10)</f>
        <v>1</v>
      </c>
      <c r="T19" s="2" t="str">
        <f>IF(step1!T10&gt;step1!T$48,"",step1!T10)</f>
        <v/>
      </c>
      <c r="U19" s="2" t="str">
        <f>IF(step1!U10&gt;step1!U$48,"",step1!U10)</f>
        <v/>
      </c>
      <c r="V19" s="2" t="str">
        <f>IF(step1!V10&gt;step1!V$48,"",step1!V10)</f>
        <v/>
      </c>
      <c r="W19" s="12" t="str">
        <f>IF(step1!W10&gt;step1!W$48,"",step1!W10)</f>
        <v/>
      </c>
      <c r="X19" s="2" t="str">
        <f>IF(step1!X10&gt;step1!X$48,"",step1!X10)</f>
        <v/>
      </c>
      <c r="Y19" s="12">
        <f>IF(step1!Y10&gt;step1!Y$48,"",step1!Y10)</f>
        <v>5</v>
      </c>
      <c r="Z19" s="2" t="str">
        <f>IF(step1!Z10&gt;step1!Z$48,"",step1!Z10)</f>
        <v/>
      </c>
      <c r="AA19" s="2" t="str">
        <f>IF(step1!AA10&gt;step1!AA$48,"",step1!AA10)</f>
        <v/>
      </c>
      <c r="AB19" s="2" t="str">
        <f>IF(step1!AB10&gt;step1!AB$48,"",step1!AB10)</f>
        <v/>
      </c>
      <c r="AC19" s="2" t="str">
        <f>IF(step1!AC10&gt;step1!AC$48,"",step1!AC10)</f>
        <v/>
      </c>
      <c r="AD19" s="2" t="str">
        <f>IF(step1!AD10&gt;step1!AD$48,"",step1!AD10)</f>
        <v/>
      </c>
      <c r="AE19" s="2" t="str">
        <f>IF(step1!AE10&gt;step1!AE$48,"",step1!AE10)</f>
        <v/>
      </c>
      <c r="AF19" s="2" t="str">
        <f>IF(step1!AF10&gt;step1!AF$48,"",step1!AF10)</f>
        <v/>
      </c>
      <c r="AG19" s="12">
        <f>IF(step1!AG10&gt;step1!AG$48,"",step1!AG10)</f>
        <v>1</v>
      </c>
      <c r="AH19" s="2" t="str">
        <f>IF(step1!AH10&gt;step1!AH$48,"",step1!AH10)</f>
        <v/>
      </c>
      <c r="AI19" s="2" t="str">
        <f>IF(step1!AI10&gt;step1!AI$48,"",step1!AI10)</f>
        <v/>
      </c>
      <c r="AJ19" s="2" t="str">
        <f>IF(step1!AJ10&gt;step1!AJ$48,"",step1!AJ10)</f>
        <v/>
      </c>
      <c r="AK19" s="12" t="str">
        <f>IF(step1!AK10&gt;step1!AK$48,"",step1!AK10)</f>
        <v/>
      </c>
      <c r="AL19" s="2" t="str">
        <f>IF(step1!AL10&gt;step1!AL$48,"",step1!AL10)</f>
        <v/>
      </c>
      <c r="AM19" s="2" t="str">
        <f>IF(step1!AM10&gt;step1!AM$48,"",step1!AM10)</f>
        <v/>
      </c>
      <c r="AN19" s="2" t="str">
        <f>IF(step1!AN10&gt;step1!AN$48,"",step1!AN10)</f>
        <v/>
      </c>
      <c r="AO19" s="2" t="str">
        <f>IF(step1!AO10&gt;step1!AO$48,"",step1!AO10)</f>
        <v/>
      </c>
      <c r="AP19" s="12" t="str">
        <f>IF(step1!AP10&gt;step1!AP$48,"",step1!AP10)</f>
        <v/>
      </c>
      <c r="AQ19" s="12">
        <f>IF(step1!AQ10&gt;step1!AQ$48,"",step1!AQ10)</f>
        <v>1</v>
      </c>
      <c r="AR19" s="2" t="str">
        <f>IF(step1!AR10&gt;step1!AR$48,"",step1!AR10)</f>
        <v/>
      </c>
      <c r="AS19" s="2" t="str">
        <f>IF(step1!AS10&gt;step1!AS$48,"",step1!AS10)</f>
        <v/>
      </c>
      <c r="AT19" s="2" t="str">
        <f>IF(step1!AT10&gt;step1!AT$48,"",step1!AT10)</f>
        <v/>
      </c>
      <c r="AU19" s="2" t="str">
        <f>IF(step1!AU10&gt;step1!AU$48,"",step1!AU10)</f>
        <v/>
      </c>
      <c r="AV19" s="2" t="str">
        <f>IF(step1!AV10&gt;step1!AV$48,"",step1!AV10)</f>
        <v/>
      </c>
      <c r="AW19" s="2" t="str">
        <f>IF(step1!AW10&gt;step1!AW$48,"",step1!AW10)</f>
        <v/>
      </c>
      <c r="AX19" s="2" t="str">
        <f>IF(step1!AX10&gt;step1!AX$48,"",step1!AX10)</f>
        <v/>
      </c>
      <c r="AY19" s="2" t="str">
        <f>IF(step1!AY10&gt;step1!AY$48,"",step1!AY10)</f>
        <v/>
      </c>
      <c r="AZ19" s="12" t="str">
        <f>IF(step1!AZ10&gt;step1!AZ$48,"",step1!AZ10)</f>
        <v/>
      </c>
      <c r="BA19" s="12">
        <f>IF(step1!BA10&gt;step1!BA$48,"",step1!BA10)</f>
        <v>5</v>
      </c>
      <c r="BB19" s="2" t="str">
        <f>IF(step1!BB10&gt;step1!BB$48,"",step1!BB10)</f>
        <v/>
      </c>
      <c r="BC19" s="2" t="str">
        <f>IF(step1!BC10&gt;step1!BC$48,"",step1!BC10)</f>
        <v/>
      </c>
      <c r="BD19" s="2" t="str">
        <f>IF(step1!BD10&gt;step1!BD$48,"",step1!BD10)</f>
        <v/>
      </c>
      <c r="BE19" s="2" t="str">
        <f>IF(step1!BE10&gt;step1!BE$48,"",step1!BE10)</f>
        <v/>
      </c>
      <c r="BF19" s="2" t="str">
        <f>IF(step1!BF10&gt;step1!BF$48,"",step1!BF10)</f>
        <v/>
      </c>
      <c r="BG19" s="2" t="str">
        <f>IF(step1!BG10&gt;step1!BG$48,"",step1!BG10)</f>
        <v/>
      </c>
      <c r="BH19" s="2" t="str">
        <f>IF(step1!BH10&gt;step1!BH$48,"",step1!BH10)</f>
        <v/>
      </c>
      <c r="BI19" s="12" t="str">
        <f>IF(step1!BI10&gt;step1!BI$48,"",step1!BI10)</f>
        <v/>
      </c>
      <c r="BJ19" s="2" t="str">
        <f>IF(step1!BJ10&gt;step1!BJ$48,"",step1!BJ10)</f>
        <v/>
      </c>
      <c r="BK19" s="12">
        <f>IF(step1!BK10&gt;step1!BK$48,"",step1!BK10)</f>
        <v>1</v>
      </c>
      <c r="BL19" s="12">
        <f>IF(step1!BL10&gt;step1!BL$48,"",step1!BL10)</f>
        <v>3</v>
      </c>
      <c r="BM19" s="2" t="str">
        <f>IF(step1!BM10&gt;step1!BM$48,"",step1!BM10)</f>
        <v/>
      </c>
      <c r="BN19" s="12">
        <f>IF(step1!BN10&gt;step1!BN$48,"",step1!BN10)</f>
        <v>3</v>
      </c>
      <c r="BO19" s="2" t="str">
        <f>IF(step1!BO10&gt;step1!BO$48,"",step1!BO10)</f>
        <v/>
      </c>
      <c r="BP19" s="2" t="str">
        <f>IF(step1!BP10&gt;step1!BP$48,"",step1!BP10)</f>
        <v/>
      </c>
      <c r="BQ19" s="2" t="str">
        <f>IF(step1!BQ10&gt;step1!BQ$48,"",step1!BQ10)</f>
        <v/>
      </c>
      <c r="BR19" s="12">
        <f>IF(step1!BR10&gt;step1!BR$48,"",step1!BR10)</f>
        <v>4</v>
      </c>
      <c r="BS19" s="2" t="str">
        <f>IF(step1!BS10&gt;step1!BS$48,"",step1!BS10)</f>
        <v/>
      </c>
      <c r="BT19" s="2">
        <f>IF(step1!BT10&gt;step1!BT$48,"",step1!BT10)</f>
        <v>1</v>
      </c>
      <c r="BU19" s="2" t="str">
        <f>IF(step1!BU10&gt;step1!BU$48,"",step1!BU10)</f>
        <v/>
      </c>
      <c r="BV19" s="12" t="str">
        <f>IF(step1!BV10&gt;step1!BV$48,"",step1!BV10)</f>
        <v/>
      </c>
      <c r="BW19" s="12" t="str">
        <f>IF(step1!BW10&gt;step1!BW$48,"",step1!BW10)</f>
        <v/>
      </c>
      <c r="BX19" s="2" t="str">
        <f>IF(step1!BX10&gt;step1!BX$48,"",step1!BX10)</f>
        <v/>
      </c>
      <c r="BY19" s="2" t="str">
        <f>IF(step1!BY10&gt;step1!BY$48,"",step1!BY10)</f>
        <v/>
      </c>
      <c r="BZ19" s="2" t="str">
        <f>IF(step1!BZ10&gt;step1!BZ$48,"",step1!BZ10)</f>
        <v/>
      </c>
      <c r="CA19" s="2" t="str">
        <f>IF(step1!CA10&gt;step1!CA$48,"",step1!CA10)</f>
        <v/>
      </c>
      <c r="CB19" s="2" t="str">
        <f>IF(step1!CB10&gt;step1!CB$48,"",step1!CB10)</f>
        <v/>
      </c>
      <c r="CC19" s="12" t="str">
        <f>IF(step1!CC10&gt;step1!CC$48,"",step1!CC10)</f>
        <v/>
      </c>
      <c r="CD19" s="2" t="str">
        <f>IF(step1!CD10&gt;step1!CD$48,"",step1!CD10)</f>
        <v/>
      </c>
      <c r="CE19" s="2" t="str">
        <f>IF(step1!CE10&gt;step1!CE$48,"",step1!CE10)</f>
        <v/>
      </c>
      <c r="CF19" s="2" t="str">
        <f>IF(step1!CF10&gt;step1!CF$48,"",step1!CF10)</f>
        <v/>
      </c>
      <c r="CG19" s="2" t="str">
        <f>IF(step1!CG10&gt;step1!CG$48,"",step1!CG10)</f>
        <v/>
      </c>
      <c r="CH19" s="2" t="str">
        <f>IF(step1!CH10&gt;step1!CH$48,"",step1!CH10)</f>
        <v/>
      </c>
      <c r="CI19" s="12" t="str">
        <f>IF(step1!CI10&gt;step1!CI$48,"",step1!CI10)</f>
        <v/>
      </c>
      <c r="CJ19" s="2" t="str">
        <f>IF(step1!CJ10&gt;step1!CJ$48,"",step1!CJ10)</f>
        <v/>
      </c>
      <c r="CK19" s="2" t="str">
        <f>IF(step1!CK10&gt;step1!CK$48,"",step1!CK10)</f>
        <v/>
      </c>
      <c r="CL19" s="12" t="str">
        <f>IF(step1!CL10&gt;step1!CL$48,"",step1!CL10)</f>
        <v/>
      </c>
      <c r="CM19" s="2" t="str">
        <f>IF(step1!CM10&gt;step1!CM$48,"",step1!CM10)</f>
        <v/>
      </c>
      <c r="CN19" s="12" t="str">
        <f>IF(step1!CN10&gt;step1!CN$48,"",step1!CN10)</f>
        <v/>
      </c>
      <c r="CO19" s="2" t="str">
        <f>IF(step1!CO10&gt;step1!CO$48,"",step1!CO10)</f>
        <v/>
      </c>
      <c r="CP19" s="12" t="str">
        <f>IF(step1!CP10&gt;step1!CP$48,"",step1!CP10)</f>
        <v/>
      </c>
      <c r="CQ19" s="2" t="str">
        <f>IF(step1!CQ10&gt;step1!CQ$48,"",step1!CQ10)</f>
        <v/>
      </c>
      <c r="CR19" s="2">
        <v>115100</v>
      </c>
    </row>
    <row r="20" spans="1:96" ht="15" thickBot="1" x14ac:dyDescent="0.35">
      <c r="A20" s="1" t="s">
        <v>103</v>
      </c>
      <c r="B20" s="12" t="str">
        <f>IF(step1!B11&gt;step1!B$48,"",step1!B11)</f>
        <v/>
      </c>
      <c r="C20" s="2" t="str">
        <f>IF(step1!C11&gt;step1!C$48,"",step1!C11)</f>
        <v/>
      </c>
      <c r="D20" s="2" t="str">
        <f>IF(step1!D11&gt;step1!D$48,"",step1!D11)</f>
        <v/>
      </c>
      <c r="E20" s="12" t="str">
        <f>IF(step1!E11&gt;step1!E$48,"",step1!E11)</f>
        <v/>
      </c>
      <c r="F20" s="2" t="str">
        <f>IF(step1!F11&gt;step1!F$48,"",step1!F11)</f>
        <v/>
      </c>
      <c r="G20" s="12">
        <f>IF(step1!G11&gt;step1!G$48,"",step1!G11)</f>
        <v>1</v>
      </c>
      <c r="H20" s="2" t="str">
        <f>IF(step1!H11&gt;step1!H$48,"",step1!H11)</f>
        <v/>
      </c>
      <c r="I20" s="12">
        <f>IF(step1!I11&gt;step1!I$48,"",step1!I11)</f>
        <v>5</v>
      </c>
      <c r="J20" s="12" t="str">
        <f>IF(step1!J11&gt;step1!J$48,"",step1!J11)</f>
        <v/>
      </c>
      <c r="K20" s="2" t="str">
        <f>IF(step1!K11&gt;step1!K$48,"",step1!K11)</f>
        <v/>
      </c>
      <c r="L20" s="2" t="str">
        <f>IF(step1!L11&gt;step1!L$48,"",step1!L11)</f>
        <v/>
      </c>
      <c r="M20" s="2" t="str">
        <f>IF(step1!M11&gt;step1!M$48,"",step1!M11)</f>
        <v/>
      </c>
      <c r="N20" s="2" t="str">
        <f>IF(step1!N11&gt;step1!N$48,"",step1!N11)</f>
        <v/>
      </c>
      <c r="O20" s="12">
        <f>IF(step1!O11&gt;step1!O$48,"",step1!O11)</f>
        <v>1</v>
      </c>
      <c r="P20" s="2" t="str">
        <f>IF(step1!P11&gt;step1!P$48,"",step1!P11)</f>
        <v/>
      </c>
      <c r="Q20" s="2" t="str">
        <f>IF(step1!Q11&gt;step1!Q$48,"",step1!Q11)</f>
        <v/>
      </c>
      <c r="R20" s="2" t="str">
        <f>IF(step1!R11&gt;step1!R$48,"",step1!R11)</f>
        <v/>
      </c>
      <c r="S20" s="12">
        <f>IF(step1!S11&gt;step1!S$48,"",step1!S11)</f>
        <v>5</v>
      </c>
      <c r="T20" s="2" t="str">
        <f>IF(step1!T11&gt;step1!T$48,"",step1!T11)</f>
        <v/>
      </c>
      <c r="U20" s="2" t="str">
        <f>IF(step1!U11&gt;step1!U$48,"",step1!U11)</f>
        <v/>
      </c>
      <c r="V20" s="2" t="str">
        <f>IF(step1!V11&gt;step1!V$48,"",step1!V11)</f>
        <v/>
      </c>
      <c r="W20" s="12" t="str">
        <f>IF(step1!W11&gt;step1!W$48,"",step1!W11)</f>
        <v/>
      </c>
      <c r="X20" s="2" t="str">
        <f>IF(step1!X11&gt;step1!X$48,"",step1!X11)</f>
        <v/>
      </c>
      <c r="Y20" s="12">
        <f>IF(step1!Y11&gt;step1!Y$48,"",step1!Y11)</f>
        <v>5</v>
      </c>
      <c r="Z20" s="2" t="str">
        <f>IF(step1!Z11&gt;step1!Z$48,"",step1!Z11)</f>
        <v/>
      </c>
      <c r="AA20" s="2" t="str">
        <f>IF(step1!AA11&gt;step1!AA$48,"",step1!AA11)</f>
        <v/>
      </c>
      <c r="AB20" s="2" t="str">
        <f>IF(step1!AB11&gt;step1!AB$48,"",step1!AB11)</f>
        <v/>
      </c>
      <c r="AC20" s="2" t="str">
        <f>IF(step1!AC11&gt;step1!AC$48,"",step1!AC11)</f>
        <v/>
      </c>
      <c r="AD20" s="2" t="str">
        <f>IF(step1!AD11&gt;step1!AD$48,"",step1!AD11)</f>
        <v/>
      </c>
      <c r="AE20" s="2" t="str">
        <f>IF(step1!AE11&gt;step1!AE$48,"",step1!AE11)</f>
        <v/>
      </c>
      <c r="AF20" s="2" t="str">
        <f>IF(step1!AF11&gt;step1!AF$48,"",step1!AF11)</f>
        <v/>
      </c>
      <c r="AG20" s="12">
        <f>IF(step1!AG11&gt;step1!AG$48,"",step1!AG11)</f>
        <v>1</v>
      </c>
      <c r="AH20" s="2" t="str">
        <f>IF(step1!AH11&gt;step1!AH$48,"",step1!AH11)</f>
        <v/>
      </c>
      <c r="AI20" s="2" t="str">
        <f>IF(step1!AI11&gt;step1!AI$48,"",step1!AI11)</f>
        <v/>
      </c>
      <c r="AJ20" s="2" t="str">
        <f>IF(step1!AJ11&gt;step1!AJ$48,"",step1!AJ11)</f>
        <v/>
      </c>
      <c r="AK20" s="12" t="str">
        <f>IF(step1!AK11&gt;step1!AK$48,"",step1!AK11)</f>
        <v/>
      </c>
      <c r="AL20" s="2" t="str">
        <f>IF(step1!AL11&gt;step1!AL$48,"",step1!AL11)</f>
        <v/>
      </c>
      <c r="AM20" s="2" t="str">
        <f>IF(step1!AM11&gt;step1!AM$48,"",step1!AM11)</f>
        <v/>
      </c>
      <c r="AN20" s="2" t="str">
        <f>IF(step1!AN11&gt;step1!AN$48,"",step1!AN11)</f>
        <v/>
      </c>
      <c r="AO20" s="2" t="str">
        <f>IF(step1!AO11&gt;step1!AO$48,"",step1!AO11)</f>
        <v/>
      </c>
      <c r="AP20" s="12" t="str">
        <f>IF(step1!AP11&gt;step1!AP$48,"",step1!AP11)</f>
        <v/>
      </c>
      <c r="AQ20" s="12" t="str">
        <f>IF(step1!AQ11&gt;step1!AQ$48,"",step1!AQ11)</f>
        <v/>
      </c>
      <c r="AR20" s="2" t="str">
        <f>IF(step1!AR11&gt;step1!AR$48,"",step1!AR11)</f>
        <v/>
      </c>
      <c r="AS20" s="2" t="str">
        <f>IF(step1!AS11&gt;step1!AS$48,"",step1!AS11)</f>
        <v/>
      </c>
      <c r="AT20" s="2" t="str">
        <f>IF(step1!AT11&gt;step1!AT$48,"",step1!AT11)</f>
        <v/>
      </c>
      <c r="AU20" s="2" t="str">
        <f>IF(step1!AU11&gt;step1!AU$48,"",step1!AU11)</f>
        <v/>
      </c>
      <c r="AV20" s="2" t="str">
        <f>IF(step1!AV11&gt;step1!AV$48,"",step1!AV11)</f>
        <v/>
      </c>
      <c r="AW20" s="2" t="str">
        <f>IF(step1!AW11&gt;step1!AW$48,"",step1!AW11)</f>
        <v/>
      </c>
      <c r="AX20" s="2" t="str">
        <f>IF(step1!AX11&gt;step1!AX$48,"",step1!AX11)</f>
        <v/>
      </c>
      <c r="AY20" s="2" t="str">
        <f>IF(step1!AY11&gt;step1!AY$48,"",step1!AY11)</f>
        <v/>
      </c>
      <c r="AZ20" s="12" t="str">
        <f>IF(step1!AZ11&gt;step1!AZ$48,"",step1!AZ11)</f>
        <v/>
      </c>
      <c r="BA20" s="12">
        <f>IF(step1!BA11&gt;step1!BA$48,"",step1!BA11)</f>
        <v>5</v>
      </c>
      <c r="BB20" s="2" t="str">
        <f>IF(step1!BB11&gt;step1!BB$48,"",step1!BB11)</f>
        <v/>
      </c>
      <c r="BC20" s="2" t="str">
        <f>IF(step1!BC11&gt;step1!BC$48,"",step1!BC11)</f>
        <v/>
      </c>
      <c r="BD20" s="2" t="str">
        <f>IF(step1!BD11&gt;step1!BD$48,"",step1!BD11)</f>
        <v/>
      </c>
      <c r="BE20" s="2" t="str">
        <f>IF(step1!BE11&gt;step1!BE$48,"",step1!BE11)</f>
        <v/>
      </c>
      <c r="BF20" s="2" t="str">
        <f>IF(step1!BF11&gt;step1!BF$48,"",step1!BF11)</f>
        <v/>
      </c>
      <c r="BG20" s="2" t="str">
        <f>IF(step1!BG11&gt;step1!BG$48,"",step1!BG11)</f>
        <v/>
      </c>
      <c r="BH20" s="2" t="str">
        <f>IF(step1!BH11&gt;step1!BH$48,"",step1!BH11)</f>
        <v/>
      </c>
      <c r="BI20" s="12" t="str">
        <f>IF(step1!BI11&gt;step1!BI$48,"",step1!BI11)</f>
        <v/>
      </c>
      <c r="BJ20" s="2" t="str">
        <f>IF(step1!BJ11&gt;step1!BJ$48,"",step1!BJ11)</f>
        <v/>
      </c>
      <c r="BK20" s="12">
        <f>IF(step1!BK11&gt;step1!BK$48,"",step1!BK11)</f>
        <v>1</v>
      </c>
      <c r="BL20" s="12">
        <f>IF(step1!BL11&gt;step1!BL$48,"",step1!BL11)</f>
        <v>1</v>
      </c>
      <c r="BM20" s="2" t="str">
        <f>IF(step1!BM11&gt;step1!BM$48,"",step1!BM11)</f>
        <v/>
      </c>
      <c r="BN20" s="12">
        <f>IF(step1!BN11&gt;step1!BN$48,"",step1!BN11)</f>
        <v>1</v>
      </c>
      <c r="BO20" s="2" t="str">
        <f>IF(step1!BO11&gt;step1!BO$48,"",step1!BO11)</f>
        <v/>
      </c>
      <c r="BP20" s="2" t="str">
        <f>IF(step1!BP11&gt;step1!BP$48,"",step1!BP11)</f>
        <v/>
      </c>
      <c r="BQ20" s="2" t="str">
        <f>IF(step1!BQ11&gt;step1!BQ$48,"",step1!BQ11)</f>
        <v/>
      </c>
      <c r="BR20" s="12">
        <f>IF(step1!BR11&gt;step1!BR$48,"",step1!BR11)</f>
        <v>4</v>
      </c>
      <c r="BS20" s="2" t="str">
        <f>IF(step1!BS11&gt;step1!BS$48,"",step1!BS11)</f>
        <v/>
      </c>
      <c r="BT20" s="2">
        <f>IF(step1!BT11&gt;step1!BT$48,"",step1!BT11)</f>
        <v>1</v>
      </c>
      <c r="BU20" s="2" t="str">
        <f>IF(step1!BU11&gt;step1!BU$48,"",step1!BU11)</f>
        <v/>
      </c>
      <c r="BV20" s="12" t="str">
        <f>IF(step1!BV11&gt;step1!BV$48,"",step1!BV11)</f>
        <v/>
      </c>
      <c r="BW20" s="12" t="str">
        <f>IF(step1!BW11&gt;step1!BW$48,"",step1!BW11)</f>
        <v/>
      </c>
      <c r="BX20" s="2" t="str">
        <f>IF(step1!BX11&gt;step1!BX$48,"",step1!BX11)</f>
        <v/>
      </c>
      <c r="BY20" s="2" t="str">
        <f>IF(step1!BY11&gt;step1!BY$48,"",step1!BY11)</f>
        <v/>
      </c>
      <c r="BZ20" s="2" t="str">
        <f>IF(step1!BZ11&gt;step1!BZ$48,"",step1!BZ11)</f>
        <v/>
      </c>
      <c r="CA20" s="2" t="str">
        <f>IF(step1!CA11&gt;step1!CA$48,"",step1!CA11)</f>
        <v/>
      </c>
      <c r="CB20" s="2" t="str">
        <f>IF(step1!CB11&gt;step1!CB$48,"",step1!CB11)</f>
        <v/>
      </c>
      <c r="CC20" s="12" t="str">
        <f>IF(step1!CC11&gt;step1!CC$48,"",step1!CC11)</f>
        <v/>
      </c>
      <c r="CD20" s="2" t="str">
        <f>IF(step1!CD11&gt;step1!CD$48,"",step1!CD11)</f>
        <v/>
      </c>
      <c r="CE20" s="2" t="str">
        <f>IF(step1!CE11&gt;step1!CE$48,"",step1!CE11)</f>
        <v/>
      </c>
      <c r="CF20" s="2" t="str">
        <f>IF(step1!CF11&gt;step1!CF$48,"",step1!CF11)</f>
        <v/>
      </c>
      <c r="CG20" s="2" t="str">
        <f>IF(step1!CG11&gt;step1!CG$48,"",step1!CG11)</f>
        <v/>
      </c>
      <c r="CH20" s="2" t="str">
        <f>IF(step1!CH11&gt;step1!CH$48,"",step1!CH11)</f>
        <v/>
      </c>
      <c r="CI20" s="12" t="str">
        <f>IF(step1!CI11&gt;step1!CI$48,"",step1!CI11)</f>
        <v/>
      </c>
      <c r="CJ20" s="2" t="str">
        <f>IF(step1!CJ11&gt;step1!CJ$48,"",step1!CJ11)</f>
        <v/>
      </c>
      <c r="CK20" s="2" t="str">
        <f>IF(step1!CK11&gt;step1!CK$48,"",step1!CK11)</f>
        <v/>
      </c>
      <c r="CL20" s="12" t="str">
        <f>IF(step1!CL11&gt;step1!CL$48,"",step1!CL11)</f>
        <v/>
      </c>
      <c r="CM20" s="2" t="str">
        <f>IF(step1!CM11&gt;step1!CM$48,"",step1!CM11)</f>
        <v/>
      </c>
      <c r="CN20" s="12">
        <f>IF(step1!CN11&gt;step1!CN$48,"",step1!CN11)</f>
        <v>1</v>
      </c>
      <c r="CO20" s="2" t="str">
        <f>IF(step1!CO11&gt;step1!CO$48,"",step1!CO11)</f>
        <v/>
      </c>
      <c r="CP20" s="12" t="str">
        <f>IF(step1!CP11&gt;step1!CP$48,"",step1!CP11)</f>
        <v/>
      </c>
      <c r="CQ20" s="2" t="str">
        <f>IF(step1!CQ11&gt;step1!CQ$48,"",step1!CQ11)</f>
        <v/>
      </c>
      <c r="CR20" s="2">
        <v>112533</v>
      </c>
    </row>
    <row r="21" spans="1:96" ht="15" thickBot="1" x14ac:dyDescent="0.35">
      <c r="A21" s="1" t="s">
        <v>104</v>
      </c>
      <c r="B21" s="12" t="str">
        <f>IF(step1!B12&gt;step1!B$48,"",step1!B12)</f>
        <v/>
      </c>
      <c r="C21" s="2" t="str">
        <f>IF(step1!C12&gt;step1!C$48,"",step1!C12)</f>
        <v/>
      </c>
      <c r="D21" s="2" t="str">
        <f>IF(step1!D12&gt;step1!D$48,"",step1!D12)</f>
        <v/>
      </c>
      <c r="E21" s="12">
        <f>IF(step1!E12&gt;step1!E$48,"",step1!E12)</f>
        <v>1</v>
      </c>
      <c r="F21" s="2" t="str">
        <f>IF(step1!F12&gt;step1!F$48,"",step1!F12)</f>
        <v/>
      </c>
      <c r="G21" s="12" t="str">
        <f>IF(step1!G12&gt;step1!G$48,"",step1!G12)</f>
        <v/>
      </c>
      <c r="H21" s="2" t="str">
        <f>IF(step1!H12&gt;step1!H$48,"",step1!H12)</f>
        <v/>
      </c>
      <c r="I21" s="12">
        <f>IF(step1!I12&gt;step1!I$48,"",step1!I12)</f>
        <v>5</v>
      </c>
      <c r="J21" s="12" t="str">
        <f>IF(step1!J12&gt;step1!J$48,"",step1!J12)</f>
        <v/>
      </c>
      <c r="K21" s="2" t="str">
        <f>IF(step1!K12&gt;step1!K$48,"",step1!K12)</f>
        <v/>
      </c>
      <c r="L21" s="2" t="str">
        <f>IF(step1!L12&gt;step1!L$48,"",step1!L12)</f>
        <v/>
      </c>
      <c r="M21" s="2" t="str">
        <f>IF(step1!M12&gt;step1!M$48,"",step1!M12)</f>
        <v/>
      </c>
      <c r="N21" s="2" t="str">
        <f>IF(step1!N12&gt;step1!N$48,"",step1!N12)</f>
        <v/>
      </c>
      <c r="O21" s="12" t="str">
        <f>IF(step1!O12&gt;step1!O$48,"",step1!O12)</f>
        <v/>
      </c>
      <c r="P21" s="2" t="str">
        <f>IF(step1!P12&gt;step1!P$48,"",step1!P12)</f>
        <v/>
      </c>
      <c r="Q21" s="2" t="str">
        <f>IF(step1!Q12&gt;step1!Q$48,"",step1!Q12)</f>
        <v/>
      </c>
      <c r="R21" s="2" t="str">
        <f>IF(step1!R12&gt;step1!R$48,"",step1!R12)</f>
        <v/>
      </c>
      <c r="S21" s="12">
        <f>IF(step1!S12&gt;step1!S$48,"",step1!S12)</f>
        <v>1</v>
      </c>
      <c r="T21" s="2" t="str">
        <f>IF(step1!T12&gt;step1!T$48,"",step1!T12)</f>
        <v/>
      </c>
      <c r="U21" s="2" t="str">
        <f>IF(step1!U12&gt;step1!U$48,"",step1!U12)</f>
        <v/>
      </c>
      <c r="V21" s="2" t="str">
        <f>IF(step1!V12&gt;step1!V$48,"",step1!V12)</f>
        <v/>
      </c>
      <c r="W21" s="12">
        <f>IF(step1!W12&gt;step1!W$48,"",step1!W12)</f>
        <v>5</v>
      </c>
      <c r="X21" s="2" t="str">
        <f>IF(step1!X12&gt;step1!X$48,"",step1!X12)</f>
        <v/>
      </c>
      <c r="Y21" s="12">
        <f>IF(step1!Y12&gt;step1!Y$48,"",step1!Y12)</f>
        <v>5</v>
      </c>
      <c r="Z21" s="2" t="str">
        <f>IF(step1!Z12&gt;step1!Z$48,"",step1!Z12)</f>
        <v/>
      </c>
      <c r="AA21" s="2" t="str">
        <f>IF(step1!AA12&gt;step1!AA$48,"",step1!AA12)</f>
        <v/>
      </c>
      <c r="AB21" s="2" t="str">
        <f>IF(step1!AB12&gt;step1!AB$48,"",step1!AB12)</f>
        <v/>
      </c>
      <c r="AC21" s="2" t="str">
        <f>IF(step1!AC12&gt;step1!AC$48,"",step1!AC12)</f>
        <v/>
      </c>
      <c r="AD21" s="2" t="str">
        <f>IF(step1!AD12&gt;step1!AD$48,"",step1!AD12)</f>
        <v/>
      </c>
      <c r="AE21" s="2" t="str">
        <f>IF(step1!AE12&gt;step1!AE$48,"",step1!AE12)</f>
        <v/>
      </c>
      <c r="AF21" s="2" t="str">
        <f>IF(step1!AF12&gt;step1!AF$48,"",step1!AF12)</f>
        <v/>
      </c>
      <c r="AG21" s="12">
        <f>IF(step1!AG12&gt;step1!AG$48,"",step1!AG12)</f>
        <v>1</v>
      </c>
      <c r="AH21" s="2" t="str">
        <f>IF(step1!AH12&gt;step1!AH$48,"",step1!AH12)</f>
        <v/>
      </c>
      <c r="AI21" s="2" t="str">
        <f>IF(step1!AI12&gt;step1!AI$48,"",step1!AI12)</f>
        <v/>
      </c>
      <c r="AJ21" s="2" t="str">
        <f>IF(step1!AJ12&gt;step1!AJ$48,"",step1!AJ12)</f>
        <v/>
      </c>
      <c r="AK21" s="12">
        <f>IF(step1!AK12&gt;step1!AK$48,"",step1!AK12)</f>
        <v>1</v>
      </c>
      <c r="AL21" s="2" t="str">
        <f>IF(step1!AL12&gt;step1!AL$48,"",step1!AL12)</f>
        <v/>
      </c>
      <c r="AM21" s="2" t="str">
        <f>IF(step1!AM12&gt;step1!AM$48,"",step1!AM12)</f>
        <v/>
      </c>
      <c r="AN21" s="2" t="str">
        <f>IF(step1!AN12&gt;step1!AN$48,"",step1!AN12)</f>
        <v/>
      </c>
      <c r="AO21" s="2" t="str">
        <f>IF(step1!AO12&gt;step1!AO$48,"",step1!AO12)</f>
        <v/>
      </c>
      <c r="AP21" s="12" t="str">
        <f>IF(step1!AP12&gt;step1!AP$48,"",step1!AP12)</f>
        <v/>
      </c>
      <c r="AQ21" s="12">
        <f>IF(step1!AQ12&gt;step1!AQ$48,"",step1!AQ12)</f>
        <v>1</v>
      </c>
      <c r="AR21" s="2" t="str">
        <f>IF(step1!AR12&gt;step1!AR$48,"",step1!AR12)</f>
        <v/>
      </c>
      <c r="AS21" s="2" t="str">
        <f>IF(step1!AS12&gt;step1!AS$48,"",step1!AS12)</f>
        <v/>
      </c>
      <c r="AT21" s="2" t="str">
        <f>IF(step1!AT12&gt;step1!AT$48,"",step1!AT12)</f>
        <v/>
      </c>
      <c r="AU21" s="2" t="str">
        <f>IF(step1!AU12&gt;step1!AU$48,"",step1!AU12)</f>
        <v/>
      </c>
      <c r="AV21" s="2" t="str">
        <f>IF(step1!AV12&gt;step1!AV$48,"",step1!AV12)</f>
        <v/>
      </c>
      <c r="AW21" s="2" t="str">
        <f>IF(step1!AW12&gt;step1!AW$48,"",step1!AW12)</f>
        <v/>
      </c>
      <c r="AX21" s="2" t="str">
        <f>IF(step1!AX12&gt;step1!AX$48,"",step1!AX12)</f>
        <v/>
      </c>
      <c r="AY21" s="2" t="str">
        <f>IF(step1!AY12&gt;step1!AY$48,"",step1!AY12)</f>
        <v/>
      </c>
      <c r="AZ21" s="12">
        <f>IF(step1!AZ12&gt;step1!AZ$48,"",step1!AZ12)</f>
        <v>2</v>
      </c>
      <c r="BA21" s="12">
        <f>IF(step1!BA12&gt;step1!BA$48,"",step1!BA12)</f>
        <v>1</v>
      </c>
      <c r="BB21" s="2" t="str">
        <f>IF(step1!BB12&gt;step1!BB$48,"",step1!BB12)</f>
        <v/>
      </c>
      <c r="BC21" s="2" t="str">
        <f>IF(step1!BC12&gt;step1!BC$48,"",step1!BC12)</f>
        <v/>
      </c>
      <c r="BD21" s="2" t="str">
        <f>IF(step1!BD12&gt;step1!BD$48,"",step1!BD12)</f>
        <v/>
      </c>
      <c r="BE21" s="2" t="str">
        <f>IF(step1!BE12&gt;step1!BE$48,"",step1!BE12)</f>
        <v/>
      </c>
      <c r="BF21" s="2" t="str">
        <f>IF(step1!BF12&gt;step1!BF$48,"",step1!BF12)</f>
        <v/>
      </c>
      <c r="BG21" s="2" t="str">
        <f>IF(step1!BG12&gt;step1!BG$48,"",step1!BG12)</f>
        <v/>
      </c>
      <c r="BH21" s="2" t="str">
        <f>IF(step1!BH12&gt;step1!BH$48,"",step1!BH12)</f>
        <v/>
      </c>
      <c r="BI21" s="12">
        <f>IF(step1!BI12&gt;step1!BI$48,"",step1!BI12)</f>
        <v>1</v>
      </c>
      <c r="BJ21" s="2" t="str">
        <f>IF(step1!BJ12&gt;step1!BJ$48,"",step1!BJ12)</f>
        <v/>
      </c>
      <c r="BK21" s="12" t="str">
        <f>IF(step1!BK12&gt;step1!BK$48,"",step1!BK12)</f>
        <v/>
      </c>
      <c r="BL21" s="12" t="str">
        <f>IF(step1!BL12&gt;step1!BL$48,"",step1!BL12)</f>
        <v/>
      </c>
      <c r="BM21" s="2" t="str">
        <f>IF(step1!BM12&gt;step1!BM$48,"",step1!BM12)</f>
        <v/>
      </c>
      <c r="BN21" s="12">
        <f>IF(step1!BN12&gt;step1!BN$48,"",step1!BN12)</f>
        <v>5</v>
      </c>
      <c r="BO21" s="2" t="str">
        <f>IF(step1!BO12&gt;step1!BO$48,"",step1!BO12)</f>
        <v/>
      </c>
      <c r="BP21" s="2" t="str">
        <f>IF(step1!BP12&gt;step1!BP$48,"",step1!BP12)</f>
        <v/>
      </c>
      <c r="BQ21" s="2" t="str">
        <f>IF(step1!BQ12&gt;step1!BQ$48,"",step1!BQ12)</f>
        <v/>
      </c>
      <c r="BR21" s="12">
        <f>IF(step1!BR12&gt;step1!BR$48,"",step1!BR12)</f>
        <v>4</v>
      </c>
      <c r="BS21" s="2" t="str">
        <f>IF(step1!BS12&gt;step1!BS$48,"",step1!BS12)</f>
        <v/>
      </c>
      <c r="BT21" s="2">
        <f>IF(step1!BT12&gt;step1!BT$48,"",step1!BT12)</f>
        <v>1</v>
      </c>
      <c r="BU21" s="2" t="str">
        <f>IF(step1!BU12&gt;step1!BU$48,"",step1!BU12)</f>
        <v/>
      </c>
      <c r="BV21" s="12" t="str">
        <f>IF(step1!BV12&gt;step1!BV$48,"",step1!BV12)</f>
        <v/>
      </c>
      <c r="BW21" s="12" t="str">
        <f>IF(step1!BW12&gt;step1!BW$48,"",step1!BW12)</f>
        <v/>
      </c>
      <c r="BX21" s="2" t="str">
        <f>IF(step1!BX12&gt;step1!BX$48,"",step1!BX12)</f>
        <v/>
      </c>
      <c r="BY21" s="2" t="str">
        <f>IF(step1!BY12&gt;step1!BY$48,"",step1!BY12)</f>
        <v/>
      </c>
      <c r="BZ21" s="2" t="str">
        <f>IF(step1!BZ12&gt;step1!BZ$48,"",step1!BZ12)</f>
        <v/>
      </c>
      <c r="CA21" s="2" t="str">
        <f>IF(step1!CA12&gt;step1!CA$48,"",step1!CA12)</f>
        <v/>
      </c>
      <c r="CB21" s="2" t="str">
        <f>IF(step1!CB12&gt;step1!CB$48,"",step1!CB12)</f>
        <v/>
      </c>
      <c r="CC21" s="12" t="str">
        <f>IF(step1!CC12&gt;step1!CC$48,"",step1!CC12)</f>
        <v/>
      </c>
      <c r="CD21" s="2" t="str">
        <f>IF(step1!CD12&gt;step1!CD$48,"",step1!CD12)</f>
        <v/>
      </c>
      <c r="CE21" s="2" t="str">
        <f>IF(step1!CE12&gt;step1!CE$48,"",step1!CE12)</f>
        <v/>
      </c>
      <c r="CF21" s="2" t="str">
        <f>IF(step1!CF12&gt;step1!CF$48,"",step1!CF12)</f>
        <v/>
      </c>
      <c r="CG21" s="2" t="str">
        <f>IF(step1!CG12&gt;step1!CG$48,"",step1!CG12)</f>
        <v/>
      </c>
      <c r="CH21" s="2" t="str">
        <f>IF(step1!CH12&gt;step1!CH$48,"",step1!CH12)</f>
        <v/>
      </c>
      <c r="CI21" s="12">
        <f>IF(step1!CI12&gt;step1!CI$48,"",step1!CI12)</f>
        <v>1</v>
      </c>
      <c r="CJ21" s="2" t="str">
        <f>IF(step1!CJ12&gt;step1!CJ$48,"",step1!CJ12)</f>
        <v/>
      </c>
      <c r="CK21" s="2" t="str">
        <f>IF(step1!CK12&gt;step1!CK$48,"",step1!CK12)</f>
        <v/>
      </c>
      <c r="CL21" s="12" t="str">
        <f>IF(step1!CL12&gt;step1!CL$48,"",step1!CL12)</f>
        <v/>
      </c>
      <c r="CM21" s="2" t="str">
        <f>IF(step1!CM12&gt;step1!CM$48,"",step1!CM12)</f>
        <v/>
      </c>
      <c r="CN21" s="12" t="str">
        <f>IF(step1!CN12&gt;step1!CN$48,"",step1!CN12)</f>
        <v/>
      </c>
      <c r="CO21" s="2" t="str">
        <f>IF(step1!CO12&gt;step1!CO$48,"",step1!CO12)</f>
        <v/>
      </c>
      <c r="CP21" s="12">
        <f>IF(step1!CP12&gt;step1!CP$48,"",step1!CP12)</f>
        <v>1</v>
      </c>
      <c r="CQ21" s="2" t="str">
        <f>IF(step1!CQ12&gt;step1!CQ$48,"",step1!CQ12)</f>
        <v/>
      </c>
      <c r="CR21" s="2">
        <v>174357</v>
      </c>
    </row>
    <row r="22" spans="1:96" ht="15" thickBot="1" x14ac:dyDescent="0.35">
      <c r="A22" s="1" t="s">
        <v>105</v>
      </c>
      <c r="B22" s="12" t="str">
        <f>IF(step1!B13&gt;step1!B$48,"",step1!B13)</f>
        <v/>
      </c>
      <c r="C22" s="2" t="str">
        <f>IF(step1!C13&gt;step1!C$48,"",step1!C13)</f>
        <v/>
      </c>
      <c r="D22" s="2" t="str">
        <f>IF(step1!D13&gt;step1!D$48,"",step1!D13)</f>
        <v/>
      </c>
      <c r="E22" s="12">
        <f>IF(step1!E13&gt;step1!E$48,"",step1!E13)</f>
        <v>1</v>
      </c>
      <c r="F22" s="2" t="str">
        <f>IF(step1!F13&gt;step1!F$48,"",step1!F13)</f>
        <v/>
      </c>
      <c r="G22" s="12">
        <f>IF(step1!G13&gt;step1!G$48,"",step1!G13)</f>
        <v>1</v>
      </c>
      <c r="H22" s="2" t="str">
        <f>IF(step1!H13&gt;step1!H$48,"",step1!H13)</f>
        <v/>
      </c>
      <c r="I22" s="12">
        <f>IF(step1!I13&gt;step1!I$48,"",step1!I13)</f>
        <v>5</v>
      </c>
      <c r="J22" s="12" t="str">
        <f>IF(step1!J13&gt;step1!J$48,"",step1!J13)</f>
        <v/>
      </c>
      <c r="K22" s="2" t="str">
        <f>IF(step1!K13&gt;step1!K$48,"",step1!K13)</f>
        <v/>
      </c>
      <c r="L22" s="2" t="str">
        <f>IF(step1!L13&gt;step1!L$48,"",step1!L13)</f>
        <v/>
      </c>
      <c r="M22" s="2" t="str">
        <f>IF(step1!M13&gt;step1!M$48,"",step1!M13)</f>
        <v/>
      </c>
      <c r="N22" s="2" t="str">
        <f>IF(step1!N13&gt;step1!N$48,"",step1!N13)</f>
        <v/>
      </c>
      <c r="O22" s="12">
        <f>IF(step1!O13&gt;step1!O$48,"",step1!O13)</f>
        <v>1</v>
      </c>
      <c r="P22" s="2" t="str">
        <f>IF(step1!P13&gt;step1!P$48,"",step1!P13)</f>
        <v/>
      </c>
      <c r="Q22" s="2" t="str">
        <f>IF(step1!Q13&gt;step1!Q$48,"",step1!Q13)</f>
        <v/>
      </c>
      <c r="R22" s="2" t="str">
        <f>IF(step1!R13&gt;step1!R$48,"",step1!R13)</f>
        <v/>
      </c>
      <c r="S22" s="12">
        <f>IF(step1!S13&gt;step1!S$48,"",step1!S13)</f>
        <v>5</v>
      </c>
      <c r="T22" s="2" t="str">
        <f>IF(step1!T13&gt;step1!T$48,"",step1!T13)</f>
        <v/>
      </c>
      <c r="U22" s="2" t="str">
        <f>IF(step1!U13&gt;step1!U$48,"",step1!U13)</f>
        <v/>
      </c>
      <c r="V22" s="2" t="str">
        <f>IF(step1!V13&gt;step1!V$48,"",step1!V13)</f>
        <v/>
      </c>
      <c r="W22" s="12" t="str">
        <f>IF(step1!W13&gt;step1!W$48,"",step1!W13)</f>
        <v/>
      </c>
      <c r="X22" s="2" t="str">
        <f>IF(step1!X13&gt;step1!X$48,"",step1!X13)</f>
        <v/>
      </c>
      <c r="Y22" s="12" t="str">
        <f>IF(step1!Y13&gt;step1!Y$48,"",step1!Y13)</f>
        <v/>
      </c>
      <c r="Z22" s="2" t="str">
        <f>IF(step1!Z13&gt;step1!Z$48,"",step1!Z13)</f>
        <v/>
      </c>
      <c r="AA22" s="2" t="str">
        <f>IF(step1!AA13&gt;step1!AA$48,"",step1!AA13)</f>
        <v/>
      </c>
      <c r="AB22" s="2" t="str">
        <f>IF(step1!AB13&gt;step1!AB$48,"",step1!AB13)</f>
        <v/>
      </c>
      <c r="AC22" s="2" t="str">
        <f>IF(step1!AC13&gt;step1!AC$48,"",step1!AC13)</f>
        <v/>
      </c>
      <c r="AD22" s="2" t="str">
        <f>IF(step1!AD13&gt;step1!AD$48,"",step1!AD13)</f>
        <v/>
      </c>
      <c r="AE22" s="2" t="str">
        <f>IF(step1!AE13&gt;step1!AE$48,"",step1!AE13)</f>
        <v/>
      </c>
      <c r="AF22" s="2" t="str">
        <f>IF(step1!AF13&gt;step1!AF$48,"",step1!AF13)</f>
        <v/>
      </c>
      <c r="AG22" s="12">
        <f>IF(step1!AG13&gt;step1!AG$48,"",step1!AG13)</f>
        <v>5</v>
      </c>
      <c r="AH22" s="2" t="str">
        <f>IF(step1!AH13&gt;step1!AH$48,"",step1!AH13)</f>
        <v/>
      </c>
      <c r="AI22" s="2" t="str">
        <f>IF(step1!AI13&gt;step1!AI$48,"",step1!AI13)</f>
        <v/>
      </c>
      <c r="AJ22" s="2" t="str">
        <f>IF(step1!AJ13&gt;step1!AJ$48,"",step1!AJ13)</f>
        <v/>
      </c>
      <c r="AK22" s="12">
        <f>IF(step1!AK13&gt;step1!AK$48,"",step1!AK13)</f>
        <v>1</v>
      </c>
      <c r="AL22" s="2" t="str">
        <f>IF(step1!AL13&gt;step1!AL$48,"",step1!AL13)</f>
        <v/>
      </c>
      <c r="AM22" s="2" t="str">
        <f>IF(step1!AM13&gt;step1!AM$48,"",step1!AM13)</f>
        <v/>
      </c>
      <c r="AN22" s="2" t="str">
        <f>IF(step1!AN13&gt;step1!AN$48,"",step1!AN13)</f>
        <v/>
      </c>
      <c r="AO22" s="2" t="str">
        <f>IF(step1!AO13&gt;step1!AO$48,"",step1!AO13)</f>
        <v/>
      </c>
      <c r="AP22" s="12">
        <f>IF(step1!AP13&gt;step1!AP$48,"",step1!AP13)</f>
        <v>1</v>
      </c>
      <c r="AQ22" s="12">
        <f>IF(step1!AQ13&gt;step1!AQ$48,"",step1!AQ13)</f>
        <v>1</v>
      </c>
      <c r="AR22" s="2" t="str">
        <f>IF(step1!AR13&gt;step1!AR$48,"",step1!AR13)</f>
        <v/>
      </c>
      <c r="AS22" s="2" t="str">
        <f>IF(step1!AS13&gt;step1!AS$48,"",step1!AS13)</f>
        <v/>
      </c>
      <c r="AT22" s="2" t="str">
        <f>IF(step1!AT13&gt;step1!AT$48,"",step1!AT13)</f>
        <v/>
      </c>
      <c r="AU22" s="2" t="str">
        <f>IF(step1!AU13&gt;step1!AU$48,"",step1!AU13)</f>
        <v/>
      </c>
      <c r="AV22" s="2" t="str">
        <f>IF(step1!AV13&gt;step1!AV$48,"",step1!AV13)</f>
        <v/>
      </c>
      <c r="AW22" s="2" t="str">
        <f>IF(step1!AW13&gt;step1!AW$48,"",step1!AW13)</f>
        <v/>
      </c>
      <c r="AX22" s="2" t="str">
        <f>IF(step1!AX13&gt;step1!AX$48,"",step1!AX13)</f>
        <v/>
      </c>
      <c r="AY22" s="2" t="str">
        <f>IF(step1!AY13&gt;step1!AY$48,"",step1!AY13)</f>
        <v/>
      </c>
      <c r="AZ22" s="12">
        <f>IF(step1!AZ13&gt;step1!AZ$48,"",step1!AZ13)</f>
        <v>1</v>
      </c>
      <c r="BA22" s="12">
        <f>IF(step1!BA13&gt;step1!BA$48,"",step1!BA13)</f>
        <v>5</v>
      </c>
      <c r="BB22" s="2" t="str">
        <f>IF(step1!BB13&gt;step1!BB$48,"",step1!BB13)</f>
        <v/>
      </c>
      <c r="BC22" s="2" t="str">
        <f>IF(step1!BC13&gt;step1!BC$48,"",step1!BC13)</f>
        <v/>
      </c>
      <c r="BD22" s="2" t="str">
        <f>IF(step1!BD13&gt;step1!BD$48,"",step1!BD13)</f>
        <v/>
      </c>
      <c r="BE22" s="2" t="str">
        <f>IF(step1!BE13&gt;step1!BE$48,"",step1!BE13)</f>
        <v/>
      </c>
      <c r="BF22" s="2" t="str">
        <f>IF(step1!BF13&gt;step1!BF$48,"",step1!BF13)</f>
        <v/>
      </c>
      <c r="BG22" s="2" t="str">
        <f>IF(step1!BG13&gt;step1!BG$48,"",step1!BG13)</f>
        <v/>
      </c>
      <c r="BH22" s="2" t="str">
        <f>IF(step1!BH13&gt;step1!BH$48,"",step1!BH13)</f>
        <v/>
      </c>
      <c r="BI22" s="12" t="str">
        <f>IF(step1!BI13&gt;step1!BI$48,"",step1!BI13)</f>
        <v/>
      </c>
      <c r="BJ22" s="2" t="str">
        <f>IF(step1!BJ13&gt;step1!BJ$48,"",step1!BJ13)</f>
        <v/>
      </c>
      <c r="BK22" s="12">
        <f>IF(step1!BK13&gt;step1!BK$48,"",step1!BK13)</f>
        <v>1</v>
      </c>
      <c r="BL22" s="12" t="str">
        <f>IF(step1!BL13&gt;step1!BL$48,"",step1!BL13)</f>
        <v/>
      </c>
      <c r="BM22" s="2" t="str">
        <f>IF(step1!BM13&gt;step1!BM$48,"",step1!BM13)</f>
        <v/>
      </c>
      <c r="BN22" s="12">
        <f>IF(step1!BN13&gt;step1!BN$48,"",step1!BN13)</f>
        <v>5</v>
      </c>
      <c r="BO22" s="2" t="str">
        <f>IF(step1!BO13&gt;step1!BO$48,"",step1!BO13)</f>
        <v/>
      </c>
      <c r="BP22" s="2" t="str">
        <f>IF(step1!BP13&gt;step1!BP$48,"",step1!BP13)</f>
        <v/>
      </c>
      <c r="BQ22" s="2" t="str">
        <f>IF(step1!BQ13&gt;step1!BQ$48,"",step1!BQ13)</f>
        <v/>
      </c>
      <c r="BR22" s="12">
        <f>IF(step1!BR13&gt;step1!BR$48,"",step1!BR13)</f>
        <v>5</v>
      </c>
      <c r="BS22" s="2" t="str">
        <f>IF(step1!BS13&gt;step1!BS$48,"",step1!BS13)</f>
        <v/>
      </c>
      <c r="BT22" s="2" t="str">
        <f>IF(step1!BT13&gt;step1!BT$48,"",step1!BT13)</f>
        <v/>
      </c>
      <c r="BU22" s="2" t="str">
        <f>IF(step1!BU13&gt;step1!BU$48,"",step1!BU13)</f>
        <v/>
      </c>
      <c r="BV22" s="12" t="str">
        <f>IF(step1!BV13&gt;step1!BV$48,"",step1!BV13)</f>
        <v/>
      </c>
      <c r="BW22" s="12" t="str">
        <f>IF(step1!BW13&gt;step1!BW$48,"",step1!BW13)</f>
        <v/>
      </c>
      <c r="BX22" s="2" t="str">
        <f>IF(step1!BX13&gt;step1!BX$48,"",step1!BX13)</f>
        <v/>
      </c>
      <c r="BY22" s="2" t="str">
        <f>IF(step1!BY13&gt;step1!BY$48,"",step1!BY13)</f>
        <v/>
      </c>
      <c r="BZ22" s="2" t="str">
        <f>IF(step1!BZ13&gt;step1!BZ$48,"",step1!BZ13)</f>
        <v/>
      </c>
      <c r="CA22" s="2" t="str">
        <f>IF(step1!CA13&gt;step1!CA$48,"",step1!CA13)</f>
        <v/>
      </c>
      <c r="CB22" s="2" t="str">
        <f>IF(step1!CB13&gt;step1!CB$48,"",step1!CB13)</f>
        <v/>
      </c>
      <c r="CC22" s="12" t="str">
        <f>IF(step1!CC13&gt;step1!CC$48,"",step1!CC13)</f>
        <v/>
      </c>
      <c r="CD22" s="2" t="str">
        <f>IF(step1!CD13&gt;step1!CD$48,"",step1!CD13)</f>
        <v/>
      </c>
      <c r="CE22" s="2" t="str">
        <f>IF(step1!CE13&gt;step1!CE$48,"",step1!CE13)</f>
        <v/>
      </c>
      <c r="CF22" s="2" t="str">
        <f>IF(step1!CF13&gt;step1!CF$48,"",step1!CF13)</f>
        <v/>
      </c>
      <c r="CG22" s="2" t="str">
        <f>IF(step1!CG13&gt;step1!CG$48,"",step1!CG13)</f>
        <v/>
      </c>
      <c r="CH22" s="2" t="str">
        <f>IF(step1!CH13&gt;step1!CH$48,"",step1!CH13)</f>
        <v/>
      </c>
      <c r="CI22" s="12" t="str">
        <f>IF(step1!CI13&gt;step1!CI$48,"",step1!CI13)</f>
        <v/>
      </c>
      <c r="CJ22" s="2" t="str">
        <f>IF(step1!CJ13&gt;step1!CJ$48,"",step1!CJ13)</f>
        <v/>
      </c>
      <c r="CK22" s="2" t="str">
        <f>IF(step1!CK13&gt;step1!CK$48,"",step1!CK13)</f>
        <v/>
      </c>
      <c r="CL22" s="12" t="str">
        <f>IF(step1!CL13&gt;step1!CL$48,"",step1!CL13)</f>
        <v/>
      </c>
      <c r="CM22" s="2" t="str">
        <f>IF(step1!CM13&gt;step1!CM$48,"",step1!CM13)</f>
        <v/>
      </c>
      <c r="CN22" s="12">
        <f>IF(step1!CN13&gt;step1!CN$48,"",step1!CN13)</f>
        <v>1</v>
      </c>
      <c r="CO22" s="2" t="str">
        <f>IF(step1!CO13&gt;step1!CO$48,"",step1!CO13)</f>
        <v/>
      </c>
      <c r="CP22" s="12" t="str">
        <f>IF(step1!CP13&gt;step1!CP$48,"",step1!CP13)</f>
        <v/>
      </c>
      <c r="CQ22" s="2" t="str">
        <f>IF(step1!CQ13&gt;step1!CQ$48,"",step1!CQ13)</f>
        <v/>
      </c>
      <c r="CR22" s="2">
        <v>125964</v>
      </c>
    </row>
    <row r="23" spans="1:96" ht="15" thickBot="1" x14ac:dyDescent="0.35">
      <c r="A23" s="1" t="s">
        <v>106</v>
      </c>
      <c r="B23" s="12" t="str">
        <f>IF(step1!B14&gt;step1!B$48,"",step1!B14)</f>
        <v/>
      </c>
      <c r="C23" s="2" t="str">
        <f>IF(step1!C14&gt;step1!C$48,"",step1!C14)</f>
        <v/>
      </c>
      <c r="D23" s="2" t="str">
        <f>IF(step1!D14&gt;step1!D$48,"",step1!D14)</f>
        <v/>
      </c>
      <c r="E23" s="12" t="str">
        <f>IF(step1!E14&gt;step1!E$48,"",step1!E14)</f>
        <v/>
      </c>
      <c r="F23" s="2" t="str">
        <f>IF(step1!F14&gt;step1!F$48,"",step1!F14)</f>
        <v/>
      </c>
      <c r="G23" s="12">
        <f>IF(step1!G14&gt;step1!G$48,"",step1!G14)</f>
        <v>1</v>
      </c>
      <c r="H23" s="2" t="str">
        <f>IF(step1!H14&gt;step1!H$48,"",step1!H14)</f>
        <v/>
      </c>
      <c r="I23" s="12">
        <f>IF(step1!I14&gt;step1!I$48,"",step1!I14)</f>
        <v>1</v>
      </c>
      <c r="J23" s="12" t="str">
        <f>IF(step1!J14&gt;step1!J$48,"",step1!J14)</f>
        <v/>
      </c>
      <c r="K23" s="2" t="str">
        <f>IF(step1!K14&gt;step1!K$48,"",step1!K14)</f>
        <v/>
      </c>
      <c r="L23" s="2" t="str">
        <f>IF(step1!L14&gt;step1!L$48,"",step1!L14)</f>
        <v/>
      </c>
      <c r="M23" s="2" t="str">
        <f>IF(step1!M14&gt;step1!M$48,"",step1!M14)</f>
        <v/>
      </c>
      <c r="N23" s="2" t="str">
        <f>IF(step1!N14&gt;step1!N$48,"",step1!N14)</f>
        <v/>
      </c>
      <c r="O23" s="12">
        <f>IF(step1!O14&gt;step1!O$48,"",step1!O14)</f>
        <v>1</v>
      </c>
      <c r="P23" s="2" t="str">
        <f>IF(step1!P14&gt;step1!P$48,"",step1!P14)</f>
        <v/>
      </c>
      <c r="Q23" s="2" t="str">
        <f>IF(step1!Q14&gt;step1!Q$48,"",step1!Q14)</f>
        <v/>
      </c>
      <c r="R23" s="2" t="str">
        <f>IF(step1!R14&gt;step1!R$48,"",step1!R14)</f>
        <v/>
      </c>
      <c r="S23" s="12">
        <f>IF(step1!S14&gt;step1!S$48,"",step1!S14)</f>
        <v>5</v>
      </c>
      <c r="T23" s="2" t="str">
        <f>IF(step1!T14&gt;step1!T$48,"",step1!T14)</f>
        <v/>
      </c>
      <c r="U23" s="2" t="str">
        <f>IF(step1!U14&gt;step1!U$48,"",step1!U14)</f>
        <v/>
      </c>
      <c r="V23" s="2" t="str">
        <f>IF(step1!V14&gt;step1!V$48,"",step1!V14)</f>
        <v/>
      </c>
      <c r="W23" s="12">
        <f>IF(step1!W14&gt;step1!W$48,"",step1!W14)</f>
        <v>5</v>
      </c>
      <c r="X23" s="2" t="str">
        <f>IF(step1!X14&gt;step1!X$48,"",step1!X14)</f>
        <v/>
      </c>
      <c r="Y23" s="12">
        <f>IF(step1!Y14&gt;step1!Y$48,"",step1!Y14)</f>
        <v>1</v>
      </c>
      <c r="Z23" s="2" t="str">
        <f>IF(step1!Z14&gt;step1!Z$48,"",step1!Z14)</f>
        <v/>
      </c>
      <c r="AA23" s="2" t="str">
        <f>IF(step1!AA14&gt;step1!AA$48,"",step1!AA14)</f>
        <v/>
      </c>
      <c r="AB23" s="2" t="str">
        <f>IF(step1!AB14&gt;step1!AB$48,"",step1!AB14)</f>
        <v/>
      </c>
      <c r="AC23" s="2" t="str">
        <f>IF(step1!AC14&gt;step1!AC$48,"",step1!AC14)</f>
        <v/>
      </c>
      <c r="AD23" s="2" t="str">
        <f>IF(step1!AD14&gt;step1!AD$48,"",step1!AD14)</f>
        <v/>
      </c>
      <c r="AE23" s="2" t="str">
        <f>IF(step1!AE14&gt;step1!AE$48,"",step1!AE14)</f>
        <v/>
      </c>
      <c r="AF23" s="2" t="str">
        <f>IF(step1!AF14&gt;step1!AF$48,"",step1!AF14)</f>
        <v/>
      </c>
      <c r="AG23" s="12">
        <f>IF(step1!AG14&gt;step1!AG$48,"",step1!AG14)</f>
        <v>1</v>
      </c>
      <c r="AH23" s="2" t="str">
        <f>IF(step1!AH14&gt;step1!AH$48,"",step1!AH14)</f>
        <v/>
      </c>
      <c r="AI23" s="2" t="str">
        <f>IF(step1!AI14&gt;step1!AI$48,"",step1!AI14)</f>
        <v/>
      </c>
      <c r="AJ23" s="2" t="str">
        <f>IF(step1!AJ14&gt;step1!AJ$48,"",step1!AJ14)</f>
        <v/>
      </c>
      <c r="AK23" s="12">
        <f>IF(step1!AK14&gt;step1!AK$48,"",step1!AK14)</f>
        <v>1</v>
      </c>
      <c r="AL23" s="2" t="str">
        <f>IF(step1!AL14&gt;step1!AL$48,"",step1!AL14)</f>
        <v/>
      </c>
      <c r="AM23" s="2" t="str">
        <f>IF(step1!AM14&gt;step1!AM$48,"",step1!AM14)</f>
        <v/>
      </c>
      <c r="AN23" s="2" t="str">
        <f>IF(step1!AN14&gt;step1!AN$48,"",step1!AN14)</f>
        <v/>
      </c>
      <c r="AO23" s="2" t="str">
        <f>IF(step1!AO14&gt;step1!AO$48,"",step1!AO14)</f>
        <v/>
      </c>
      <c r="AP23" s="12" t="str">
        <f>IF(step1!AP14&gt;step1!AP$48,"",step1!AP14)</f>
        <v/>
      </c>
      <c r="AQ23" s="12">
        <f>IF(step1!AQ14&gt;step1!AQ$48,"",step1!AQ14)</f>
        <v>1</v>
      </c>
      <c r="AR23" s="2" t="str">
        <f>IF(step1!AR14&gt;step1!AR$48,"",step1!AR14)</f>
        <v/>
      </c>
      <c r="AS23" s="2" t="str">
        <f>IF(step1!AS14&gt;step1!AS$48,"",step1!AS14)</f>
        <v/>
      </c>
      <c r="AT23" s="2" t="str">
        <f>IF(step1!AT14&gt;step1!AT$48,"",step1!AT14)</f>
        <v/>
      </c>
      <c r="AU23" s="2" t="str">
        <f>IF(step1!AU14&gt;step1!AU$48,"",step1!AU14)</f>
        <v/>
      </c>
      <c r="AV23" s="2" t="str">
        <f>IF(step1!AV14&gt;step1!AV$48,"",step1!AV14)</f>
        <v/>
      </c>
      <c r="AW23" s="2" t="str">
        <f>IF(step1!AW14&gt;step1!AW$48,"",step1!AW14)</f>
        <v/>
      </c>
      <c r="AX23" s="2" t="str">
        <f>IF(step1!AX14&gt;step1!AX$48,"",step1!AX14)</f>
        <v/>
      </c>
      <c r="AY23" s="2" t="str">
        <f>IF(step1!AY14&gt;step1!AY$48,"",step1!AY14)</f>
        <v/>
      </c>
      <c r="AZ23" s="12">
        <f>IF(step1!AZ14&gt;step1!AZ$48,"",step1!AZ14)</f>
        <v>1</v>
      </c>
      <c r="BA23" s="12">
        <f>IF(step1!BA14&gt;step1!BA$48,"",step1!BA14)</f>
        <v>5</v>
      </c>
      <c r="BB23" s="2" t="str">
        <f>IF(step1!BB14&gt;step1!BB$48,"",step1!BB14)</f>
        <v/>
      </c>
      <c r="BC23" s="2" t="str">
        <f>IF(step1!BC14&gt;step1!BC$48,"",step1!BC14)</f>
        <v/>
      </c>
      <c r="BD23" s="2" t="str">
        <f>IF(step1!BD14&gt;step1!BD$48,"",step1!BD14)</f>
        <v/>
      </c>
      <c r="BE23" s="2" t="str">
        <f>IF(step1!BE14&gt;step1!BE$48,"",step1!BE14)</f>
        <v/>
      </c>
      <c r="BF23" s="2" t="str">
        <f>IF(step1!BF14&gt;step1!BF$48,"",step1!BF14)</f>
        <v/>
      </c>
      <c r="BG23" s="2" t="str">
        <f>IF(step1!BG14&gt;step1!BG$48,"",step1!BG14)</f>
        <v/>
      </c>
      <c r="BH23" s="2" t="str">
        <f>IF(step1!BH14&gt;step1!BH$48,"",step1!BH14)</f>
        <v/>
      </c>
      <c r="BI23" s="12" t="str">
        <f>IF(step1!BI14&gt;step1!BI$48,"",step1!BI14)</f>
        <v/>
      </c>
      <c r="BJ23" s="2" t="str">
        <f>IF(step1!BJ14&gt;step1!BJ$48,"",step1!BJ14)</f>
        <v/>
      </c>
      <c r="BK23" s="12" t="str">
        <f>IF(step1!BK14&gt;step1!BK$48,"",step1!BK14)</f>
        <v/>
      </c>
      <c r="BL23" s="12" t="str">
        <f>IF(step1!BL14&gt;step1!BL$48,"",step1!BL14)</f>
        <v/>
      </c>
      <c r="BM23" s="2" t="str">
        <f>IF(step1!BM14&gt;step1!BM$48,"",step1!BM14)</f>
        <v/>
      </c>
      <c r="BN23" s="12">
        <f>IF(step1!BN14&gt;step1!BN$48,"",step1!BN14)</f>
        <v>5</v>
      </c>
      <c r="BO23" s="2" t="str">
        <f>IF(step1!BO14&gt;step1!BO$48,"",step1!BO14)</f>
        <v/>
      </c>
      <c r="BP23" s="2" t="str">
        <f>IF(step1!BP14&gt;step1!BP$48,"",step1!BP14)</f>
        <v/>
      </c>
      <c r="BQ23" s="2" t="str">
        <f>IF(step1!BQ14&gt;step1!BQ$48,"",step1!BQ14)</f>
        <v/>
      </c>
      <c r="BR23" s="12">
        <f>IF(step1!BR14&gt;step1!BR$48,"",step1!BR14)</f>
        <v>1</v>
      </c>
      <c r="BS23" s="2" t="str">
        <f>IF(step1!BS14&gt;step1!BS$48,"",step1!BS14)</f>
        <v/>
      </c>
      <c r="BT23" s="2" t="str">
        <f>IF(step1!BT14&gt;step1!BT$48,"",step1!BT14)</f>
        <v/>
      </c>
      <c r="BU23" s="2" t="str">
        <f>IF(step1!BU14&gt;step1!BU$48,"",step1!BU14)</f>
        <v/>
      </c>
      <c r="BV23" s="12" t="str">
        <f>IF(step1!BV14&gt;step1!BV$48,"",step1!BV14)</f>
        <v/>
      </c>
      <c r="BW23" s="12" t="str">
        <f>IF(step1!BW14&gt;step1!BW$48,"",step1!BW14)</f>
        <v/>
      </c>
      <c r="BX23" s="2" t="str">
        <f>IF(step1!BX14&gt;step1!BX$48,"",step1!BX14)</f>
        <v/>
      </c>
      <c r="BY23" s="2" t="str">
        <f>IF(step1!BY14&gt;step1!BY$48,"",step1!BY14)</f>
        <v/>
      </c>
      <c r="BZ23" s="2" t="str">
        <f>IF(step1!BZ14&gt;step1!BZ$48,"",step1!BZ14)</f>
        <v/>
      </c>
      <c r="CA23" s="2" t="str">
        <f>IF(step1!CA14&gt;step1!CA$48,"",step1!CA14)</f>
        <v/>
      </c>
      <c r="CB23" s="2" t="str">
        <f>IF(step1!CB14&gt;step1!CB$48,"",step1!CB14)</f>
        <v/>
      </c>
      <c r="CC23" s="12" t="str">
        <f>IF(step1!CC14&gt;step1!CC$48,"",step1!CC14)</f>
        <v/>
      </c>
      <c r="CD23" s="2" t="str">
        <f>IF(step1!CD14&gt;step1!CD$48,"",step1!CD14)</f>
        <v/>
      </c>
      <c r="CE23" s="2" t="str">
        <f>IF(step1!CE14&gt;step1!CE$48,"",step1!CE14)</f>
        <v/>
      </c>
      <c r="CF23" s="2" t="str">
        <f>IF(step1!CF14&gt;step1!CF$48,"",step1!CF14)</f>
        <v/>
      </c>
      <c r="CG23" s="2" t="str">
        <f>IF(step1!CG14&gt;step1!CG$48,"",step1!CG14)</f>
        <v/>
      </c>
      <c r="CH23" s="2" t="str">
        <f>IF(step1!CH14&gt;step1!CH$48,"",step1!CH14)</f>
        <v/>
      </c>
      <c r="CI23" s="12">
        <f>IF(step1!CI14&gt;step1!CI$48,"",step1!CI14)</f>
        <v>5</v>
      </c>
      <c r="CJ23" s="2" t="str">
        <f>IF(step1!CJ14&gt;step1!CJ$48,"",step1!CJ14)</f>
        <v/>
      </c>
      <c r="CK23" s="2" t="str">
        <f>IF(step1!CK14&gt;step1!CK$48,"",step1!CK14)</f>
        <v/>
      </c>
      <c r="CL23" s="12" t="str">
        <f>IF(step1!CL14&gt;step1!CL$48,"",step1!CL14)</f>
        <v/>
      </c>
      <c r="CM23" s="2" t="str">
        <f>IF(step1!CM14&gt;step1!CM$48,"",step1!CM14)</f>
        <v/>
      </c>
      <c r="CN23" s="12">
        <f>IF(step1!CN14&gt;step1!CN$48,"",step1!CN14)</f>
        <v>1</v>
      </c>
      <c r="CO23" s="2" t="str">
        <f>IF(step1!CO14&gt;step1!CO$48,"",step1!CO14)</f>
        <v/>
      </c>
      <c r="CP23" s="12" t="str">
        <f>IF(step1!CP14&gt;step1!CP$48,"",step1!CP14)</f>
        <v/>
      </c>
      <c r="CQ23" s="2" t="str">
        <f>IF(step1!CQ14&gt;step1!CQ$48,"",step1!CQ14)</f>
        <v/>
      </c>
      <c r="CR23" s="2">
        <v>138966</v>
      </c>
    </row>
    <row r="24" spans="1:96" ht="15" thickBot="1" x14ac:dyDescent="0.35">
      <c r="A24" s="1" t="s">
        <v>107</v>
      </c>
      <c r="B24" s="12">
        <f>IF(step1!B15&gt;step1!B$48,"",step1!B15)</f>
        <v>1</v>
      </c>
      <c r="C24" s="2" t="str">
        <f>IF(step1!C15&gt;step1!C$48,"",step1!C15)</f>
        <v/>
      </c>
      <c r="D24" s="2" t="str">
        <f>IF(step1!D15&gt;step1!D$48,"",step1!D15)</f>
        <v/>
      </c>
      <c r="E24" s="12" t="str">
        <f>IF(step1!E15&gt;step1!E$48,"",step1!E15)</f>
        <v/>
      </c>
      <c r="F24" s="2" t="str">
        <f>IF(step1!F15&gt;step1!F$48,"",step1!F15)</f>
        <v/>
      </c>
      <c r="G24" s="12" t="str">
        <f>IF(step1!G15&gt;step1!G$48,"",step1!G15)</f>
        <v/>
      </c>
      <c r="H24" s="2" t="str">
        <f>IF(step1!H15&gt;step1!H$48,"",step1!H15)</f>
        <v/>
      </c>
      <c r="I24" s="12">
        <f>IF(step1!I15&gt;step1!I$48,"",step1!I15)</f>
        <v>5</v>
      </c>
      <c r="J24" s="12">
        <f>IF(step1!J15&gt;step1!J$48,"",step1!J15)</f>
        <v>1</v>
      </c>
      <c r="K24" s="2" t="str">
        <f>IF(step1!K15&gt;step1!K$48,"",step1!K15)</f>
        <v/>
      </c>
      <c r="L24" s="2" t="str">
        <f>IF(step1!L15&gt;step1!L$48,"",step1!L15)</f>
        <v/>
      </c>
      <c r="M24" s="2" t="str">
        <f>IF(step1!M15&gt;step1!M$48,"",step1!M15)</f>
        <v/>
      </c>
      <c r="N24" s="2" t="str">
        <f>IF(step1!N15&gt;step1!N$48,"",step1!N15)</f>
        <v/>
      </c>
      <c r="O24" s="12">
        <f>IF(step1!O15&gt;step1!O$48,"",step1!O15)</f>
        <v>1</v>
      </c>
      <c r="P24" s="2" t="str">
        <f>IF(step1!P15&gt;step1!P$48,"",step1!P15)</f>
        <v/>
      </c>
      <c r="Q24" s="2" t="str">
        <f>IF(step1!Q15&gt;step1!Q$48,"",step1!Q15)</f>
        <v/>
      </c>
      <c r="R24" s="2" t="str">
        <f>IF(step1!R15&gt;step1!R$48,"",step1!R15)</f>
        <v/>
      </c>
      <c r="S24" s="12" t="str">
        <f>IF(step1!S15&gt;step1!S$48,"",step1!S15)</f>
        <v/>
      </c>
      <c r="T24" s="2" t="str">
        <f>IF(step1!T15&gt;step1!T$48,"",step1!T15)</f>
        <v/>
      </c>
      <c r="U24" s="2" t="str">
        <f>IF(step1!U15&gt;step1!U$48,"",step1!U15)</f>
        <v/>
      </c>
      <c r="V24" s="2" t="str">
        <f>IF(step1!V15&gt;step1!V$48,"",step1!V15)</f>
        <v/>
      </c>
      <c r="W24" s="12" t="str">
        <f>IF(step1!W15&gt;step1!W$48,"",step1!W15)</f>
        <v/>
      </c>
      <c r="X24" s="2" t="str">
        <f>IF(step1!X15&gt;step1!X$48,"",step1!X15)</f>
        <v/>
      </c>
      <c r="Y24" s="12">
        <f>IF(step1!Y15&gt;step1!Y$48,"",step1!Y15)</f>
        <v>5</v>
      </c>
      <c r="Z24" s="2" t="str">
        <f>IF(step1!Z15&gt;step1!Z$48,"",step1!Z15)</f>
        <v/>
      </c>
      <c r="AA24" s="2" t="str">
        <f>IF(step1!AA15&gt;step1!AA$48,"",step1!AA15)</f>
        <v/>
      </c>
      <c r="AB24" s="2" t="str">
        <f>IF(step1!AB15&gt;step1!AB$48,"",step1!AB15)</f>
        <v/>
      </c>
      <c r="AC24" s="2" t="str">
        <f>IF(step1!AC15&gt;step1!AC$48,"",step1!AC15)</f>
        <v/>
      </c>
      <c r="AD24" s="2" t="str">
        <f>IF(step1!AD15&gt;step1!AD$48,"",step1!AD15)</f>
        <v/>
      </c>
      <c r="AE24" s="2" t="str">
        <f>IF(step1!AE15&gt;step1!AE$48,"",step1!AE15)</f>
        <v/>
      </c>
      <c r="AF24" s="2" t="str">
        <f>IF(step1!AF15&gt;step1!AF$48,"",step1!AF15)</f>
        <v/>
      </c>
      <c r="AG24" s="12">
        <f>IF(step1!AG15&gt;step1!AG$48,"",step1!AG15)</f>
        <v>1</v>
      </c>
      <c r="AH24" s="2" t="str">
        <f>IF(step1!AH15&gt;step1!AH$48,"",step1!AH15)</f>
        <v/>
      </c>
      <c r="AI24" s="2" t="str">
        <f>IF(step1!AI15&gt;step1!AI$48,"",step1!AI15)</f>
        <v/>
      </c>
      <c r="AJ24" s="2" t="str">
        <f>IF(step1!AJ15&gt;step1!AJ$48,"",step1!AJ15)</f>
        <v/>
      </c>
      <c r="AK24" s="12" t="str">
        <f>IF(step1!AK15&gt;step1!AK$48,"",step1!AK15)</f>
        <v/>
      </c>
      <c r="AL24" s="2" t="str">
        <f>IF(step1!AL15&gt;step1!AL$48,"",step1!AL15)</f>
        <v/>
      </c>
      <c r="AM24" s="2" t="str">
        <f>IF(step1!AM15&gt;step1!AM$48,"",step1!AM15)</f>
        <v/>
      </c>
      <c r="AN24" s="2" t="str">
        <f>IF(step1!AN15&gt;step1!AN$48,"",step1!AN15)</f>
        <v/>
      </c>
      <c r="AO24" s="2" t="str">
        <f>IF(step1!AO15&gt;step1!AO$48,"",step1!AO15)</f>
        <v/>
      </c>
      <c r="AP24" s="12">
        <f>IF(step1!AP15&gt;step1!AP$48,"",step1!AP15)</f>
        <v>3</v>
      </c>
      <c r="AQ24" s="12" t="str">
        <f>IF(step1!AQ15&gt;step1!AQ$48,"",step1!AQ15)</f>
        <v/>
      </c>
      <c r="AR24" s="2" t="str">
        <f>IF(step1!AR15&gt;step1!AR$48,"",step1!AR15)</f>
        <v/>
      </c>
      <c r="AS24" s="2" t="str">
        <f>IF(step1!AS15&gt;step1!AS$48,"",step1!AS15)</f>
        <v/>
      </c>
      <c r="AT24" s="2" t="str">
        <f>IF(step1!AT15&gt;step1!AT$48,"",step1!AT15)</f>
        <v/>
      </c>
      <c r="AU24" s="2" t="str">
        <f>IF(step1!AU15&gt;step1!AU$48,"",step1!AU15)</f>
        <v/>
      </c>
      <c r="AV24" s="2" t="str">
        <f>IF(step1!AV15&gt;step1!AV$48,"",step1!AV15)</f>
        <v/>
      </c>
      <c r="AW24" s="2" t="str">
        <f>IF(step1!AW15&gt;step1!AW$48,"",step1!AW15)</f>
        <v/>
      </c>
      <c r="AX24" s="2" t="str">
        <f>IF(step1!AX15&gt;step1!AX$48,"",step1!AX15)</f>
        <v/>
      </c>
      <c r="AY24" s="2" t="str">
        <f>IF(step1!AY15&gt;step1!AY$48,"",step1!AY15)</f>
        <v/>
      </c>
      <c r="AZ24" s="12">
        <f>IF(step1!AZ15&gt;step1!AZ$48,"",step1!AZ15)</f>
        <v>1</v>
      </c>
      <c r="BA24" s="12">
        <f>IF(step1!BA15&gt;step1!BA$48,"",step1!BA15)</f>
        <v>1</v>
      </c>
      <c r="BB24" s="2" t="str">
        <f>IF(step1!BB15&gt;step1!BB$48,"",step1!BB15)</f>
        <v/>
      </c>
      <c r="BC24" s="2" t="str">
        <f>IF(step1!BC15&gt;step1!BC$48,"",step1!BC15)</f>
        <v/>
      </c>
      <c r="BD24" s="2" t="str">
        <f>IF(step1!BD15&gt;step1!BD$48,"",step1!BD15)</f>
        <v/>
      </c>
      <c r="BE24" s="2" t="str">
        <f>IF(step1!BE15&gt;step1!BE$48,"",step1!BE15)</f>
        <v/>
      </c>
      <c r="BF24" s="2" t="str">
        <f>IF(step1!BF15&gt;step1!BF$48,"",step1!BF15)</f>
        <v/>
      </c>
      <c r="BG24" s="2" t="str">
        <f>IF(step1!BG15&gt;step1!BG$48,"",step1!BG15)</f>
        <v/>
      </c>
      <c r="BH24" s="2" t="str">
        <f>IF(step1!BH15&gt;step1!BH$48,"",step1!BH15)</f>
        <v/>
      </c>
      <c r="BI24" s="12" t="str">
        <f>IF(step1!BI15&gt;step1!BI$48,"",step1!BI15)</f>
        <v/>
      </c>
      <c r="BJ24" s="2" t="str">
        <f>IF(step1!BJ15&gt;step1!BJ$48,"",step1!BJ15)</f>
        <v/>
      </c>
      <c r="BK24" s="12">
        <f>IF(step1!BK15&gt;step1!BK$48,"",step1!BK15)</f>
        <v>1</v>
      </c>
      <c r="BL24" s="12">
        <f>IF(step1!BL15&gt;step1!BL$48,"",step1!BL15)</f>
        <v>1</v>
      </c>
      <c r="BM24" s="2" t="str">
        <f>IF(step1!BM15&gt;step1!BM$48,"",step1!BM15)</f>
        <v/>
      </c>
      <c r="BN24" s="12">
        <f>IF(step1!BN15&gt;step1!BN$48,"",step1!BN15)</f>
        <v>1</v>
      </c>
      <c r="BO24" s="2" t="str">
        <f>IF(step1!BO15&gt;step1!BO$48,"",step1!BO15)</f>
        <v/>
      </c>
      <c r="BP24" s="2" t="str">
        <f>IF(step1!BP15&gt;step1!BP$48,"",step1!BP15)</f>
        <v/>
      </c>
      <c r="BQ24" s="2" t="str">
        <f>IF(step1!BQ15&gt;step1!BQ$48,"",step1!BQ15)</f>
        <v/>
      </c>
      <c r="BR24" s="12">
        <f>IF(step1!BR15&gt;step1!BR$48,"",step1!BR15)</f>
        <v>3</v>
      </c>
      <c r="BS24" s="2" t="str">
        <f>IF(step1!BS15&gt;step1!BS$48,"",step1!BS15)</f>
        <v/>
      </c>
      <c r="BT24" s="2" t="str">
        <f>IF(step1!BT15&gt;step1!BT$48,"",step1!BT15)</f>
        <v/>
      </c>
      <c r="BU24" s="2" t="str">
        <f>IF(step1!BU15&gt;step1!BU$48,"",step1!BU15)</f>
        <v/>
      </c>
      <c r="BV24" s="12" t="str">
        <f>IF(step1!BV15&gt;step1!BV$48,"",step1!BV15)</f>
        <v/>
      </c>
      <c r="BW24" s="12">
        <f>IF(step1!BW15&gt;step1!BW$48,"",step1!BW15)</f>
        <v>1</v>
      </c>
      <c r="BX24" s="2" t="str">
        <f>IF(step1!BX15&gt;step1!BX$48,"",step1!BX15)</f>
        <v/>
      </c>
      <c r="BY24" s="2" t="str">
        <f>IF(step1!BY15&gt;step1!BY$48,"",step1!BY15)</f>
        <v/>
      </c>
      <c r="BZ24" s="2" t="str">
        <f>IF(step1!BZ15&gt;step1!BZ$48,"",step1!BZ15)</f>
        <v/>
      </c>
      <c r="CA24" s="2" t="str">
        <f>IF(step1!CA15&gt;step1!CA$48,"",step1!CA15)</f>
        <v/>
      </c>
      <c r="CB24" s="2" t="str">
        <f>IF(step1!CB15&gt;step1!CB$48,"",step1!CB15)</f>
        <v/>
      </c>
      <c r="CC24" s="12" t="str">
        <f>IF(step1!CC15&gt;step1!CC$48,"",step1!CC15)</f>
        <v/>
      </c>
      <c r="CD24" s="2" t="str">
        <f>IF(step1!CD15&gt;step1!CD$48,"",step1!CD15)</f>
        <v/>
      </c>
      <c r="CE24" s="2" t="str">
        <f>IF(step1!CE15&gt;step1!CE$48,"",step1!CE15)</f>
        <v/>
      </c>
      <c r="CF24" s="2" t="str">
        <f>IF(step1!CF15&gt;step1!CF$48,"",step1!CF15)</f>
        <v/>
      </c>
      <c r="CG24" s="2" t="str">
        <f>IF(step1!CG15&gt;step1!CG$48,"",step1!CG15)</f>
        <v/>
      </c>
      <c r="CH24" s="2" t="str">
        <f>IF(step1!CH15&gt;step1!CH$48,"",step1!CH15)</f>
        <v/>
      </c>
      <c r="CI24" s="12">
        <f>IF(step1!CI15&gt;step1!CI$48,"",step1!CI15)</f>
        <v>5</v>
      </c>
      <c r="CJ24" s="2" t="str">
        <f>IF(step1!CJ15&gt;step1!CJ$48,"",step1!CJ15)</f>
        <v/>
      </c>
      <c r="CK24" s="2" t="str">
        <f>IF(step1!CK15&gt;step1!CK$48,"",step1!CK15)</f>
        <v/>
      </c>
      <c r="CL24" s="12" t="str">
        <f>IF(step1!CL15&gt;step1!CL$48,"",step1!CL15)</f>
        <v/>
      </c>
      <c r="CM24" s="2" t="str">
        <f>IF(step1!CM15&gt;step1!CM$48,"",step1!CM15)</f>
        <v/>
      </c>
      <c r="CN24" s="12" t="str">
        <f>IF(step1!CN15&gt;step1!CN$48,"",step1!CN15)</f>
        <v/>
      </c>
      <c r="CO24" s="2" t="str">
        <f>IF(step1!CO15&gt;step1!CO$48,"",step1!CO15)</f>
        <v/>
      </c>
      <c r="CP24" s="12" t="str">
        <f>IF(step1!CP15&gt;step1!CP$48,"",step1!CP15)</f>
        <v/>
      </c>
      <c r="CQ24" s="2" t="str">
        <f>IF(step1!CQ15&gt;step1!CQ$48,"",step1!CQ15)</f>
        <v/>
      </c>
      <c r="CR24" s="2">
        <v>127857</v>
      </c>
    </row>
    <row r="25" spans="1:96" ht="15" thickBot="1" x14ac:dyDescent="0.35">
      <c r="A25" s="1" t="s">
        <v>108</v>
      </c>
      <c r="B25" s="12">
        <f>IF(step1!B16&gt;step1!B$48,"",step1!B16)</f>
        <v>1</v>
      </c>
      <c r="C25" s="2" t="str">
        <f>IF(step1!C16&gt;step1!C$48,"",step1!C16)</f>
        <v/>
      </c>
      <c r="D25" s="2" t="str">
        <f>IF(step1!D16&gt;step1!D$48,"",step1!D16)</f>
        <v/>
      </c>
      <c r="E25" s="12" t="str">
        <f>IF(step1!E16&gt;step1!E$48,"",step1!E16)</f>
        <v/>
      </c>
      <c r="F25" s="2" t="str">
        <f>IF(step1!F16&gt;step1!F$48,"",step1!F16)</f>
        <v/>
      </c>
      <c r="G25" s="12" t="str">
        <f>IF(step1!G16&gt;step1!G$48,"",step1!G16)</f>
        <v/>
      </c>
      <c r="H25" s="2" t="str">
        <f>IF(step1!H16&gt;step1!H$48,"",step1!H16)</f>
        <v/>
      </c>
      <c r="I25" s="12">
        <f>IF(step1!I16&gt;step1!I$48,"",step1!I16)</f>
        <v>1</v>
      </c>
      <c r="J25" s="12" t="str">
        <f>IF(step1!J16&gt;step1!J$48,"",step1!J16)</f>
        <v/>
      </c>
      <c r="K25" s="2" t="str">
        <f>IF(step1!K16&gt;step1!K$48,"",step1!K16)</f>
        <v/>
      </c>
      <c r="L25" s="2" t="str">
        <f>IF(step1!L16&gt;step1!L$48,"",step1!L16)</f>
        <v/>
      </c>
      <c r="M25" s="2" t="str">
        <f>IF(step1!M16&gt;step1!M$48,"",step1!M16)</f>
        <v/>
      </c>
      <c r="N25" s="2" t="str">
        <f>IF(step1!N16&gt;step1!N$48,"",step1!N16)</f>
        <v/>
      </c>
      <c r="O25" s="12" t="str">
        <f>IF(step1!O16&gt;step1!O$48,"",step1!O16)</f>
        <v/>
      </c>
      <c r="P25" s="2" t="str">
        <f>IF(step1!P16&gt;step1!P$48,"",step1!P16)</f>
        <v/>
      </c>
      <c r="Q25" s="2" t="str">
        <f>IF(step1!Q16&gt;step1!Q$48,"",step1!Q16)</f>
        <v/>
      </c>
      <c r="R25" s="2" t="str">
        <f>IF(step1!R16&gt;step1!R$48,"",step1!R16)</f>
        <v/>
      </c>
      <c r="S25" s="12">
        <f>IF(step1!S16&gt;step1!S$48,"",step1!S16)</f>
        <v>5</v>
      </c>
      <c r="T25" s="2" t="str">
        <f>IF(step1!T16&gt;step1!T$48,"",step1!T16)</f>
        <v/>
      </c>
      <c r="U25" s="2" t="str">
        <f>IF(step1!U16&gt;step1!U$48,"",step1!U16)</f>
        <v/>
      </c>
      <c r="V25" s="2" t="str">
        <f>IF(step1!V16&gt;step1!V$48,"",step1!V16)</f>
        <v/>
      </c>
      <c r="W25" s="12" t="str">
        <f>IF(step1!W16&gt;step1!W$48,"",step1!W16)</f>
        <v/>
      </c>
      <c r="X25" s="2" t="str">
        <f>IF(step1!X16&gt;step1!X$48,"",step1!X16)</f>
        <v/>
      </c>
      <c r="Y25" s="12">
        <f>IF(step1!Y16&gt;step1!Y$48,"",step1!Y16)</f>
        <v>5</v>
      </c>
      <c r="Z25" s="2" t="str">
        <f>IF(step1!Z16&gt;step1!Z$48,"",step1!Z16)</f>
        <v/>
      </c>
      <c r="AA25" s="2" t="str">
        <f>IF(step1!AA16&gt;step1!AA$48,"",step1!AA16)</f>
        <v/>
      </c>
      <c r="AB25" s="2" t="str">
        <f>IF(step1!AB16&gt;step1!AB$48,"",step1!AB16)</f>
        <v/>
      </c>
      <c r="AC25" s="2" t="str">
        <f>IF(step1!AC16&gt;step1!AC$48,"",step1!AC16)</f>
        <v/>
      </c>
      <c r="AD25" s="2" t="str">
        <f>IF(step1!AD16&gt;step1!AD$48,"",step1!AD16)</f>
        <v/>
      </c>
      <c r="AE25" s="2" t="str">
        <f>IF(step1!AE16&gt;step1!AE$48,"",step1!AE16)</f>
        <v/>
      </c>
      <c r="AF25" s="2" t="str">
        <f>IF(step1!AF16&gt;step1!AF$48,"",step1!AF16)</f>
        <v/>
      </c>
      <c r="AG25" s="12">
        <f>IF(step1!AG16&gt;step1!AG$48,"",step1!AG16)</f>
        <v>1</v>
      </c>
      <c r="AH25" s="2" t="str">
        <f>IF(step1!AH16&gt;step1!AH$48,"",step1!AH16)</f>
        <v/>
      </c>
      <c r="AI25" s="2" t="str">
        <f>IF(step1!AI16&gt;step1!AI$48,"",step1!AI16)</f>
        <v/>
      </c>
      <c r="AJ25" s="2" t="str">
        <f>IF(step1!AJ16&gt;step1!AJ$48,"",step1!AJ16)</f>
        <v/>
      </c>
      <c r="AK25" s="12" t="str">
        <f>IF(step1!AK16&gt;step1!AK$48,"",step1!AK16)</f>
        <v/>
      </c>
      <c r="AL25" s="2" t="str">
        <f>IF(step1!AL16&gt;step1!AL$48,"",step1!AL16)</f>
        <v/>
      </c>
      <c r="AM25" s="2" t="str">
        <f>IF(step1!AM16&gt;step1!AM$48,"",step1!AM16)</f>
        <v/>
      </c>
      <c r="AN25" s="2" t="str">
        <f>IF(step1!AN16&gt;step1!AN$48,"",step1!AN16)</f>
        <v/>
      </c>
      <c r="AO25" s="2" t="str">
        <f>IF(step1!AO16&gt;step1!AO$48,"",step1!AO16)</f>
        <v/>
      </c>
      <c r="AP25" s="12">
        <f>IF(step1!AP16&gt;step1!AP$48,"",step1!AP16)</f>
        <v>3</v>
      </c>
      <c r="AQ25" s="12" t="str">
        <f>IF(step1!AQ16&gt;step1!AQ$48,"",step1!AQ16)</f>
        <v/>
      </c>
      <c r="AR25" s="2" t="str">
        <f>IF(step1!AR16&gt;step1!AR$48,"",step1!AR16)</f>
        <v/>
      </c>
      <c r="AS25" s="2" t="str">
        <f>IF(step1!AS16&gt;step1!AS$48,"",step1!AS16)</f>
        <v/>
      </c>
      <c r="AT25" s="2" t="str">
        <f>IF(step1!AT16&gt;step1!AT$48,"",step1!AT16)</f>
        <v/>
      </c>
      <c r="AU25" s="2" t="str">
        <f>IF(step1!AU16&gt;step1!AU$48,"",step1!AU16)</f>
        <v/>
      </c>
      <c r="AV25" s="2" t="str">
        <f>IF(step1!AV16&gt;step1!AV$48,"",step1!AV16)</f>
        <v/>
      </c>
      <c r="AW25" s="2" t="str">
        <f>IF(step1!AW16&gt;step1!AW$48,"",step1!AW16)</f>
        <v/>
      </c>
      <c r="AX25" s="2" t="str">
        <f>IF(step1!AX16&gt;step1!AX$48,"",step1!AX16)</f>
        <v/>
      </c>
      <c r="AY25" s="2" t="str">
        <f>IF(step1!AY16&gt;step1!AY$48,"",step1!AY16)</f>
        <v/>
      </c>
      <c r="AZ25" s="12" t="str">
        <f>IF(step1!AZ16&gt;step1!AZ$48,"",step1!AZ16)</f>
        <v/>
      </c>
      <c r="BA25" s="12">
        <f>IF(step1!BA16&gt;step1!BA$48,"",step1!BA16)</f>
        <v>1</v>
      </c>
      <c r="BB25" s="2" t="str">
        <f>IF(step1!BB16&gt;step1!BB$48,"",step1!BB16)</f>
        <v/>
      </c>
      <c r="BC25" s="2" t="str">
        <f>IF(step1!BC16&gt;step1!BC$48,"",step1!BC16)</f>
        <v/>
      </c>
      <c r="BD25" s="2" t="str">
        <f>IF(step1!BD16&gt;step1!BD$48,"",step1!BD16)</f>
        <v/>
      </c>
      <c r="BE25" s="2" t="str">
        <f>IF(step1!BE16&gt;step1!BE$48,"",step1!BE16)</f>
        <v/>
      </c>
      <c r="BF25" s="2" t="str">
        <f>IF(step1!BF16&gt;step1!BF$48,"",step1!BF16)</f>
        <v/>
      </c>
      <c r="BG25" s="2" t="str">
        <f>IF(step1!BG16&gt;step1!BG$48,"",step1!BG16)</f>
        <v/>
      </c>
      <c r="BH25" s="2" t="str">
        <f>IF(step1!BH16&gt;step1!BH$48,"",step1!BH16)</f>
        <v/>
      </c>
      <c r="BI25" s="12" t="str">
        <f>IF(step1!BI16&gt;step1!BI$48,"",step1!BI16)</f>
        <v/>
      </c>
      <c r="BJ25" s="2" t="str">
        <f>IF(step1!BJ16&gt;step1!BJ$48,"",step1!BJ16)</f>
        <v/>
      </c>
      <c r="BK25" s="12">
        <f>IF(step1!BK16&gt;step1!BK$48,"",step1!BK16)</f>
        <v>1</v>
      </c>
      <c r="BL25" s="12">
        <f>IF(step1!BL16&gt;step1!BL$48,"",step1!BL16)</f>
        <v>1</v>
      </c>
      <c r="BM25" s="2" t="str">
        <f>IF(step1!BM16&gt;step1!BM$48,"",step1!BM16)</f>
        <v/>
      </c>
      <c r="BN25" s="12">
        <f>IF(step1!BN16&gt;step1!BN$48,"",step1!BN16)</f>
        <v>1</v>
      </c>
      <c r="BO25" s="2" t="str">
        <f>IF(step1!BO16&gt;step1!BO$48,"",step1!BO16)</f>
        <v/>
      </c>
      <c r="BP25" s="2" t="str">
        <f>IF(step1!BP16&gt;step1!BP$48,"",step1!BP16)</f>
        <v/>
      </c>
      <c r="BQ25" s="2" t="str">
        <f>IF(step1!BQ16&gt;step1!BQ$48,"",step1!BQ16)</f>
        <v/>
      </c>
      <c r="BR25" s="12">
        <f>IF(step1!BR16&gt;step1!BR$48,"",step1!BR16)</f>
        <v>3</v>
      </c>
      <c r="BS25" s="2" t="str">
        <f>IF(step1!BS16&gt;step1!BS$48,"",step1!BS16)</f>
        <v/>
      </c>
      <c r="BT25" s="2" t="str">
        <f>IF(step1!BT16&gt;step1!BT$48,"",step1!BT16)</f>
        <v/>
      </c>
      <c r="BU25" s="2" t="str">
        <f>IF(step1!BU16&gt;step1!BU$48,"",step1!BU16)</f>
        <v/>
      </c>
      <c r="BV25" s="12" t="str">
        <f>IF(step1!BV16&gt;step1!BV$48,"",step1!BV16)</f>
        <v/>
      </c>
      <c r="BW25" s="12">
        <f>IF(step1!BW16&gt;step1!BW$48,"",step1!BW16)</f>
        <v>1</v>
      </c>
      <c r="BX25" s="2" t="str">
        <f>IF(step1!BX16&gt;step1!BX$48,"",step1!BX16)</f>
        <v/>
      </c>
      <c r="BY25" s="2" t="str">
        <f>IF(step1!BY16&gt;step1!BY$48,"",step1!BY16)</f>
        <v/>
      </c>
      <c r="BZ25" s="2" t="str">
        <f>IF(step1!BZ16&gt;step1!BZ$48,"",step1!BZ16)</f>
        <v/>
      </c>
      <c r="CA25" s="2" t="str">
        <f>IF(step1!CA16&gt;step1!CA$48,"",step1!CA16)</f>
        <v/>
      </c>
      <c r="CB25" s="2" t="str">
        <f>IF(step1!CB16&gt;step1!CB$48,"",step1!CB16)</f>
        <v/>
      </c>
      <c r="CC25" s="12" t="str">
        <f>IF(step1!CC16&gt;step1!CC$48,"",step1!CC16)</f>
        <v/>
      </c>
      <c r="CD25" s="2" t="str">
        <f>IF(step1!CD16&gt;step1!CD$48,"",step1!CD16)</f>
        <v/>
      </c>
      <c r="CE25" s="2" t="str">
        <f>IF(step1!CE16&gt;step1!CE$48,"",step1!CE16)</f>
        <v/>
      </c>
      <c r="CF25" s="2" t="str">
        <f>IF(step1!CF16&gt;step1!CF$48,"",step1!CF16)</f>
        <v/>
      </c>
      <c r="CG25" s="2" t="str">
        <f>IF(step1!CG16&gt;step1!CG$48,"",step1!CG16)</f>
        <v/>
      </c>
      <c r="CH25" s="2" t="str">
        <f>IF(step1!CH16&gt;step1!CH$48,"",step1!CH16)</f>
        <v/>
      </c>
      <c r="CI25" s="12">
        <f>IF(step1!CI16&gt;step1!CI$48,"",step1!CI16)</f>
        <v>2</v>
      </c>
      <c r="CJ25" s="2" t="str">
        <f>IF(step1!CJ16&gt;step1!CJ$48,"",step1!CJ16)</f>
        <v/>
      </c>
      <c r="CK25" s="2" t="str">
        <f>IF(step1!CK16&gt;step1!CK$48,"",step1!CK16)</f>
        <v/>
      </c>
      <c r="CL25" s="12" t="str">
        <f>IF(step1!CL16&gt;step1!CL$48,"",step1!CL16)</f>
        <v/>
      </c>
      <c r="CM25" s="2" t="str">
        <f>IF(step1!CM16&gt;step1!CM$48,"",step1!CM16)</f>
        <v/>
      </c>
      <c r="CN25" s="12">
        <f>IF(step1!CN16&gt;step1!CN$48,"",step1!CN16)</f>
        <v>1</v>
      </c>
      <c r="CO25" s="2" t="str">
        <f>IF(step1!CO16&gt;step1!CO$48,"",step1!CO16)</f>
        <v/>
      </c>
      <c r="CP25" s="12" t="str">
        <f>IF(step1!CP16&gt;step1!CP$48,"",step1!CP16)</f>
        <v/>
      </c>
      <c r="CQ25" s="2" t="str">
        <f>IF(step1!CQ16&gt;step1!CQ$48,"",step1!CQ16)</f>
        <v/>
      </c>
      <c r="CR25" s="2">
        <v>125066</v>
      </c>
    </row>
    <row r="26" spans="1:96" ht="15" thickBot="1" x14ac:dyDescent="0.35">
      <c r="A26" s="1" t="s">
        <v>109</v>
      </c>
      <c r="B26" s="12" t="str">
        <f>IF(step1!B17&gt;step1!B$48,"",step1!B17)</f>
        <v/>
      </c>
      <c r="C26" s="2" t="str">
        <f>IF(step1!C17&gt;step1!C$48,"",step1!C17)</f>
        <v/>
      </c>
      <c r="D26" s="2" t="str">
        <f>IF(step1!D17&gt;step1!D$48,"",step1!D17)</f>
        <v/>
      </c>
      <c r="E26" s="12">
        <f>IF(step1!E17&gt;step1!E$48,"",step1!E17)</f>
        <v>1</v>
      </c>
      <c r="F26" s="2" t="str">
        <f>IF(step1!F17&gt;step1!F$48,"",step1!F17)</f>
        <v/>
      </c>
      <c r="G26" s="12">
        <f>IF(step1!G17&gt;step1!G$48,"",step1!G17)</f>
        <v>1</v>
      </c>
      <c r="H26" s="2" t="str">
        <f>IF(step1!H17&gt;step1!H$48,"",step1!H17)</f>
        <v/>
      </c>
      <c r="I26" s="12" t="str">
        <f>IF(step1!I17&gt;step1!I$48,"",step1!I17)</f>
        <v/>
      </c>
      <c r="J26" s="12" t="str">
        <f>IF(step1!J17&gt;step1!J$48,"",step1!J17)</f>
        <v/>
      </c>
      <c r="K26" s="2" t="str">
        <f>IF(step1!K17&gt;step1!K$48,"",step1!K17)</f>
        <v/>
      </c>
      <c r="L26" s="2" t="str">
        <f>IF(step1!L17&gt;step1!L$48,"",step1!L17)</f>
        <v/>
      </c>
      <c r="M26" s="2" t="str">
        <f>IF(step1!M17&gt;step1!M$48,"",step1!M17)</f>
        <v/>
      </c>
      <c r="N26" s="2" t="str">
        <f>IF(step1!N17&gt;step1!N$48,"",step1!N17)</f>
        <v/>
      </c>
      <c r="O26" s="12">
        <f>IF(step1!O17&gt;step1!O$48,"",step1!O17)</f>
        <v>1</v>
      </c>
      <c r="P26" s="2" t="str">
        <f>IF(step1!P17&gt;step1!P$48,"",step1!P17)</f>
        <v/>
      </c>
      <c r="Q26" s="2" t="str">
        <f>IF(step1!Q17&gt;step1!Q$48,"",step1!Q17)</f>
        <v/>
      </c>
      <c r="R26" s="2" t="str">
        <f>IF(step1!R17&gt;step1!R$48,"",step1!R17)</f>
        <v/>
      </c>
      <c r="S26" s="12" t="str">
        <f>IF(step1!S17&gt;step1!S$48,"",step1!S17)</f>
        <v/>
      </c>
      <c r="T26" s="2" t="str">
        <f>IF(step1!T17&gt;step1!T$48,"",step1!T17)</f>
        <v/>
      </c>
      <c r="U26" s="2" t="str">
        <f>IF(step1!U17&gt;step1!U$48,"",step1!U17)</f>
        <v/>
      </c>
      <c r="V26" s="2" t="str">
        <f>IF(step1!V17&gt;step1!V$48,"",step1!V17)</f>
        <v/>
      </c>
      <c r="W26" s="12">
        <f>IF(step1!W17&gt;step1!W$48,"",step1!W17)</f>
        <v>4</v>
      </c>
      <c r="X26" s="2" t="str">
        <f>IF(step1!X17&gt;step1!X$48,"",step1!X17)</f>
        <v/>
      </c>
      <c r="Y26" s="12" t="str">
        <f>IF(step1!Y17&gt;step1!Y$48,"",step1!Y17)</f>
        <v/>
      </c>
      <c r="Z26" s="2" t="str">
        <f>IF(step1!Z17&gt;step1!Z$48,"",step1!Z17)</f>
        <v/>
      </c>
      <c r="AA26" s="2" t="str">
        <f>IF(step1!AA17&gt;step1!AA$48,"",step1!AA17)</f>
        <v/>
      </c>
      <c r="AB26" s="2" t="str">
        <f>IF(step1!AB17&gt;step1!AB$48,"",step1!AB17)</f>
        <v/>
      </c>
      <c r="AC26" s="2" t="str">
        <f>IF(step1!AC17&gt;step1!AC$48,"",step1!AC17)</f>
        <v/>
      </c>
      <c r="AD26" s="2" t="str">
        <f>IF(step1!AD17&gt;step1!AD$48,"",step1!AD17)</f>
        <v/>
      </c>
      <c r="AE26" s="2" t="str">
        <f>IF(step1!AE17&gt;step1!AE$48,"",step1!AE17)</f>
        <v/>
      </c>
      <c r="AF26" s="2" t="str">
        <f>IF(step1!AF17&gt;step1!AF$48,"",step1!AF17)</f>
        <v/>
      </c>
      <c r="AG26" s="12">
        <f>IF(step1!AG17&gt;step1!AG$48,"",step1!AG17)</f>
        <v>1</v>
      </c>
      <c r="AH26" s="2" t="str">
        <f>IF(step1!AH17&gt;step1!AH$48,"",step1!AH17)</f>
        <v/>
      </c>
      <c r="AI26" s="2" t="str">
        <f>IF(step1!AI17&gt;step1!AI$48,"",step1!AI17)</f>
        <v/>
      </c>
      <c r="AJ26" s="2" t="str">
        <f>IF(step1!AJ17&gt;step1!AJ$48,"",step1!AJ17)</f>
        <v/>
      </c>
      <c r="AK26" s="12">
        <f>IF(step1!AK17&gt;step1!AK$48,"",step1!AK17)</f>
        <v>1</v>
      </c>
      <c r="AL26" s="2" t="str">
        <f>IF(step1!AL17&gt;step1!AL$48,"",step1!AL17)</f>
        <v/>
      </c>
      <c r="AM26" s="2" t="str">
        <f>IF(step1!AM17&gt;step1!AM$48,"",step1!AM17)</f>
        <v/>
      </c>
      <c r="AN26" s="2" t="str">
        <f>IF(step1!AN17&gt;step1!AN$48,"",step1!AN17)</f>
        <v/>
      </c>
      <c r="AO26" s="2" t="str">
        <f>IF(step1!AO17&gt;step1!AO$48,"",step1!AO17)</f>
        <v/>
      </c>
      <c r="AP26" s="12">
        <f>IF(step1!AP17&gt;step1!AP$48,"",step1!AP17)</f>
        <v>1</v>
      </c>
      <c r="AQ26" s="12">
        <f>IF(step1!AQ17&gt;step1!AQ$48,"",step1!AQ17)</f>
        <v>1</v>
      </c>
      <c r="AR26" s="2" t="str">
        <f>IF(step1!AR17&gt;step1!AR$48,"",step1!AR17)</f>
        <v/>
      </c>
      <c r="AS26" s="2" t="str">
        <f>IF(step1!AS17&gt;step1!AS$48,"",step1!AS17)</f>
        <v/>
      </c>
      <c r="AT26" s="2" t="str">
        <f>IF(step1!AT17&gt;step1!AT$48,"",step1!AT17)</f>
        <v/>
      </c>
      <c r="AU26" s="2" t="str">
        <f>IF(step1!AU17&gt;step1!AU$48,"",step1!AU17)</f>
        <v/>
      </c>
      <c r="AV26" s="2" t="str">
        <f>IF(step1!AV17&gt;step1!AV$48,"",step1!AV17)</f>
        <v/>
      </c>
      <c r="AW26" s="2" t="str">
        <f>IF(step1!AW17&gt;step1!AW$48,"",step1!AW17)</f>
        <v/>
      </c>
      <c r="AX26" s="2" t="str">
        <f>IF(step1!AX17&gt;step1!AX$48,"",step1!AX17)</f>
        <v/>
      </c>
      <c r="AY26" s="2" t="str">
        <f>IF(step1!AY17&gt;step1!AY$48,"",step1!AY17)</f>
        <v/>
      </c>
      <c r="AZ26" s="12">
        <f>IF(step1!AZ17&gt;step1!AZ$48,"",step1!AZ17)</f>
        <v>1</v>
      </c>
      <c r="BA26" s="12" t="str">
        <f>IF(step1!BA17&gt;step1!BA$48,"",step1!BA17)</f>
        <v/>
      </c>
      <c r="BB26" s="2" t="str">
        <f>IF(step1!BB17&gt;step1!BB$48,"",step1!BB17)</f>
        <v/>
      </c>
      <c r="BC26" s="2" t="str">
        <f>IF(step1!BC17&gt;step1!BC$48,"",step1!BC17)</f>
        <v/>
      </c>
      <c r="BD26" s="2" t="str">
        <f>IF(step1!BD17&gt;step1!BD$48,"",step1!BD17)</f>
        <v/>
      </c>
      <c r="BE26" s="2" t="str">
        <f>IF(step1!BE17&gt;step1!BE$48,"",step1!BE17)</f>
        <v/>
      </c>
      <c r="BF26" s="2" t="str">
        <f>IF(step1!BF17&gt;step1!BF$48,"",step1!BF17)</f>
        <v/>
      </c>
      <c r="BG26" s="2" t="str">
        <f>IF(step1!BG17&gt;step1!BG$48,"",step1!BG17)</f>
        <v/>
      </c>
      <c r="BH26" s="2" t="str">
        <f>IF(step1!BH17&gt;step1!BH$48,"",step1!BH17)</f>
        <v/>
      </c>
      <c r="BI26" s="12" t="str">
        <f>IF(step1!BI17&gt;step1!BI$48,"",step1!BI17)</f>
        <v/>
      </c>
      <c r="BJ26" s="2" t="str">
        <f>IF(step1!BJ17&gt;step1!BJ$48,"",step1!BJ17)</f>
        <v/>
      </c>
      <c r="BK26" s="12">
        <f>IF(step1!BK17&gt;step1!BK$48,"",step1!BK17)</f>
        <v>1</v>
      </c>
      <c r="BL26" s="12" t="str">
        <f>IF(step1!BL17&gt;step1!BL$48,"",step1!BL17)</f>
        <v/>
      </c>
      <c r="BM26" s="2" t="str">
        <f>IF(step1!BM17&gt;step1!BM$48,"",step1!BM17)</f>
        <v/>
      </c>
      <c r="BN26" s="12">
        <f>IF(step1!BN17&gt;step1!BN$48,"",step1!BN17)</f>
        <v>4</v>
      </c>
      <c r="BO26" s="2" t="str">
        <f>IF(step1!BO17&gt;step1!BO$48,"",step1!BO17)</f>
        <v/>
      </c>
      <c r="BP26" s="2" t="str">
        <f>IF(step1!BP17&gt;step1!BP$48,"",step1!BP17)</f>
        <v/>
      </c>
      <c r="BQ26" s="2" t="str">
        <f>IF(step1!BQ17&gt;step1!BQ$48,"",step1!BQ17)</f>
        <v/>
      </c>
      <c r="BR26" s="12" t="str">
        <f>IF(step1!BR17&gt;step1!BR$48,"",step1!BR17)</f>
        <v/>
      </c>
      <c r="BS26" s="2" t="str">
        <f>IF(step1!BS17&gt;step1!BS$48,"",step1!BS17)</f>
        <v/>
      </c>
      <c r="BT26" s="2" t="str">
        <f>IF(step1!BT17&gt;step1!BT$48,"",step1!BT17)</f>
        <v/>
      </c>
      <c r="BU26" s="2" t="str">
        <f>IF(step1!BU17&gt;step1!BU$48,"",step1!BU17)</f>
        <v/>
      </c>
      <c r="BV26" s="12">
        <f>IF(step1!BV17&gt;step1!BV$48,"",step1!BV17)</f>
        <v>1</v>
      </c>
      <c r="BW26" s="12" t="str">
        <f>IF(step1!BW17&gt;step1!BW$48,"",step1!BW17)</f>
        <v/>
      </c>
      <c r="BX26" s="2" t="str">
        <f>IF(step1!BX17&gt;step1!BX$48,"",step1!BX17)</f>
        <v/>
      </c>
      <c r="BY26" s="2" t="str">
        <f>IF(step1!BY17&gt;step1!BY$48,"",step1!BY17)</f>
        <v/>
      </c>
      <c r="BZ26" s="2" t="str">
        <f>IF(step1!BZ17&gt;step1!BZ$48,"",step1!BZ17)</f>
        <v/>
      </c>
      <c r="CA26" s="2" t="str">
        <f>IF(step1!CA17&gt;step1!CA$48,"",step1!CA17)</f>
        <v/>
      </c>
      <c r="CB26" s="2" t="str">
        <f>IF(step1!CB17&gt;step1!CB$48,"",step1!CB17)</f>
        <v/>
      </c>
      <c r="CC26" s="12" t="str">
        <f>IF(step1!CC17&gt;step1!CC$48,"",step1!CC17)</f>
        <v/>
      </c>
      <c r="CD26" s="2" t="str">
        <f>IF(step1!CD17&gt;step1!CD$48,"",step1!CD17)</f>
        <v/>
      </c>
      <c r="CE26" s="2" t="str">
        <f>IF(step1!CE17&gt;step1!CE$48,"",step1!CE17)</f>
        <v/>
      </c>
      <c r="CF26" s="2" t="str">
        <f>IF(step1!CF17&gt;step1!CF$48,"",step1!CF17)</f>
        <v/>
      </c>
      <c r="CG26" s="2" t="str">
        <f>IF(step1!CG17&gt;step1!CG$48,"",step1!CG17)</f>
        <v/>
      </c>
      <c r="CH26" s="2" t="str">
        <f>IF(step1!CH17&gt;step1!CH$48,"",step1!CH17)</f>
        <v/>
      </c>
      <c r="CI26" s="12" t="str">
        <f>IF(step1!CI17&gt;step1!CI$48,"",step1!CI17)</f>
        <v/>
      </c>
      <c r="CJ26" s="2" t="str">
        <f>IF(step1!CJ17&gt;step1!CJ$48,"",step1!CJ17)</f>
        <v/>
      </c>
      <c r="CK26" s="2" t="str">
        <f>IF(step1!CK17&gt;step1!CK$48,"",step1!CK17)</f>
        <v/>
      </c>
      <c r="CL26" s="12" t="str">
        <f>IF(step1!CL17&gt;step1!CL$48,"",step1!CL17)</f>
        <v/>
      </c>
      <c r="CM26" s="2" t="str">
        <f>IF(step1!CM17&gt;step1!CM$48,"",step1!CM17)</f>
        <v/>
      </c>
      <c r="CN26" s="12" t="str">
        <f>IF(step1!CN17&gt;step1!CN$48,"",step1!CN17)</f>
        <v/>
      </c>
      <c r="CO26" s="2" t="str">
        <f>IF(step1!CO17&gt;step1!CO$48,"",step1!CO17)</f>
        <v/>
      </c>
      <c r="CP26" s="12">
        <f>IF(step1!CP17&gt;step1!CP$48,"",step1!CP17)</f>
        <v>1</v>
      </c>
      <c r="CQ26" s="2" t="str">
        <f>IF(step1!CQ17&gt;step1!CQ$48,"",step1!CQ17)</f>
        <v/>
      </c>
      <c r="CR26" s="2">
        <v>127857</v>
      </c>
    </row>
    <row r="27" spans="1:96" ht="15" thickBot="1" x14ac:dyDescent="0.35">
      <c r="A27" s="1" t="s">
        <v>110</v>
      </c>
      <c r="B27" s="12" t="str">
        <f>IF(step1!B18&gt;step1!B$48,"",step1!B18)</f>
        <v/>
      </c>
      <c r="C27" s="2" t="str">
        <f>IF(step1!C18&gt;step1!C$48,"",step1!C18)</f>
        <v/>
      </c>
      <c r="D27" s="2" t="str">
        <f>IF(step1!D18&gt;step1!D$48,"",step1!D18)</f>
        <v/>
      </c>
      <c r="E27" s="12">
        <f>IF(step1!E18&gt;step1!E$48,"",step1!E18)</f>
        <v>1</v>
      </c>
      <c r="F27" s="2" t="str">
        <f>IF(step1!F18&gt;step1!F$48,"",step1!F18)</f>
        <v/>
      </c>
      <c r="G27" s="12">
        <f>IF(step1!G18&gt;step1!G$48,"",step1!G18)</f>
        <v>1</v>
      </c>
      <c r="H27" s="2" t="str">
        <f>IF(step1!H18&gt;step1!H$48,"",step1!H18)</f>
        <v/>
      </c>
      <c r="I27" s="12">
        <f>IF(step1!I18&gt;step1!I$48,"",step1!I18)</f>
        <v>5</v>
      </c>
      <c r="J27" s="12" t="str">
        <f>IF(step1!J18&gt;step1!J$48,"",step1!J18)</f>
        <v/>
      </c>
      <c r="K27" s="2" t="str">
        <f>IF(step1!K18&gt;step1!K$48,"",step1!K18)</f>
        <v/>
      </c>
      <c r="L27" s="2" t="str">
        <f>IF(step1!L18&gt;step1!L$48,"",step1!L18)</f>
        <v/>
      </c>
      <c r="M27" s="2" t="str">
        <f>IF(step1!M18&gt;step1!M$48,"",step1!M18)</f>
        <v/>
      </c>
      <c r="N27" s="2" t="str">
        <f>IF(step1!N18&gt;step1!N$48,"",step1!N18)</f>
        <v/>
      </c>
      <c r="O27" s="12" t="str">
        <f>IF(step1!O18&gt;step1!O$48,"",step1!O18)</f>
        <v/>
      </c>
      <c r="P27" s="2" t="str">
        <f>IF(step1!P18&gt;step1!P$48,"",step1!P18)</f>
        <v/>
      </c>
      <c r="Q27" s="2" t="str">
        <f>IF(step1!Q18&gt;step1!Q$48,"",step1!Q18)</f>
        <v/>
      </c>
      <c r="R27" s="2" t="str">
        <f>IF(step1!R18&gt;step1!R$48,"",step1!R18)</f>
        <v/>
      </c>
      <c r="S27" s="12">
        <f>IF(step1!S18&gt;step1!S$48,"",step1!S18)</f>
        <v>5</v>
      </c>
      <c r="T27" s="2" t="str">
        <f>IF(step1!T18&gt;step1!T$48,"",step1!T18)</f>
        <v/>
      </c>
      <c r="U27" s="2" t="str">
        <f>IF(step1!U18&gt;step1!U$48,"",step1!U18)</f>
        <v/>
      </c>
      <c r="V27" s="2" t="str">
        <f>IF(step1!V18&gt;step1!V$48,"",step1!V18)</f>
        <v/>
      </c>
      <c r="W27" s="12" t="str">
        <f>IF(step1!W18&gt;step1!W$48,"",step1!W18)</f>
        <v/>
      </c>
      <c r="X27" s="2" t="str">
        <f>IF(step1!X18&gt;step1!X$48,"",step1!X18)</f>
        <v/>
      </c>
      <c r="Y27" s="12" t="str">
        <f>IF(step1!Y18&gt;step1!Y$48,"",step1!Y18)</f>
        <v/>
      </c>
      <c r="Z27" s="2" t="str">
        <f>IF(step1!Z18&gt;step1!Z$48,"",step1!Z18)</f>
        <v/>
      </c>
      <c r="AA27" s="2" t="str">
        <f>IF(step1!AA18&gt;step1!AA$48,"",step1!AA18)</f>
        <v/>
      </c>
      <c r="AB27" s="2" t="str">
        <f>IF(step1!AB18&gt;step1!AB$48,"",step1!AB18)</f>
        <v/>
      </c>
      <c r="AC27" s="2" t="str">
        <f>IF(step1!AC18&gt;step1!AC$48,"",step1!AC18)</f>
        <v/>
      </c>
      <c r="AD27" s="2" t="str">
        <f>IF(step1!AD18&gt;step1!AD$48,"",step1!AD18)</f>
        <v/>
      </c>
      <c r="AE27" s="2" t="str">
        <f>IF(step1!AE18&gt;step1!AE$48,"",step1!AE18)</f>
        <v/>
      </c>
      <c r="AF27" s="2" t="str">
        <f>IF(step1!AF18&gt;step1!AF$48,"",step1!AF18)</f>
        <v/>
      </c>
      <c r="AG27" s="12">
        <f>IF(step1!AG18&gt;step1!AG$48,"",step1!AG18)</f>
        <v>1</v>
      </c>
      <c r="AH27" s="2" t="str">
        <f>IF(step1!AH18&gt;step1!AH$48,"",step1!AH18)</f>
        <v/>
      </c>
      <c r="AI27" s="2" t="str">
        <f>IF(step1!AI18&gt;step1!AI$48,"",step1!AI18)</f>
        <v/>
      </c>
      <c r="AJ27" s="2" t="str">
        <f>IF(step1!AJ18&gt;step1!AJ$48,"",step1!AJ18)</f>
        <v/>
      </c>
      <c r="AK27" s="12">
        <f>IF(step1!AK18&gt;step1!AK$48,"",step1!AK18)</f>
        <v>1</v>
      </c>
      <c r="AL27" s="2" t="str">
        <f>IF(step1!AL18&gt;step1!AL$48,"",step1!AL18)</f>
        <v/>
      </c>
      <c r="AM27" s="2" t="str">
        <f>IF(step1!AM18&gt;step1!AM$48,"",step1!AM18)</f>
        <v/>
      </c>
      <c r="AN27" s="2" t="str">
        <f>IF(step1!AN18&gt;step1!AN$48,"",step1!AN18)</f>
        <v/>
      </c>
      <c r="AO27" s="2" t="str">
        <f>IF(step1!AO18&gt;step1!AO$48,"",step1!AO18)</f>
        <v/>
      </c>
      <c r="AP27" s="12" t="str">
        <f>IF(step1!AP18&gt;step1!AP$48,"",step1!AP18)</f>
        <v/>
      </c>
      <c r="AQ27" s="12">
        <f>IF(step1!AQ18&gt;step1!AQ$48,"",step1!AQ18)</f>
        <v>1</v>
      </c>
      <c r="AR27" s="2" t="str">
        <f>IF(step1!AR18&gt;step1!AR$48,"",step1!AR18)</f>
        <v/>
      </c>
      <c r="AS27" s="2" t="str">
        <f>IF(step1!AS18&gt;step1!AS$48,"",step1!AS18)</f>
        <v/>
      </c>
      <c r="AT27" s="2" t="str">
        <f>IF(step1!AT18&gt;step1!AT$48,"",step1!AT18)</f>
        <v/>
      </c>
      <c r="AU27" s="2" t="str">
        <f>IF(step1!AU18&gt;step1!AU$48,"",step1!AU18)</f>
        <v/>
      </c>
      <c r="AV27" s="2" t="str">
        <f>IF(step1!AV18&gt;step1!AV$48,"",step1!AV18)</f>
        <v/>
      </c>
      <c r="AW27" s="2" t="str">
        <f>IF(step1!AW18&gt;step1!AW$48,"",step1!AW18)</f>
        <v/>
      </c>
      <c r="AX27" s="2" t="str">
        <f>IF(step1!AX18&gt;step1!AX$48,"",step1!AX18)</f>
        <v/>
      </c>
      <c r="AY27" s="2" t="str">
        <f>IF(step1!AY18&gt;step1!AY$48,"",step1!AY18)</f>
        <v/>
      </c>
      <c r="AZ27" s="12" t="str">
        <f>IF(step1!AZ18&gt;step1!AZ$48,"",step1!AZ18)</f>
        <v/>
      </c>
      <c r="BA27" s="12">
        <f>IF(step1!BA18&gt;step1!BA$48,"",step1!BA18)</f>
        <v>1</v>
      </c>
      <c r="BB27" s="2" t="str">
        <f>IF(step1!BB18&gt;step1!BB$48,"",step1!BB18)</f>
        <v/>
      </c>
      <c r="BC27" s="2" t="str">
        <f>IF(step1!BC18&gt;step1!BC$48,"",step1!BC18)</f>
        <v/>
      </c>
      <c r="BD27" s="2" t="str">
        <f>IF(step1!BD18&gt;step1!BD$48,"",step1!BD18)</f>
        <v/>
      </c>
      <c r="BE27" s="2" t="str">
        <f>IF(step1!BE18&gt;step1!BE$48,"",step1!BE18)</f>
        <v/>
      </c>
      <c r="BF27" s="2" t="str">
        <f>IF(step1!BF18&gt;step1!BF$48,"",step1!BF18)</f>
        <v/>
      </c>
      <c r="BG27" s="2" t="str">
        <f>IF(step1!BG18&gt;step1!BG$48,"",step1!BG18)</f>
        <v/>
      </c>
      <c r="BH27" s="2" t="str">
        <f>IF(step1!BH18&gt;step1!BH$48,"",step1!BH18)</f>
        <v/>
      </c>
      <c r="BI27" s="12" t="str">
        <f>IF(step1!BI18&gt;step1!BI$48,"",step1!BI18)</f>
        <v/>
      </c>
      <c r="BJ27" s="2" t="str">
        <f>IF(step1!BJ18&gt;step1!BJ$48,"",step1!BJ18)</f>
        <v/>
      </c>
      <c r="BK27" s="12">
        <f>IF(step1!BK18&gt;step1!BK$48,"",step1!BK18)</f>
        <v>1</v>
      </c>
      <c r="BL27" s="12" t="str">
        <f>IF(step1!BL18&gt;step1!BL$48,"",step1!BL18)</f>
        <v/>
      </c>
      <c r="BM27" s="2" t="str">
        <f>IF(step1!BM18&gt;step1!BM$48,"",step1!BM18)</f>
        <v/>
      </c>
      <c r="BN27" s="12" t="str">
        <f>IF(step1!BN18&gt;step1!BN$48,"",step1!BN18)</f>
        <v/>
      </c>
      <c r="BO27" s="2" t="str">
        <f>IF(step1!BO18&gt;step1!BO$48,"",step1!BO18)</f>
        <v/>
      </c>
      <c r="BP27" s="2" t="str">
        <f>IF(step1!BP18&gt;step1!BP$48,"",step1!BP18)</f>
        <v/>
      </c>
      <c r="BQ27" s="2" t="str">
        <f>IF(step1!BQ18&gt;step1!BQ$48,"",step1!BQ18)</f>
        <v/>
      </c>
      <c r="BR27" s="12">
        <f>IF(step1!BR18&gt;step1!BR$48,"",step1!BR18)</f>
        <v>5</v>
      </c>
      <c r="BS27" s="2" t="str">
        <f>IF(step1!BS18&gt;step1!BS$48,"",step1!BS18)</f>
        <v/>
      </c>
      <c r="BT27" s="2">
        <f>IF(step1!BT18&gt;step1!BT$48,"",step1!BT18)</f>
        <v>1</v>
      </c>
      <c r="BU27" s="2" t="str">
        <f>IF(step1!BU18&gt;step1!BU$48,"",step1!BU18)</f>
        <v/>
      </c>
      <c r="BV27" s="12" t="str">
        <f>IF(step1!BV18&gt;step1!BV$48,"",step1!BV18)</f>
        <v/>
      </c>
      <c r="BW27" s="12" t="str">
        <f>IF(step1!BW18&gt;step1!BW$48,"",step1!BW18)</f>
        <v/>
      </c>
      <c r="BX27" s="2" t="str">
        <f>IF(step1!BX18&gt;step1!BX$48,"",step1!BX18)</f>
        <v/>
      </c>
      <c r="BY27" s="2" t="str">
        <f>IF(step1!BY18&gt;step1!BY$48,"",step1!BY18)</f>
        <v/>
      </c>
      <c r="BZ27" s="2" t="str">
        <f>IF(step1!BZ18&gt;step1!BZ$48,"",step1!BZ18)</f>
        <v/>
      </c>
      <c r="CA27" s="2" t="str">
        <f>IF(step1!CA18&gt;step1!CA$48,"",step1!CA18)</f>
        <v/>
      </c>
      <c r="CB27" s="2" t="str">
        <f>IF(step1!CB18&gt;step1!CB$48,"",step1!CB18)</f>
        <v/>
      </c>
      <c r="CC27" s="12" t="str">
        <f>IF(step1!CC18&gt;step1!CC$48,"",step1!CC18)</f>
        <v/>
      </c>
      <c r="CD27" s="2" t="str">
        <f>IF(step1!CD18&gt;step1!CD$48,"",step1!CD18)</f>
        <v/>
      </c>
      <c r="CE27" s="2" t="str">
        <f>IF(step1!CE18&gt;step1!CE$48,"",step1!CE18)</f>
        <v/>
      </c>
      <c r="CF27" s="2" t="str">
        <f>IF(step1!CF18&gt;step1!CF$48,"",step1!CF18)</f>
        <v/>
      </c>
      <c r="CG27" s="2" t="str">
        <f>IF(step1!CG18&gt;step1!CG$48,"",step1!CG18)</f>
        <v/>
      </c>
      <c r="CH27" s="2" t="str">
        <f>IF(step1!CH18&gt;step1!CH$48,"",step1!CH18)</f>
        <v/>
      </c>
      <c r="CI27" s="12" t="str">
        <f>IF(step1!CI18&gt;step1!CI$48,"",step1!CI18)</f>
        <v/>
      </c>
      <c r="CJ27" s="2" t="str">
        <f>IF(step1!CJ18&gt;step1!CJ$48,"",step1!CJ18)</f>
        <v/>
      </c>
      <c r="CK27" s="2" t="str">
        <f>IF(step1!CK18&gt;step1!CK$48,"",step1!CK18)</f>
        <v/>
      </c>
      <c r="CL27" s="12" t="str">
        <f>IF(step1!CL18&gt;step1!CL$48,"",step1!CL18)</f>
        <v/>
      </c>
      <c r="CM27" s="2" t="str">
        <f>IF(step1!CM18&gt;step1!CM$48,"",step1!CM18)</f>
        <v/>
      </c>
      <c r="CN27" s="12">
        <f>IF(step1!CN18&gt;step1!CN$48,"",step1!CN18)</f>
        <v>1</v>
      </c>
      <c r="CO27" s="2" t="str">
        <f>IF(step1!CO18&gt;step1!CO$48,"",step1!CO18)</f>
        <v/>
      </c>
      <c r="CP27" s="12" t="str">
        <f>IF(step1!CP18&gt;step1!CP$48,"",step1!CP18)</f>
        <v/>
      </c>
      <c r="CQ27" s="2" t="str">
        <f>IF(step1!CQ18&gt;step1!CQ$48,"",step1!CQ18)</f>
        <v/>
      </c>
      <c r="CR27" s="2">
        <v>113566</v>
      </c>
    </row>
    <row r="28" spans="1:96" ht="15" thickBot="1" x14ac:dyDescent="0.35">
      <c r="A28" s="1" t="s">
        <v>111</v>
      </c>
      <c r="B28" s="12" t="str">
        <f>IF(step1!B19&gt;step1!B$48,"",step1!B19)</f>
        <v/>
      </c>
      <c r="C28" s="2" t="str">
        <f>IF(step1!C19&gt;step1!C$48,"",step1!C19)</f>
        <v/>
      </c>
      <c r="D28" s="2" t="str">
        <f>IF(step1!D19&gt;step1!D$48,"",step1!D19)</f>
        <v/>
      </c>
      <c r="E28" s="12" t="str">
        <f>IF(step1!E19&gt;step1!E$48,"",step1!E19)</f>
        <v/>
      </c>
      <c r="F28" s="2" t="str">
        <f>IF(step1!F19&gt;step1!F$48,"",step1!F19)</f>
        <v/>
      </c>
      <c r="G28" s="12" t="str">
        <f>IF(step1!G19&gt;step1!G$48,"",step1!G19)</f>
        <v/>
      </c>
      <c r="H28" s="2" t="str">
        <f>IF(step1!H19&gt;step1!H$48,"",step1!H19)</f>
        <v/>
      </c>
      <c r="I28" s="12">
        <f>IF(step1!I19&gt;step1!I$48,"",step1!I19)</f>
        <v>2</v>
      </c>
      <c r="J28" s="12" t="str">
        <f>IF(step1!J19&gt;step1!J$48,"",step1!J19)</f>
        <v/>
      </c>
      <c r="K28" s="2" t="str">
        <f>IF(step1!K19&gt;step1!K$48,"",step1!K19)</f>
        <v/>
      </c>
      <c r="L28" s="2" t="str">
        <f>IF(step1!L19&gt;step1!L$48,"",step1!L19)</f>
        <v/>
      </c>
      <c r="M28" s="2" t="str">
        <f>IF(step1!M19&gt;step1!M$48,"",step1!M19)</f>
        <v/>
      </c>
      <c r="N28" s="2" t="str">
        <f>IF(step1!N19&gt;step1!N$48,"",step1!N19)</f>
        <v/>
      </c>
      <c r="O28" s="12">
        <f>IF(step1!O19&gt;step1!O$48,"",step1!O19)</f>
        <v>1</v>
      </c>
      <c r="P28" s="2" t="str">
        <f>IF(step1!P19&gt;step1!P$48,"",step1!P19)</f>
        <v/>
      </c>
      <c r="Q28" s="2" t="str">
        <f>IF(step1!Q19&gt;step1!Q$48,"",step1!Q19)</f>
        <v/>
      </c>
      <c r="R28" s="2" t="str">
        <f>IF(step1!R19&gt;step1!R$48,"",step1!R19)</f>
        <v/>
      </c>
      <c r="S28" s="12">
        <f>IF(step1!S19&gt;step1!S$48,"",step1!S19)</f>
        <v>2</v>
      </c>
      <c r="T28" s="2" t="str">
        <f>IF(step1!T19&gt;step1!T$48,"",step1!T19)</f>
        <v/>
      </c>
      <c r="U28" s="2" t="str">
        <f>IF(step1!U19&gt;step1!U$48,"",step1!U19)</f>
        <v/>
      </c>
      <c r="V28" s="2" t="str">
        <f>IF(step1!V19&gt;step1!V$48,"",step1!V19)</f>
        <v/>
      </c>
      <c r="W28" s="12" t="str">
        <f>IF(step1!W19&gt;step1!W$48,"",step1!W19)</f>
        <v/>
      </c>
      <c r="X28" s="2" t="str">
        <f>IF(step1!X19&gt;step1!X$48,"",step1!X19)</f>
        <v/>
      </c>
      <c r="Y28" s="12" t="str">
        <f>IF(step1!Y19&gt;step1!Y$48,"",step1!Y19)</f>
        <v/>
      </c>
      <c r="Z28" s="2" t="str">
        <f>IF(step1!Z19&gt;step1!Z$48,"",step1!Z19)</f>
        <v/>
      </c>
      <c r="AA28" s="2" t="str">
        <f>IF(step1!AA19&gt;step1!AA$48,"",step1!AA19)</f>
        <v/>
      </c>
      <c r="AB28" s="2" t="str">
        <f>IF(step1!AB19&gt;step1!AB$48,"",step1!AB19)</f>
        <v/>
      </c>
      <c r="AC28" s="2" t="str">
        <f>IF(step1!AC19&gt;step1!AC$48,"",step1!AC19)</f>
        <v/>
      </c>
      <c r="AD28" s="2" t="str">
        <f>IF(step1!AD19&gt;step1!AD$48,"",step1!AD19)</f>
        <v/>
      </c>
      <c r="AE28" s="2" t="str">
        <f>IF(step1!AE19&gt;step1!AE$48,"",step1!AE19)</f>
        <v/>
      </c>
      <c r="AF28" s="2" t="str">
        <f>IF(step1!AF19&gt;step1!AF$48,"",step1!AF19)</f>
        <v/>
      </c>
      <c r="AG28" s="12">
        <f>IF(step1!AG19&gt;step1!AG$48,"",step1!AG19)</f>
        <v>1</v>
      </c>
      <c r="AH28" s="2" t="str">
        <f>IF(step1!AH19&gt;step1!AH$48,"",step1!AH19)</f>
        <v/>
      </c>
      <c r="AI28" s="2" t="str">
        <f>IF(step1!AI19&gt;step1!AI$48,"",step1!AI19)</f>
        <v/>
      </c>
      <c r="AJ28" s="2" t="str">
        <f>IF(step1!AJ19&gt;step1!AJ$48,"",step1!AJ19)</f>
        <v/>
      </c>
      <c r="AK28" s="12">
        <f>IF(step1!AK19&gt;step1!AK$48,"",step1!AK19)</f>
        <v>1</v>
      </c>
      <c r="AL28" s="2" t="str">
        <f>IF(step1!AL19&gt;step1!AL$48,"",step1!AL19)</f>
        <v/>
      </c>
      <c r="AM28" s="2" t="str">
        <f>IF(step1!AM19&gt;step1!AM$48,"",step1!AM19)</f>
        <v/>
      </c>
      <c r="AN28" s="2" t="str">
        <f>IF(step1!AN19&gt;step1!AN$48,"",step1!AN19)</f>
        <v/>
      </c>
      <c r="AO28" s="2" t="str">
        <f>IF(step1!AO19&gt;step1!AO$48,"",step1!AO19)</f>
        <v/>
      </c>
      <c r="AP28" s="12">
        <f>IF(step1!AP19&gt;step1!AP$48,"",step1!AP19)</f>
        <v>1</v>
      </c>
      <c r="AQ28" s="12" t="str">
        <f>IF(step1!AQ19&gt;step1!AQ$48,"",step1!AQ19)</f>
        <v/>
      </c>
      <c r="AR28" s="2" t="str">
        <f>IF(step1!AR19&gt;step1!AR$48,"",step1!AR19)</f>
        <v/>
      </c>
      <c r="AS28" s="2" t="str">
        <f>IF(step1!AS19&gt;step1!AS$48,"",step1!AS19)</f>
        <v/>
      </c>
      <c r="AT28" s="2" t="str">
        <f>IF(step1!AT19&gt;step1!AT$48,"",step1!AT19)</f>
        <v/>
      </c>
      <c r="AU28" s="2" t="str">
        <f>IF(step1!AU19&gt;step1!AU$48,"",step1!AU19)</f>
        <v/>
      </c>
      <c r="AV28" s="2" t="str">
        <f>IF(step1!AV19&gt;step1!AV$48,"",step1!AV19)</f>
        <v/>
      </c>
      <c r="AW28" s="2" t="str">
        <f>IF(step1!AW19&gt;step1!AW$48,"",step1!AW19)</f>
        <v/>
      </c>
      <c r="AX28" s="2" t="str">
        <f>IF(step1!AX19&gt;step1!AX$48,"",step1!AX19)</f>
        <v/>
      </c>
      <c r="AY28" s="2" t="str">
        <f>IF(step1!AY19&gt;step1!AY$48,"",step1!AY19)</f>
        <v/>
      </c>
      <c r="AZ28" s="12">
        <f>IF(step1!AZ19&gt;step1!AZ$48,"",step1!AZ19)</f>
        <v>1</v>
      </c>
      <c r="BA28" s="12" t="str">
        <f>IF(step1!BA19&gt;step1!BA$48,"",step1!BA19)</f>
        <v/>
      </c>
      <c r="BB28" s="2" t="str">
        <f>IF(step1!BB19&gt;step1!BB$48,"",step1!BB19)</f>
        <v/>
      </c>
      <c r="BC28" s="2" t="str">
        <f>IF(step1!BC19&gt;step1!BC$48,"",step1!BC19)</f>
        <v/>
      </c>
      <c r="BD28" s="2" t="str">
        <f>IF(step1!BD19&gt;step1!BD$48,"",step1!BD19)</f>
        <v/>
      </c>
      <c r="BE28" s="2" t="str">
        <f>IF(step1!BE19&gt;step1!BE$48,"",step1!BE19)</f>
        <v/>
      </c>
      <c r="BF28" s="2" t="str">
        <f>IF(step1!BF19&gt;step1!BF$48,"",step1!BF19)</f>
        <v/>
      </c>
      <c r="BG28" s="2" t="str">
        <f>IF(step1!BG19&gt;step1!BG$48,"",step1!BG19)</f>
        <v/>
      </c>
      <c r="BH28" s="2" t="str">
        <f>IF(step1!BH19&gt;step1!BH$48,"",step1!BH19)</f>
        <v/>
      </c>
      <c r="BI28" s="12">
        <f>IF(step1!BI19&gt;step1!BI$48,"",step1!BI19)</f>
        <v>1</v>
      </c>
      <c r="BJ28" s="2" t="str">
        <f>IF(step1!BJ19&gt;step1!BJ$48,"",step1!BJ19)</f>
        <v/>
      </c>
      <c r="BK28" s="12">
        <f>IF(step1!BK19&gt;step1!BK$48,"",step1!BK19)</f>
        <v>1</v>
      </c>
      <c r="BL28" s="12">
        <f>IF(step1!BL19&gt;step1!BL$48,"",step1!BL19)</f>
        <v>2</v>
      </c>
      <c r="BM28" s="2" t="str">
        <f>IF(step1!BM19&gt;step1!BM$48,"",step1!BM19)</f>
        <v/>
      </c>
      <c r="BN28" s="12" t="str">
        <f>IF(step1!BN19&gt;step1!BN$48,"",step1!BN19)</f>
        <v/>
      </c>
      <c r="BO28" s="2" t="str">
        <f>IF(step1!BO19&gt;step1!BO$48,"",step1!BO19)</f>
        <v/>
      </c>
      <c r="BP28" s="2" t="str">
        <f>IF(step1!BP19&gt;step1!BP$48,"",step1!BP19)</f>
        <v/>
      </c>
      <c r="BQ28" s="2" t="str">
        <f>IF(step1!BQ19&gt;step1!BQ$48,"",step1!BQ19)</f>
        <v/>
      </c>
      <c r="BR28" s="12" t="str">
        <f>IF(step1!BR19&gt;step1!BR$48,"",step1!BR19)</f>
        <v/>
      </c>
      <c r="BS28" s="2" t="str">
        <f>IF(step1!BS19&gt;step1!BS$48,"",step1!BS19)</f>
        <v/>
      </c>
      <c r="BT28" s="2">
        <f>IF(step1!BT19&gt;step1!BT$48,"",step1!BT19)</f>
        <v>1</v>
      </c>
      <c r="BU28" s="2" t="str">
        <f>IF(step1!BU19&gt;step1!BU$48,"",step1!BU19)</f>
        <v/>
      </c>
      <c r="BV28" s="12">
        <f>IF(step1!BV19&gt;step1!BV$48,"",step1!BV19)</f>
        <v>1</v>
      </c>
      <c r="BW28" s="12" t="str">
        <f>IF(step1!BW19&gt;step1!BW$48,"",step1!BW19)</f>
        <v/>
      </c>
      <c r="BX28" s="2" t="str">
        <f>IF(step1!BX19&gt;step1!BX$48,"",step1!BX19)</f>
        <v/>
      </c>
      <c r="BY28" s="2" t="str">
        <f>IF(step1!BY19&gt;step1!BY$48,"",step1!BY19)</f>
        <v/>
      </c>
      <c r="BZ28" s="2" t="str">
        <f>IF(step1!BZ19&gt;step1!BZ$48,"",step1!BZ19)</f>
        <v/>
      </c>
      <c r="CA28" s="2" t="str">
        <f>IF(step1!CA19&gt;step1!CA$48,"",step1!CA19)</f>
        <v/>
      </c>
      <c r="CB28" s="2" t="str">
        <f>IF(step1!CB19&gt;step1!CB$48,"",step1!CB19)</f>
        <v/>
      </c>
      <c r="CC28" s="12" t="str">
        <f>IF(step1!CC19&gt;step1!CC$48,"",step1!CC19)</f>
        <v/>
      </c>
      <c r="CD28" s="2" t="str">
        <f>IF(step1!CD19&gt;step1!CD$48,"",step1!CD19)</f>
        <v/>
      </c>
      <c r="CE28" s="2" t="str">
        <f>IF(step1!CE19&gt;step1!CE$48,"",step1!CE19)</f>
        <v/>
      </c>
      <c r="CF28" s="2" t="str">
        <f>IF(step1!CF19&gt;step1!CF$48,"",step1!CF19)</f>
        <v/>
      </c>
      <c r="CG28" s="2" t="str">
        <f>IF(step1!CG19&gt;step1!CG$48,"",step1!CG19)</f>
        <v/>
      </c>
      <c r="CH28" s="2" t="str">
        <f>IF(step1!CH19&gt;step1!CH$48,"",step1!CH19)</f>
        <v/>
      </c>
      <c r="CI28" s="12">
        <f>IF(step1!CI19&gt;step1!CI$48,"",step1!CI19)</f>
        <v>5</v>
      </c>
      <c r="CJ28" s="2" t="str">
        <f>IF(step1!CJ19&gt;step1!CJ$48,"",step1!CJ19)</f>
        <v/>
      </c>
      <c r="CK28" s="2" t="str">
        <f>IF(step1!CK19&gt;step1!CK$48,"",step1!CK19)</f>
        <v/>
      </c>
      <c r="CL28" s="12" t="str">
        <f>IF(step1!CL19&gt;step1!CL$48,"",step1!CL19)</f>
        <v/>
      </c>
      <c r="CM28" s="2" t="str">
        <f>IF(step1!CM19&gt;step1!CM$48,"",step1!CM19)</f>
        <v/>
      </c>
      <c r="CN28" s="12" t="str">
        <f>IF(step1!CN19&gt;step1!CN$48,"",step1!CN19)</f>
        <v/>
      </c>
      <c r="CO28" s="2" t="str">
        <f>IF(step1!CO19&gt;step1!CO$48,"",step1!CO19)</f>
        <v/>
      </c>
      <c r="CP28" s="12">
        <f>IF(step1!CP19&gt;step1!CP$48,"",step1!CP19)</f>
        <v>1</v>
      </c>
      <c r="CQ28" s="2" t="str">
        <f>IF(step1!CQ19&gt;step1!CQ$48,"",step1!CQ19)</f>
        <v/>
      </c>
      <c r="CR28" s="2">
        <v>139250</v>
      </c>
    </row>
    <row r="29" spans="1:96" ht="15" thickBot="1" x14ac:dyDescent="0.35">
      <c r="A29" s="1" t="s">
        <v>112</v>
      </c>
      <c r="B29" s="12" t="str">
        <f>IF(step1!B20&gt;step1!B$48,"",step1!B20)</f>
        <v/>
      </c>
      <c r="C29" s="2" t="str">
        <f>IF(step1!C20&gt;step1!C$48,"",step1!C20)</f>
        <v/>
      </c>
      <c r="D29" s="2" t="str">
        <f>IF(step1!D20&gt;step1!D$48,"",step1!D20)</f>
        <v/>
      </c>
      <c r="E29" s="12" t="str">
        <f>IF(step1!E20&gt;step1!E$48,"",step1!E20)</f>
        <v/>
      </c>
      <c r="F29" s="2" t="str">
        <f>IF(step1!F20&gt;step1!F$48,"",step1!F20)</f>
        <v/>
      </c>
      <c r="G29" s="12" t="str">
        <f>IF(step1!G20&gt;step1!G$48,"",step1!G20)</f>
        <v/>
      </c>
      <c r="H29" s="2" t="str">
        <f>IF(step1!H20&gt;step1!H$48,"",step1!H20)</f>
        <v/>
      </c>
      <c r="I29" s="12">
        <f>IF(step1!I20&gt;step1!I$48,"",step1!I20)</f>
        <v>5</v>
      </c>
      <c r="J29" s="12" t="str">
        <f>IF(step1!J20&gt;step1!J$48,"",step1!J20)</f>
        <v/>
      </c>
      <c r="K29" s="2" t="str">
        <f>IF(step1!K20&gt;step1!K$48,"",step1!K20)</f>
        <v/>
      </c>
      <c r="L29" s="2" t="str">
        <f>IF(step1!L20&gt;step1!L$48,"",step1!L20)</f>
        <v/>
      </c>
      <c r="M29" s="2" t="str">
        <f>IF(step1!M20&gt;step1!M$48,"",step1!M20)</f>
        <v/>
      </c>
      <c r="N29" s="2" t="str">
        <f>IF(step1!N20&gt;step1!N$48,"",step1!N20)</f>
        <v/>
      </c>
      <c r="O29" s="12">
        <f>IF(step1!O20&gt;step1!O$48,"",step1!O20)</f>
        <v>1</v>
      </c>
      <c r="P29" s="2" t="str">
        <f>IF(step1!P20&gt;step1!P$48,"",step1!P20)</f>
        <v/>
      </c>
      <c r="Q29" s="2" t="str">
        <f>IF(step1!Q20&gt;step1!Q$48,"",step1!Q20)</f>
        <v/>
      </c>
      <c r="R29" s="2" t="str">
        <f>IF(step1!R20&gt;step1!R$48,"",step1!R20)</f>
        <v/>
      </c>
      <c r="S29" s="12">
        <f>IF(step1!S20&gt;step1!S$48,"",step1!S20)</f>
        <v>4</v>
      </c>
      <c r="T29" s="2" t="str">
        <f>IF(step1!T20&gt;step1!T$48,"",step1!T20)</f>
        <v/>
      </c>
      <c r="U29" s="2" t="str">
        <f>IF(step1!U20&gt;step1!U$48,"",step1!U20)</f>
        <v/>
      </c>
      <c r="V29" s="2" t="str">
        <f>IF(step1!V20&gt;step1!V$48,"",step1!V20)</f>
        <v/>
      </c>
      <c r="W29" s="12" t="str">
        <f>IF(step1!W20&gt;step1!W$48,"",step1!W20)</f>
        <v/>
      </c>
      <c r="X29" s="2" t="str">
        <f>IF(step1!X20&gt;step1!X$48,"",step1!X20)</f>
        <v/>
      </c>
      <c r="Y29" s="12">
        <f>IF(step1!Y20&gt;step1!Y$48,"",step1!Y20)</f>
        <v>1</v>
      </c>
      <c r="Z29" s="2" t="str">
        <f>IF(step1!Z20&gt;step1!Z$48,"",step1!Z20)</f>
        <v/>
      </c>
      <c r="AA29" s="2" t="str">
        <f>IF(step1!AA20&gt;step1!AA$48,"",step1!AA20)</f>
        <v/>
      </c>
      <c r="AB29" s="2" t="str">
        <f>IF(step1!AB20&gt;step1!AB$48,"",step1!AB20)</f>
        <v/>
      </c>
      <c r="AC29" s="2" t="str">
        <f>IF(step1!AC20&gt;step1!AC$48,"",step1!AC20)</f>
        <v/>
      </c>
      <c r="AD29" s="2" t="str">
        <f>IF(step1!AD20&gt;step1!AD$48,"",step1!AD20)</f>
        <v/>
      </c>
      <c r="AE29" s="2" t="str">
        <f>IF(step1!AE20&gt;step1!AE$48,"",step1!AE20)</f>
        <v/>
      </c>
      <c r="AF29" s="2" t="str">
        <f>IF(step1!AF20&gt;step1!AF$48,"",step1!AF20)</f>
        <v/>
      </c>
      <c r="AG29" s="12">
        <f>IF(step1!AG20&gt;step1!AG$48,"",step1!AG20)</f>
        <v>1</v>
      </c>
      <c r="AH29" s="2" t="str">
        <f>IF(step1!AH20&gt;step1!AH$48,"",step1!AH20)</f>
        <v/>
      </c>
      <c r="AI29" s="2" t="str">
        <f>IF(step1!AI20&gt;step1!AI$48,"",step1!AI20)</f>
        <v/>
      </c>
      <c r="AJ29" s="2" t="str">
        <f>IF(step1!AJ20&gt;step1!AJ$48,"",step1!AJ20)</f>
        <v/>
      </c>
      <c r="AK29" s="12">
        <f>IF(step1!AK20&gt;step1!AK$48,"",step1!AK20)</f>
        <v>1</v>
      </c>
      <c r="AL29" s="2" t="str">
        <f>IF(step1!AL20&gt;step1!AL$48,"",step1!AL20)</f>
        <v/>
      </c>
      <c r="AM29" s="2" t="str">
        <f>IF(step1!AM20&gt;step1!AM$48,"",step1!AM20)</f>
        <v/>
      </c>
      <c r="AN29" s="2" t="str">
        <f>IF(step1!AN20&gt;step1!AN$48,"",step1!AN20)</f>
        <v/>
      </c>
      <c r="AO29" s="2" t="str">
        <f>IF(step1!AO20&gt;step1!AO$48,"",step1!AO20)</f>
        <v/>
      </c>
      <c r="AP29" s="12">
        <f>IF(step1!AP20&gt;step1!AP$48,"",step1!AP20)</f>
        <v>1</v>
      </c>
      <c r="AQ29" s="12">
        <f>IF(step1!AQ20&gt;step1!AQ$48,"",step1!AQ20)</f>
        <v>1</v>
      </c>
      <c r="AR29" s="2" t="str">
        <f>IF(step1!AR20&gt;step1!AR$48,"",step1!AR20)</f>
        <v/>
      </c>
      <c r="AS29" s="2" t="str">
        <f>IF(step1!AS20&gt;step1!AS$48,"",step1!AS20)</f>
        <v/>
      </c>
      <c r="AT29" s="2" t="str">
        <f>IF(step1!AT20&gt;step1!AT$48,"",step1!AT20)</f>
        <v/>
      </c>
      <c r="AU29" s="2" t="str">
        <f>IF(step1!AU20&gt;step1!AU$48,"",step1!AU20)</f>
        <v/>
      </c>
      <c r="AV29" s="2" t="str">
        <f>IF(step1!AV20&gt;step1!AV$48,"",step1!AV20)</f>
        <v/>
      </c>
      <c r="AW29" s="2" t="str">
        <f>IF(step1!AW20&gt;step1!AW$48,"",step1!AW20)</f>
        <v/>
      </c>
      <c r="AX29" s="2" t="str">
        <f>IF(step1!AX20&gt;step1!AX$48,"",step1!AX20)</f>
        <v/>
      </c>
      <c r="AY29" s="2" t="str">
        <f>IF(step1!AY20&gt;step1!AY$48,"",step1!AY20)</f>
        <v/>
      </c>
      <c r="AZ29" s="12">
        <f>IF(step1!AZ20&gt;step1!AZ$48,"",step1!AZ20)</f>
        <v>1</v>
      </c>
      <c r="BA29" s="12">
        <f>IF(step1!BA20&gt;step1!BA$48,"",step1!BA20)</f>
        <v>4</v>
      </c>
      <c r="BB29" s="2" t="str">
        <f>IF(step1!BB20&gt;step1!BB$48,"",step1!BB20)</f>
        <v/>
      </c>
      <c r="BC29" s="2" t="str">
        <f>IF(step1!BC20&gt;step1!BC$48,"",step1!BC20)</f>
        <v/>
      </c>
      <c r="BD29" s="2" t="str">
        <f>IF(step1!BD20&gt;step1!BD$48,"",step1!BD20)</f>
        <v/>
      </c>
      <c r="BE29" s="2" t="str">
        <f>IF(step1!BE20&gt;step1!BE$48,"",step1!BE20)</f>
        <v/>
      </c>
      <c r="BF29" s="2" t="str">
        <f>IF(step1!BF20&gt;step1!BF$48,"",step1!BF20)</f>
        <v/>
      </c>
      <c r="BG29" s="2" t="str">
        <f>IF(step1!BG20&gt;step1!BG$48,"",step1!BG20)</f>
        <v/>
      </c>
      <c r="BH29" s="2" t="str">
        <f>IF(step1!BH20&gt;step1!BH$48,"",step1!BH20)</f>
        <v/>
      </c>
      <c r="BI29" s="12" t="str">
        <f>IF(step1!BI20&gt;step1!BI$48,"",step1!BI20)</f>
        <v/>
      </c>
      <c r="BJ29" s="2" t="str">
        <f>IF(step1!BJ20&gt;step1!BJ$48,"",step1!BJ20)</f>
        <v/>
      </c>
      <c r="BK29" s="12" t="str">
        <f>IF(step1!BK20&gt;step1!BK$48,"",step1!BK20)</f>
        <v/>
      </c>
      <c r="BL29" s="12">
        <f>IF(step1!BL20&gt;step1!BL$48,"",step1!BL20)</f>
        <v>1</v>
      </c>
      <c r="BM29" s="2" t="str">
        <f>IF(step1!BM20&gt;step1!BM$48,"",step1!BM20)</f>
        <v/>
      </c>
      <c r="BN29" s="12">
        <f>IF(step1!BN20&gt;step1!BN$48,"",step1!BN20)</f>
        <v>5</v>
      </c>
      <c r="BO29" s="2" t="str">
        <f>IF(step1!BO20&gt;step1!BO$48,"",step1!BO20)</f>
        <v/>
      </c>
      <c r="BP29" s="2" t="str">
        <f>IF(step1!BP20&gt;step1!BP$48,"",step1!BP20)</f>
        <v/>
      </c>
      <c r="BQ29" s="2" t="str">
        <f>IF(step1!BQ20&gt;step1!BQ$48,"",step1!BQ20)</f>
        <v/>
      </c>
      <c r="BR29" s="12">
        <f>IF(step1!BR20&gt;step1!BR$48,"",step1!BR20)</f>
        <v>1</v>
      </c>
      <c r="BS29" s="2" t="str">
        <f>IF(step1!BS20&gt;step1!BS$48,"",step1!BS20)</f>
        <v/>
      </c>
      <c r="BT29" s="2">
        <f>IF(step1!BT20&gt;step1!BT$48,"",step1!BT20)</f>
        <v>1</v>
      </c>
      <c r="BU29" s="2" t="str">
        <f>IF(step1!BU20&gt;step1!BU$48,"",step1!BU20)</f>
        <v/>
      </c>
      <c r="BV29" s="12" t="str">
        <f>IF(step1!BV20&gt;step1!BV$48,"",step1!BV20)</f>
        <v/>
      </c>
      <c r="BW29" s="12" t="str">
        <f>IF(step1!BW20&gt;step1!BW$48,"",step1!BW20)</f>
        <v/>
      </c>
      <c r="BX29" s="2" t="str">
        <f>IF(step1!BX20&gt;step1!BX$48,"",step1!BX20)</f>
        <v/>
      </c>
      <c r="BY29" s="2" t="str">
        <f>IF(step1!BY20&gt;step1!BY$48,"",step1!BY20)</f>
        <v/>
      </c>
      <c r="BZ29" s="2" t="str">
        <f>IF(step1!BZ20&gt;step1!BZ$48,"",step1!BZ20)</f>
        <v/>
      </c>
      <c r="CA29" s="2" t="str">
        <f>IF(step1!CA20&gt;step1!CA$48,"",step1!CA20)</f>
        <v/>
      </c>
      <c r="CB29" s="2" t="str">
        <f>IF(step1!CB20&gt;step1!CB$48,"",step1!CB20)</f>
        <v/>
      </c>
      <c r="CC29" s="12" t="str">
        <f>IF(step1!CC20&gt;step1!CC$48,"",step1!CC20)</f>
        <v/>
      </c>
      <c r="CD29" s="2" t="str">
        <f>IF(step1!CD20&gt;step1!CD$48,"",step1!CD20)</f>
        <v/>
      </c>
      <c r="CE29" s="2" t="str">
        <f>IF(step1!CE20&gt;step1!CE$48,"",step1!CE20)</f>
        <v/>
      </c>
      <c r="CF29" s="2" t="str">
        <f>IF(step1!CF20&gt;step1!CF$48,"",step1!CF20)</f>
        <v/>
      </c>
      <c r="CG29" s="2" t="str">
        <f>IF(step1!CG20&gt;step1!CG$48,"",step1!CG20)</f>
        <v/>
      </c>
      <c r="CH29" s="2" t="str">
        <f>IF(step1!CH20&gt;step1!CH$48,"",step1!CH20)</f>
        <v/>
      </c>
      <c r="CI29" s="12">
        <f>IF(step1!CI20&gt;step1!CI$48,"",step1!CI20)</f>
        <v>1</v>
      </c>
      <c r="CJ29" s="2" t="str">
        <f>IF(step1!CJ20&gt;step1!CJ$48,"",step1!CJ20)</f>
        <v/>
      </c>
      <c r="CK29" s="2" t="str">
        <f>IF(step1!CK20&gt;step1!CK$48,"",step1!CK20)</f>
        <v/>
      </c>
      <c r="CL29" s="12">
        <f>IF(step1!CL20&gt;step1!CL$48,"",step1!CL20)</f>
        <v>1</v>
      </c>
      <c r="CM29" s="2" t="str">
        <f>IF(step1!CM20&gt;step1!CM$48,"",step1!CM20)</f>
        <v/>
      </c>
      <c r="CN29" s="12" t="str">
        <f>IF(step1!CN20&gt;step1!CN$48,"",step1!CN20)</f>
        <v/>
      </c>
      <c r="CO29" s="2" t="str">
        <f>IF(step1!CO20&gt;step1!CO$48,"",step1!CO20)</f>
        <v/>
      </c>
      <c r="CP29" s="12">
        <f>IF(step1!CP20&gt;step1!CP$48,"",step1!CP20)</f>
        <v>1</v>
      </c>
      <c r="CQ29" s="2" t="str">
        <f>IF(step1!CQ20&gt;step1!CQ$48,"",step1!CQ20)</f>
        <v/>
      </c>
      <c r="CR29" s="2">
        <v>132733</v>
      </c>
    </row>
    <row r="30" spans="1:96" ht="15" thickBot="1" x14ac:dyDescent="0.35">
      <c r="A30" s="1" t="s">
        <v>113</v>
      </c>
      <c r="B30" s="12" t="str">
        <f>IF(step1!B21&gt;step1!B$48,"",step1!B21)</f>
        <v/>
      </c>
      <c r="C30" s="2" t="str">
        <f>IF(step1!C21&gt;step1!C$48,"",step1!C21)</f>
        <v/>
      </c>
      <c r="D30" s="2" t="str">
        <f>IF(step1!D21&gt;step1!D$48,"",step1!D21)</f>
        <v/>
      </c>
      <c r="E30" s="12" t="str">
        <f>IF(step1!E21&gt;step1!E$48,"",step1!E21)</f>
        <v/>
      </c>
      <c r="F30" s="2" t="str">
        <f>IF(step1!F21&gt;step1!F$48,"",step1!F21)</f>
        <v/>
      </c>
      <c r="G30" s="12" t="str">
        <f>IF(step1!G21&gt;step1!G$48,"",step1!G21)</f>
        <v/>
      </c>
      <c r="H30" s="2" t="str">
        <f>IF(step1!H21&gt;step1!H$48,"",step1!H21)</f>
        <v/>
      </c>
      <c r="I30" s="12" t="str">
        <f>IF(step1!I21&gt;step1!I$48,"",step1!I21)</f>
        <v/>
      </c>
      <c r="J30" s="12" t="str">
        <f>IF(step1!J21&gt;step1!J$48,"",step1!J21)</f>
        <v/>
      </c>
      <c r="K30" s="2" t="str">
        <f>IF(step1!K21&gt;step1!K$48,"",step1!K21)</f>
        <v/>
      </c>
      <c r="L30" s="2" t="str">
        <f>IF(step1!L21&gt;step1!L$48,"",step1!L21)</f>
        <v/>
      </c>
      <c r="M30" s="2" t="str">
        <f>IF(step1!M21&gt;step1!M$48,"",step1!M21)</f>
        <v/>
      </c>
      <c r="N30" s="2" t="str">
        <f>IF(step1!N21&gt;step1!N$48,"",step1!N21)</f>
        <v/>
      </c>
      <c r="O30" s="12" t="str">
        <f>IF(step1!O21&gt;step1!O$48,"",step1!O21)</f>
        <v/>
      </c>
      <c r="P30" s="2" t="str">
        <f>IF(step1!P21&gt;step1!P$48,"",step1!P21)</f>
        <v/>
      </c>
      <c r="Q30" s="2" t="str">
        <f>IF(step1!Q21&gt;step1!Q$48,"",step1!Q21)</f>
        <v/>
      </c>
      <c r="R30" s="2" t="str">
        <f>IF(step1!R21&gt;step1!R$48,"",step1!R21)</f>
        <v/>
      </c>
      <c r="S30" s="12">
        <f>IF(step1!S21&gt;step1!S$48,"",step1!S21)</f>
        <v>1</v>
      </c>
      <c r="T30" s="2" t="str">
        <f>IF(step1!T21&gt;step1!T$48,"",step1!T21)</f>
        <v/>
      </c>
      <c r="U30" s="2" t="str">
        <f>IF(step1!U21&gt;step1!U$48,"",step1!U21)</f>
        <v/>
      </c>
      <c r="V30" s="2" t="str">
        <f>IF(step1!V21&gt;step1!V$48,"",step1!V21)</f>
        <v/>
      </c>
      <c r="W30" s="12" t="str">
        <f>IF(step1!W21&gt;step1!W$48,"",step1!W21)</f>
        <v/>
      </c>
      <c r="X30" s="2" t="str">
        <f>IF(step1!X21&gt;step1!X$48,"",step1!X21)</f>
        <v/>
      </c>
      <c r="Y30" s="12" t="str">
        <f>IF(step1!Y21&gt;step1!Y$48,"",step1!Y21)</f>
        <v/>
      </c>
      <c r="Z30" s="2" t="str">
        <f>IF(step1!Z21&gt;step1!Z$48,"",step1!Z21)</f>
        <v/>
      </c>
      <c r="AA30" s="2" t="str">
        <f>IF(step1!AA21&gt;step1!AA$48,"",step1!AA21)</f>
        <v/>
      </c>
      <c r="AB30" s="2" t="str">
        <f>IF(step1!AB21&gt;step1!AB$48,"",step1!AB21)</f>
        <v/>
      </c>
      <c r="AC30" s="2" t="str">
        <f>IF(step1!AC21&gt;step1!AC$48,"",step1!AC21)</f>
        <v/>
      </c>
      <c r="AD30" s="2" t="str">
        <f>IF(step1!AD21&gt;step1!AD$48,"",step1!AD21)</f>
        <v/>
      </c>
      <c r="AE30" s="2" t="str">
        <f>IF(step1!AE21&gt;step1!AE$48,"",step1!AE21)</f>
        <v/>
      </c>
      <c r="AF30" s="2" t="str">
        <f>IF(step1!AF21&gt;step1!AF$48,"",step1!AF21)</f>
        <v/>
      </c>
      <c r="AG30" s="12">
        <f>IF(step1!AG21&gt;step1!AG$48,"",step1!AG21)</f>
        <v>1</v>
      </c>
      <c r="AH30" s="2" t="str">
        <f>IF(step1!AH21&gt;step1!AH$48,"",step1!AH21)</f>
        <v/>
      </c>
      <c r="AI30" s="2" t="str">
        <f>IF(step1!AI21&gt;step1!AI$48,"",step1!AI21)</f>
        <v/>
      </c>
      <c r="AJ30" s="2" t="str">
        <f>IF(step1!AJ21&gt;step1!AJ$48,"",step1!AJ21)</f>
        <v/>
      </c>
      <c r="AK30" s="12" t="str">
        <f>IF(step1!AK21&gt;step1!AK$48,"",step1!AK21)</f>
        <v/>
      </c>
      <c r="AL30" s="2" t="str">
        <f>IF(step1!AL21&gt;step1!AL$48,"",step1!AL21)</f>
        <v/>
      </c>
      <c r="AM30" s="2" t="str">
        <f>IF(step1!AM21&gt;step1!AM$48,"",step1!AM21)</f>
        <v/>
      </c>
      <c r="AN30" s="2" t="str">
        <f>IF(step1!AN21&gt;step1!AN$48,"",step1!AN21)</f>
        <v/>
      </c>
      <c r="AO30" s="2" t="str">
        <f>IF(step1!AO21&gt;step1!AO$48,"",step1!AO21)</f>
        <v/>
      </c>
      <c r="AP30" s="12">
        <f>IF(step1!AP21&gt;step1!AP$48,"",step1!AP21)</f>
        <v>1</v>
      </c>
      <c r="AQ30" s="12">
        <f>IF(step1!AQ21&gt;step1!AQ$48,"",step1!AQ21)</f>
        <v>1</v>
      </c>
      <c r="AR30" s="2" t="str">
        <f>IF(step1!AR21&gt;step1!AR$48,"",step1!AR21)</f>
        <v/>
      </c>
      <c r="AS30" s="2" t="str">
        <f>IF(step1!AS21&gt;step1!AS$48,"",step1!AS21)</f>
        <v/>
      </c>
      <c r="AT30" s="2" t="str">
        <f>IF(step1!AT21&gt;step1!AT$48,"",step1!AT21)</f>
        <v/>
      </c>
      <c r="AU30" s="2" t="str">
        <f>IF(step1!AU21&gt;step1!AU$48,"",step1!AU21)</f>
        <v/>
      </c>
      <c r="AV30" s="2" t="str">
        <f>IF(step1!AV21&gt;step1!AV$48,"",step1!AV21)</f>
        <v/>
      </c>
      <c r="AW30" s="2" t="str">
        <f>IF(step1!AW21&gt;step1!AW$48,"",step1!AW21)</f>
        <v/>
      </c>
      <c r="AX30" s="2" t="str">
        <f>IF(step1!AX21&gt;step1!AX$48,"",step1!AX21)</f>
        <v/>
      </c>
      <c r="AY30" s="2" t="str">
        <f>IF(step1!AY21&gt;step1!AY$48,"",step1!AY21)</f>
        <v/>
      </c>
      <c r="AZ30" s="12" t="str">
        <f>IF(step1!AZ21&gt;step1!AZ$48,"",step1!AZ21)</f>
        <v/>
      </c>
      <c r="BA30" s="12">
        <f>IF(step1!BA21&gt;step1!BA$48,"",step1!BA21)</f>
        <v>1</v>
      </c>
      <c r="BB30" s="2" t="str">
        <f>IF(step1!BB21&gt;step1!BB$48,"",step1!BB21)</f>
        <v/>
      </c>
      <c r="BC30" s="2" t="str">
        <f>IF(step1!BC21&gt;step1!BC$48,"",step1!BC21)</f>
        <v/>
      </c>
      <c r="BD30" s="2" t="str">
        <f>IF(step1!BD21&gt;step1!BD$48,"",step1!BD21)</f>
        <v/>
      </c>
      <c r="BE30" s="2" t="str">
        <f>IF(step1!BE21&gt;step1!BE$48,"",step1!BE21)</f>
        <v/>
      </c>
      <c r="BF30" s="2" t="str">
        <f>IF(step1!BF21&gt;step1!BF$48,"",step1!BF21)</f>
        <v/>
      </c>
      <c r="BG30" s="2" t="str">
        <f>IF(step1!BG21&gt;step1!BG$48,"",step1!BG21)</f>
        <v/>
      </c>
      <c r="BH30" s="2" t="str">
        <f>IF(step1!BH21&gt;step1!BH$48,"",step1!BH21)</f>
        <v/>
      </c>
      <c r="BI30" s="12" t="str">
        <f>IF(step1!BI21&gt;step1!BI$48,"",step1!BI21)</f>
        <v/>
      </c>
      <c r="BJ30" s="2" t="str">
        <f>IF(step1!BJ21&gt;step1!BJ$48,"",step1!BJ21)</f>
        <v/>
      </c>
      <c r="BK30" s="12">
        <f>IF(step1!BK21&gt;step1!BK$48,"",step1!BK21)</f>
        <v>1</v>
      </c>
      <c r="BL30" s="12">
        <f>IF(step1!BL21&gt;step1!BL$48,"",step1!BL21)</f>
        <v>1</v>
      </c>
      <c r="BM30" s="2" t="str">
        <f>IF(step1!BM21&gt;step1!BM$48,"",step1!BM21)</f>
        <v/>
      </c>
      <c r="BN30" s="12">
        <f>IF(step1!BN21&gt;step1!BN$48,"",step1!BN21)</f>
        <v>1</v>
      </c>
      <c r="BO30" s="2" t="str">
        <f>IF(step1!BO21&gt;step1!BO$48,"",step1!BO21)</f>
        <v/>
      </c>
      <c r="BP30" s="2" t="str">
        <f>IF(step1!BP21&gt;step1!BP$48,"",step1!BP21)</f>
        <v/>
      </c>
      <c r="BQ30" s="2" t="str">
        <f>IF(step1!BQ21&gt;step1!BQ$48,"",step1!BQ21)</f>
        <v/>
      </c>
      <c r="BR30" s="12">
        <f>IF(step1!BR21&gt;step1!BR$48,"",step1!BR21)</f>
        <v>1</v>
      </c>
      <c r="BS30" s="2" t="str">
        <f>IF(step1!BS21&gt;step1!BS$48,"",step1!BS21)</f>
        <v/>
      </c>
      <c r="BT30" s="2">
        <f>IF(step1!BT21&gt;step1!BT$48,"",step1!BT21)</f>
        <v>1</v>
      </c>
      <c r="BU30" s="2" t="str">
        <f>IF(step1!BU21&gt;step1!BU$48,"",step1!BU21)</f>
        <v/>
      </c>
      <c r="BV30" s="12">
        <f>IF(step1!BV21&gt;step1!BV$48,"",step1!BV21)</f>
        <v>1</v>
      </c>
      <c r="BW30" s="12">
        <f>IF(step1!BW21&gt;step1!BW$48,"",step1!BW21)</f>
        <v>3</v>
      </c>
      <c r="BX30" s="2" t="str">
        <f>IF(step1!BX21&gt;step1!BX$48,"",step1!BX21)</f>
        <v/>
      </c>
      <c r="BY30" s="2" t="str">
        <f>IF(step1!BY21&gt;step1!BY$48,"",step1!BY21)</f>
        <v/>
      </c>
      <c r="BZ30" s="2" t="str">
        <f>IF(step1!BZ21&gt;step1!BZ$48,"",step1!BZ21)</f>
        <v/>
      </c>
      <c r="CA30" s="2" t="str">
        <f>IF(step1!CA21&gt;step1!CA$48,"",step1!CA21)</f>
        <v/>
      </c>
      <c r="CB30" s="2" t="str">
        <f>IF(step1!CB21&gt;step1!CB$48,"",step1!CB21)</f>
        <v/>
      </c>
      <c r="CC30" s="12" t="str">
        <f>IF(step1!CC21&gt;step1!CC$48,"",step1!CC21)</f>
        <v/>
      </c>
      <c r="CD30" s="2" t="str">
        <f>IF(step1!CD21&gt;step1!CD$48,"",step1!CD21)</f>
        <v/>
      </c>
      <c r="CE30" s="2" t="str">
        <f>IF(step1!CE21&gt;step1!CE$48,"",step1!CE21)</f>
        <v/>
      </c>
      <c r="CF30" s="2" t="str">
        <f>IF(step1!CF21&gt;step1!CF$48,"",step1!CF21)</f>
        <v/>
      </c>
      <c r="CG30" s="2" t="str">
        <f>IF(step1!CG21&gt;step1!CG$48,"",step1!CG21)</f>
        <v/>
      </c>
      <c r="CH30" s="2" t="str">
        <f>IF(step1!CH21&gt;step1!CH$48,"",step1!CH21)</f>
        <v/>
      </c>
      <c r="CI30" s="12">
        <f>IF(step1!CI21&gt;step1!CI$48,"",step1!CI21)</f>
        <v>1</v>
      </c>
      <c r="CJ30" s="2" t="str">
        <f>IF(step1!CJ21&gt;step1!CJ$48,"",step1!CJ21)</f>
        <v/>
      </c>
      <c r="CK30" s="2" t="str">
        <f>IF(step1!CK21&gt;step1!CK$48,"",step1!CK21)</f>
        <v/>
      </c>
      <c r="CL30" s="12" t="str">
        <f>IF(step1!CL21&gt;step1!CL$48,"",step1!CL21)</f>
        <v/>
      </c>
      <c r="CM30" s="2" t="str">
        <f>IF(step1!CM21&gt;step1!CM$48,"",step1!CM21)</f>
        <v/>
      </c>
      <c r="CN30" s="12">
        <f>IF(step1!CN21&gt;step1!CN$48,"",step1!CN21)</f>
        <v>1</v>
      </c>
      <c r="CO30" s="2" t="str">
        <f>IF(step1!CO21&gt;step1!CO$48,"",step1!CO21)</f>
        <v/>
      </c>
      <c r="CP30" s="12">
        <f>IF(step1!CP21&gt;step1!CP$48,"",step1!CP21)</f>
        <v>1</v>
      </c>
      <c r="CQ30" s="2" t="str">
        <f>IF(step1!CQ21&gt;step1!CQ$48,"",step1!CQ21)</f>
        <v/>
      </c>
      <c r="CR30" s="2">
        <v>120666</v>
      </c>
    </row>
    <row r="31" spans="1:96" ht="15" thickBot="1" x14ac:dyDescent="0.35">
      <c r="A31" s="1" t="s">
        <v>114</v>
      </c>
      <c r="B31" s="12" t="str">
        <f>IF(step1!B22&gt;step1!B$48,"",step1!B22)</f>
        <v/>
      </c>
      <c r="C31" s="2" t="str">
        <f>IF(step1!C22&gt;step1!C$48,"",step1!C22)</f>
        <v/>
      </c>
      <c r="D31" s="2" t="str">
        <f>IF(step1!D22&gt;step1!D$48,"",step1!D22)</f>
        <v/>
      </c>
      <c r="E31" s="12" t="str">
        <f>IF(step1!E22&gt;step1!E$48,"",step1!E22)</f>
        <v/>
      </c>
      <c r="F31" s="2" t="str">
        <f>IF(step1!F22&gt;step1!F$48,"",step1!F22)</f>
        <v/>
      </c>
      <c r="G31" s="12">
        <f>IF(step1!G22&gt;step1!G$48,"",step1!G22)</f>
        <v>1</v>
      </c>
      <c r="H31" s="2" t="str">
        <f>IF(step1!H22&gt;step1!H$48,"",step1!H22)</f>
        <v/>
      </c>
      <c r="I31" s="12" t="str">
        <f>IF(step1!I22&gt;step1!I$48,"",step1!I22)</f>
        <v/>
      </c>
      <c r="J31" s="12" t="str">
        <f>IF(step1!J22&gt;step1!J$48,"",step1!J22)</f>
        <v/>
      </c>
      <c r="K31" s="2" t="str">
        <f>IF(step1!K22&gt;step1!K$48,"",step1!K22)</f>
        <v/>
      </c>
      <c r="L31" s="2" t="str">
        <f>IF(step1!L22&gt;step1!L$48,"",step1!L22)</f>
        <v/>
      </c>
      <c r="M31" s="2" t="str">
        <f>IF(step1!M22&gt;step1!M$48,"",step1!M22)</f>
        <v/>
      </c>
      <c r="N31" s="2" t="str">
        <f>IF(step1!N22&gt;step1!N$48,"",step1!N22)</f>
        <v/>
      </c>
      <c r="O31" s="12" t="str">
        <f>IF(step1!O22&gt;step1!O$48,"",step1!O22)</f>
        <v/>
      </c>
      <c r="P31" s="2" t="str">
        <f>IF(step1!P22&gt;step1!P$48,"",step1!P22)</f>
        <v/>
      </c>
      <c r="Q31" s="2" t="str">
        <f>IF(step1!Q22&gt;step1!Q$48,"",step1!Q22)</f>
        <v/>
      </c>
      <c r="R31" s="2" t="str">
        <f>IF(step1!R22&gt;step1!R$48,"",step1!R22)</f>
        <v/>
      </c>
      <c r="S31" s="12">
        <f>IF(step1!S22&gt;step1!S$48,"",step1!S22)</f>
        <v>1</v>
      </c>
      <c r="T31" s="2" t="str">
        <f>IF(step1!T22&gt;step1!T$48,"",step1!T22)</f>
        <v/>
      </c>
      <c r="U31" s="2" t="str">
        <f>IF(step1!U22&gt;step1!U$48,"",step1!U22)</f>
        <v/>
      </c>
      <c r="V31" s="2" t="str">
        <f>IF(step1!V22&gt;step1!V$48,"",step1!V22)</f>
        <v/>
      </c>
      <c r="W31" s="12" t="str">
        <f>IF(step1!W22&gt;step1!W$48,"",step1!W22)</f>
        <v/>
      </c>
      <c r="X31" s="2" t="str">
        <f>IF(step1!X22&gt;step1!X$48,"",step1!X22)</f>
        <v/>
      </c>
      <c r="Y31" s="12" t="str">
        <f>IF(step1!Y22&gt;step1!Y$48,"",step1!Y22)</f>
        <v/>
      </c>
      <c r="Z31" s="2" t="str">
        <f>IF(step1!Z22&gt;step1!Z$48,"",step1!Z22)</f>
        <v/>
      </c>
      <c r="AA31" s="2" t="str">
        <f>IF(step1!AA22&gt;step1!AA$48,"",step1!AA22)</f>
        <v/>
      </c>
      <c r="AB31" s="2" t="str">
        <f>IF(step1!AB22&gt;step1!AB$48,"",step1!AB22)</f>
        <v/>
      </c>
      <c r="AC31" s="2" t="str">
        <f>IF(step1!AC22&gt;step1!AC$48,"",step1!AC22)</f>
        <v/>
      </c>
      <c r="AD31" s="2" t="str">
        <f>IF(step1!AD22&gt;step1!AD$48,"",step1!AD22)</f>
        <v/>
      </c>
      <c r="AE31" s="2" t="str">
        <f>IF(step1!AE22&gt;step1!AE$48,"",step1!AE22)</f>
        <v/>
      </c>
      <c r="AF31" s="2" t="str">
        <f>IF(step1!AF22&gt;step1!AF$48,"",step1!AF22)</f>
        <v/>
      </c>
      <c r="AG31" s="12">
        <f>IF(step1!AG22&gt;step1!AG$48,"",step1!AG22)</f>
        <v>1</v>
      </c>
      <c r="AH31" s="2" t="str">
        <f>IF(step1!AH22&gt;step1!AH$48,"",step1!AH22)</f>
        <v/>
      </c>
      <c r="AI31" s="2" t="str">
        <f>IF(step1!AI22&gt;step1!AI$48,"",step1!AI22)</f>
        <v/>
      </c>
      <c r="AJ31" s="2" t="str">
        <f>IF(step1!AJ22&gt;step1!AJ$48,"",step1!AJ22)</f>
        <v/>
      </c>
      <c r="AK31" s="12">
        <f>IF(step1!AK22&gt;step1!AK$48,"",step1!AK22)</f>
        <v>1</v>
      </c>
      <c r="AL31" s="2" t="str">
        <f>IF(step1!AL22&gt;step1!AL$48,"",step1!AL22)</f>
        <v/>
      </c>
      <c r="AM31" s="2" t="str">
        <f>IF(step1!AM22&gt;step1!AM$48,"",step1!AM22)</f>
        <v/>
      </c>
      <c r="AN31" s="2" t="str">
        <f>IF(step1!AN22&gt;step1!AN$48,"",step1!AN22)</f>
        <v/>
      </c>
      <c r="AO31" s="2" t="str">
        <f>IF(step1!AO22&gt;step1!AO$48,"",step1!AO22)</f>
        <v/>
      </c>
      <c r="AP31" s="12">
        <f>IF(step1!AP22&gt;step1!AP$48,"",step1!AP22)</f>
        <v>3</v>
      </c>
      <c r="AQ31" s="12">
        <f>IF(step1!AQ22&gt;step1!AQ$48,"",step1!AQ22)</f>
        <v>1</v>
      </c>
      <c r="AR31" s="2" t="str">
        <f>IF(step1!AR22&gt;step1!AR$48,"",step1!AR22)</f>
        <v/>
      </c>
      <c r="AS31" s="2" t="str">
        <f>IF(step1!AS22&gt;step1!AS$48,"",step1!AS22)</f>
        <v/>
      </c>
      <c r="AT31" s="2" t="str">
        <f>IF(step1!AT22&gt;step1!AT$48,"",step1!AT22)</f>
        <v/>
      </c>
      <c r="AU31" s="2" t="str">
        <f>IF(step1!AU22&gt;step1!AU$48,"",step1!AU22)</f>
        <v/>
      </c>
      <c r="AV31" s="2" t="str">
        <f>IF(step1!AV22&gt;step1!AV$48,"",step1!AV22)</f>
        <v/>
      </c>
      <c r="AW31" s="2" t="str">
        <f>IF(step1!AW22&gt;step1!AW$48,"",step1!AW22)</f>
        <v/>
      </c>
      <c r="AX31" s="2" t="str">
        <f>IF(step1!AX22&gt;step1!AX$48,"",step1!AX22)</f>
        <v/>
      </c>
      <c r="AY31" s="2" t="str">
        <f>IF(step1!AY22&gt;step1!AY$48,"",step1!AY22)</f>
        <v/>
      </c>
      <c r="AZ31" s="12">
        <f>IF(step1!AZ22&gt;step1!AZ$48,"",step1!AZ22)</f>
        <v>1</v>
      </c>
      <c r="BA31" s="12">
        <f>IF(step1!BA22&gt;step1!BA$48,"",step1!BA22)</f>
        <v>3</v>
      </c>
      <c r="BB31" s="2" t="str">
        <f>IF(step1!BB22&gt;step1!BB$48,"",step1!BB22)</f>
        <v/>
      </c>
      <c r="BC31" s="2" t="str">
        <f>IF(step1!BC22&gt;step1!BC$48,"",step1!BC22)</f>
        <v/>
      </c>
      <c r="BD31" s="2" t="str">
        <f>IF(step1!BD22&gt;step1!BD$48,"",step1!BD22)</f>
        <v/>
      </c>
      <c r="BE31" s="2" t="str">
        <f>IF(step1!BE22&gt;step1!BE$48,"",step1!BE22)</f>
        <v/>
      </c>
      <c r="BF31" s="2" t="str">
        <f>IF(step1!BF22&gt;step1!BF$48,"",step1!BF22)</f>
        <v/>
      </c>
      <c r="BG31" s="2" t="str">
        <f>IF(step1!BG22&gt;step1!BG$48,"",step1!BG22)</f>
        <v/>
      </c>
      <c r="BH31" s="2" t="str">
        <f>IF(step1!BH22&gt;step1!BH$48,"",step1!BH22)</f>
        <v/>
      </c>
      <c r="BI31" s="12" t="str">
        <f>IF(step1!BI22&gt;step1!BI$48,"",step1!BI22)</f>
        <v/>
      </c>
      <c r="BJ31" s="2" t="str">
        <f>IF(step1!BJ22&gt;step1!BJ$48,"",step1!BJ22)</f>
        <v/>
      </c>
      <c r="BK31" s="12">
        <f>IF(step1!BK22&gt;step1!BK$48,"",step1!BK22)</f>
        <v>1</v>
      </c>
      <c r="BL31" s="12" t="str">
        <f>IF(step1!BL22&gt;step1!BL$48,"",step1!BL22)</f>
        <v/>
      </c>
      <c r="BM31" s="2" t="str">
        <f>IF(step1!BM22&gt;step1!BM$48,"",step1!BM22)</f>
        <v/>
      </c>
      <c r="BN31" s="12">
        <f>IF(step1!BN22&gt;step1!BN$48,"",step1!BN22)</f>
        <v>1</v>
      </c>
      <c r="BO31" s="2" t="str">
        <f>IF(step1!BO22&gt;step1!BO$48,"",step1!BO22)</f>
        <v/>
      </c>
      <c r="BP31" s="2" t="str">
        <f>IF(step1!BP22&gt;step1!BP$48,"",step1!BP22)</f>
        <v/>
      </c>
      <c r="BQ31" s="2" t="str">
        <f>IF(step1!BQ22&gt;step1!BQ$48,"",step1!BQ22)</f>
        <v/>
      </c>
      <c r="BR31" s="12">
        <f>IF(step1!BR22&gt;step1!BR$48,"",step1!BR22)</f>
        <v>1</v>
      </c>
      <c r="BS31" s="2" t="str">
        <f>IF(step1!BS22&gt;step1!BS$48,"",step1!BS22)</f>
        <v/>
      </c>
      <c r="BT31" s="2" t="str">
        <f>IF(step1!BT22&gt;step1!BT$48,"",step1!BT22)</f>
        <v/>
      </c>
      <c r="BU31" s="2" t="str">
        <f>IF(step1!BU22&gt;step1!BU$48,"",step1!BU22)</f>
        <v/>
      </c>
      <c r="BV31" s="12" t="str">
        <f>IF(step1!BV22&gt;step1!BV$48,"",step1!BV22)</f>
        <v/>
      </c>
      <c r="BW31" s="12">
        <f>IF(step1!BW22&gt;step1!BW$48,"",step1!BW22)</f>
        <v>1</v>
      </c>
      <c r="BX31" s="2" t="str">
        <f>IF(step1!BX22&gt;step1!BX$48,"",step1!BX22)</f>
        <v/>
      </c>
      <c r="BY31" s="2" t="str">
        <f>IF(step1!BY22&gt;step1!BY$48,"",step1!BY22)</f>
        <v/>
      </c>
      <c r="BZ31" s="2" t="str">
        <f>IF(step1!BZ22&gt;step1!BZ$48,"",step1!BZ22)</f>
        <v/>
      </c>
      <c r="CA31" s="2" t="str">
        <f>IF(step1!CA22&gt;step1!CA$48,"",step1!CA22)</f>
        <v/>
      </c>
      <c r="CB31" s="2" t="str">
        <f>IF(step1!CB22&gt;step1!CB$48,"",step1!CB22)</f>
        <v/>
      </c>
      <c r="CC31" s="12" t="str">
        <f>IF(step1!CC22&gt;step1!CC$48,"",step1!CC22)</f>
        <v/>
      </c>
      <c r="CD31" s="2" t="str">
        <f>IF(step1!CD22&gt;step1!CD$48,"",step1!CD22)</f>
        <v/>
      </c>
      <c r="CE31" s="2" t="str">
        <f>IF(step1!CE22&gt;step1!CE$48,"",step1!CE22)</f>
        <v/>
      </c>
      <c r="CF31" s="2" t="str">
        <f>IF(step1!CF22&gt;step1!CF$48,"",step1!CF22)</f>
        <v/>
      </c>
      <c r="CG31" s="2" t="str">
        <f>IF(step1!CG22&gt;step1!CG$48,"",step1!CG22)</f>
        <v/>
      </c>
      <c r="CH31" s="2" t="str">
        <f>IF(step1!CH22&gt;step1!CH$48,"",step1!CH22)</f>
        <v/>
      </c>
      <c r="CI31" s="12">
        <f>IF(step1!CI22&gt;step1!CI$48,"",step1!CI22)</f>
        <v>5</v>
      </c>
      <c r="CJ31" s="2" t="str">
        <f>IF(step1!CJ22&gt;step1!CJ$48,"",step1!CJ22)</f>
        <v/>
      </c>
      <c r="CK31" s="2" t="str">
        <f>IF(step1!CK22&gt;step1!CK$48,"",step1!CK22)</f>
        <v/>
      </c>
      <c r="CL31" s="12">
        <f>IF(step1!CL22&gt;step1!CL$48,"",step1!CL22)</f>
        <v>1</v>
      </c>
      <c r="CM31" s="2" t="str">
        <f>IF(step1!CM22&gt;step1!CM$48,"",step1!CM22)</f>
        <v/>
      </c>
      <c r="CN31" s="12" t="str">
        <f>IF(step1!CN22&gt;step1!CN$48,"",step1!CN22)</f>
        <v/>
      </c>
      <c r="CO31" s="2" t="str">
        <f>IF(step1!CO22&gt;step1!CO$48,"",step1!CO22)</f>
        <v/>
      </c>
      <c r="CP31" s="12">
        <f>IF(step1!CP22&gt;step1!CP$48,"",step1!CP22)</f>
        <v>1</v>
      </c>
      <c r="CQ31" s="2" t="str">
        <f>IF(step1!CQ22&gt;step1!CQ$48,"",step1!CQ22)</f>
        <v/>
      </c>
      <c r="CR31" s="2">
        <v>118966</v>
      </c>
    </row>
    <row r="32" spans="1:96" ht="15" thickBot="1" x14ac:dyDescent="0.35">
      <c r="A32" s="1" t="s">
        <v>115</v>
      </c>
      <c r="B32" s="12" t="str">
        <f>IF(step1!B23&gt;step1!B$48,"",step1!B23)</f>
        <v/>
      </c>
      <c r="C32" s="2" t="str">
        <f>IF(step1!C23&gt;step1!C$48,"",step1!C23)</f>
        <v/>
      </c>
      <c r="D32" s="2" t="str">
        <f>IF(step1!D23&gt;step1!D$48,"",step1!D23)</f>
        <v/>
      </c>
      <c r="E32" s="12" t="str">
        <f>IF(step1!E23&gt;step1!E$48,"",step1!E23)</f>
        <v/>
      </c>
      <c r="F32" s="2" t="str">
        <f>IF(step1!F23&gt;step1!F$48,"",step1!F23)</f>
        <v/>
      </c>
      <c r="G32" s="12" t="str">
        <f>IF(step1!G23&gt;step1!G$48,"",step1!G23)</f>
        <v/>
      </c>
      <c r="H32" s="2" t="str">
        <f>IF(step1!H23&gt;step1!H$48,"",step1!H23)</f>
        <v/>
      </c>
      <c r="I32" s="12" t="str">
        <f>IF(step1!I23&gt;step1!I$48,"",step1!I23)</f>
        <v/>
      </c>
      <c r="J32" s="12" t="str">
        <f>IF(step1!J23&gt;step1!J$48,"",step1!J23)</f>
        <v/>
      </c>
      <c r="K32" s="2" t="str">
        <f>IF(step1!K23&gt;step1!K$48,"",step1!K23)</f>
        <v/>
      </c>
      <c r="L32" s="2" t="str">
        <f>IF(step1!L23&gt;step1!L$48,"",step1!L23)</f>
        <v/>
      </c>
      <c r="M32" s="2" t="str">
        <f>IF(step1!M23&gt;step1!M$48,"",step1!M23)</f>
        <v/>
      </c>
      <c r="N32" s="2" t="str">
        <f>IF(step1!N23&gt;step1!N$48,"",step1!N23)</f>
        <v/>
      </c>
      <c r="O32" s="12">
        <f>IF(step1!O23&gt;step1!O$48,"",step1!O23)</f>
        <v>2</v>
      </c>
      <c r="P32" s="2" t="str">
        <f>IF(step1!P23&gt;step1!P$48,"",step1!P23)</f>
        <v/>
      </c>
      <c r="Q32" s="2" t="str">
        <f>IF(step1!Q23&gt;step1!Q$48,"",step1!Q23)</f>
        <v/>
      </c>
      <c r="R32" s="2" t="str">
        <f>IF(step1!R23&gt;step1!R$48,"",step1!R23)</f>
        <v/>
      </c>
      <c r="S32" s="12">
        <f>IF(step1!S23&gt;step1!S$48,"",step1!S23)</f>
        <v>1</v>
      </c>
      <c r="T32" s="2" t="str">
        <f>IF(step1!T23&gt;step1!T$48,"",step1!T23)</f>
        <v/>
      </c>
      <c r="U32" s="2" t="str">
        <f>IF(step1!U23&gt;step1!U$48,"",step1!U23)</f>
        <v/>
      </c>
      <c r="V32" s="2" t="str">
        <f>IF(step1!V23&gt;step1!V$48,"",step1!V23)</f>
        <v/>
      </c>
      <c r="W32" s="12" t="str">
        <f>IF(step1!W23&gt;step1!W$48,"",step1!W23)</f>
        <v/>
      </c>
      <c r="X32" s="2" t="str">
        <f>IF(step1!X23&gt;step1!X$48,"",step1!X23)</f>
        <v/>
      </c>
      <c r="Y32" s="12" t="str">
        <f>IF(step1!Y23&gt;step1!Y$48,"",step1!Y23)</f>
        <v/>
      </c>
      <c r="Z32" s="2" t="str">
        <f>IF(step1!Z23&gt;step1!Z$48,"",step1!Z23)</f>
        <v/>
      </c>
      <c r="AA32" s="2" t="str">
        <f>IF(step1!AA23&gt;step1!AA$48,"",step1!AA23)</f>
        <v/>
      </c>
      <c r="AB32" s="2" t="str">
        <f>IF(step1!AB23&gt;step1!AB$48,"",step1!AB23)</f>
        <v/>
      </c>
      <c r="AC32" s="2" t="str">
        <f>IF(step1!AC23&gt;step1!AC$48,"",step1!AC23)</f>
        <v/>
      </c>
      <c r="AD32" s="2" t="str">
        <f>IF(step1!AD23&gt;step1!AD$48,"",step1!AD23)</f>
        <v/>
      </c>
      <c r="AE32" s="2" t="str">
        <f>IF(step1!AE23&gt;step1!AE$48,"",step1!AE23)</f>
        <v/>
      </c>
      <c r="AF32" s="2" t="str">
        <f>IF(step1!AF23&gt;step1!AF$48,"",step1!AF23)</f>
        <v/>
      </c>
      <c r="AG32" s="12">
        <f>IF(step1!AG23&gt;step1!AG$48,"",step1!AG23)</f>
        <v>1</v>
      </c>
      <c r="AH32" s="2" t="str">
        <f>IF(step1!AH23&gt;step1!AH$48,"",step1!AH23)</f>
        <v/>
      </c>
      <c r="AI32" s="2" t="str">
        <f>IF(step1!AI23&gt;step1!AI$48,"",step1!AI23)</f>
        <v/>
      </c>
      <c r="AJ32" s="2" t="str">
        <f>IF(step1!AJ23&gt;step1!AJ$48,"",step1!AJ23)</f>
        <v/>
      </c>
      <c r="AK32" s="12" t="str">
        <f>IF(step1!AK23&gt;step1!AK$48,"",step1!AK23)</f>
        <v/>
      </c>
      <c r="AL32" s="2" t="str">
        <f>IF(step1!AL23&gt;step1!AL$48,"",step1!AL23)</f>
        <v/>
      </c>
      <c r="AM32" s="2" t="str">
        <f>IF(step1!AM23&gt;step1!AM$48,"",step1!AM23)</f>
        <v/>
      </c>
      <c r="AN32" s="2" t="str">
        <f>IF(step1!AN23&gt;step1!AN$48,"",step1!AN23)</f>
        <v/>
      </c>
      <c r="AO32" s="2" t="str">
        <f>IF(step1!AO23&gt;step1!AO$48,"",step1!AO23)</f>
        <v/>
      </c>
      <c r="AP32" s="12">
        <f>IF(step1!AP23&gt;step1!AP$48,"",step1!AP23)</f>
        <v>1</v>
      </c>
      <c r="AQ32" s="12">
        <f>IF(step1!AQ23&gt;step1!AQ$48,"",step1!AQ23)</f>
        <v>1</v>
      </c>
      <c r="AR32" s="2" t="str">
        <f>IF(step1!AR23&gt;step1!AR$48,"",step1!AR23)</f>
        <v/>
      </c>
      <c r="AS32" s="2" t="str">
        <f>IF(step1!AS23&gt;step1!AS$48,"",step1!AS23)</f>
        <v/>
      </c>
      <c r="AT32" s="2" t="str">
        <f>IF(step1!AT23&gt;step1!AT$48,"",step1!AT23)</f>
        <v/>
      </c>
      <c r="AU32" s="2" t="str">
        <f>IF(step1!AU23&gt;step1!AU$48,"",step1!AU23)</f>
        <v/>
      </c>
      <c r="AV32" s="2" t="str">
        <f>IF(step1!AV23&gt;step1!AV$48,"",step1!AV23)</f>
        <v/>
      </c>
      <c r="AW32" s="2" t="str">
        <f>IF(step1!AW23&gt;step1!AW$48,"",step1!AW23)</f>
        <v/>
      </c>
      <c r="AX32" s="2" t="str">
        <f>IF(step1!AX23&gt;step1!AX$48,"",step1!AX23)</f>
        <v/>
      </c>
      <c r="AY32" s="2" t="str">
        <f>IF(step1!AY23&gt;step1!AY$48,"",step1!AY23)</f>
        <v/>
      </c>
      <c r="AZ32" s="12" t="str">
        <f>IF(step1!AZ23&gt;step1!AZ$48,"",step1!AZ23)</f>
        <v/>
      </c>
      <c r="BA32" s="12">
        <f>IF(step1!BA23&gt;step1!BA$48,"",step1!BA23)</f>
        <v>1</v>
      </c>
      <c r="BB32" s="2" t="str">
        <f>IF(step1!BB23&gt;step1!BB$48,"",step1!BB23)</f>
        <v/>
      </c>
      <c r="BC32" s="2" t="str">
        <f>IF(step1!BC23&gt;step1!BC$48,"",step1!BC23)</f>
        <v/>
      </c>
      <c r="BD32" s="2" t="str">
        <f>IF(step1!BD23&gt;step1!BD$48,"",step1!BD23)</f>
        <v/>
      </c>
      <c r="BE32" s="2" t="str">
        <f>IF(step1!BE23&gt;step1!BE$48,"",step1!BE23)</f>
        <v/>
      </c>
      <c r="BF32" s="2" t="str">
        <f>IF(step1!BF23&gt;step1!BF$48,"",step1!BF23)</f>
        <v/>
      </c>
      <c r="BG32" s="2" t="str">
        <f>IF(step1!BG23&gt;step1!BG$48,"",step1!BG23)</f>
        <v/>
      </c>
      <c r="BH32" s="2" t="str">
        <f>IF(step1!BH23&gt;step1!BH$48,"",step1!BH23)</f>
        <v/>
      </c>
      <c r="BI32" s="12" t="str">
        <f>IF(step1!BI23&gt;step1!BI$48,"",step1!BI23)</f>
        <v/>
      </c>
      <c r="BJ32" s="2" t="str">
        <f>IF(step1!BJ23&gt;step1!BJ$48,"",step1!BJ23)</f>
        <v/>
      </c>
      <c r="BK32" s="12">
        <f>IF(step1!BK23&gt;step1!BK$48,"",step1!BK23)</f>
        <v>1</v>
      </c>
      <c r="BL32" s="12">
        <f>IF(step1!BL23&gt;step1!BL$48,"",step1!BL23)</f>
        <v>2</v>
      </c>
      <c r="BM32" s="2" t="str">
        <f>IF(step1!BM23&gt;step1!BM$48,"",step1!BM23)</f>
        <v/>
      </c>
      <c r="BN32" s="12">
        <f>IF(step1!BN23&gt;step1!BN$48,"",step1!BN23)</f>
        <v>2</v>
      </c>
      <c r="BO32" s="2" t="str">
        <f>IF(step1!BO23&gt;step1!BO$48,"",step1!BO23)</f>
        <v/>
      </c>
      <c r="BP32" s="2" t="str">
        <f>IF(step1!BP23&gt;step1!BP$48,"",step1!BP23)</f>
        <v/>
      </c>
      <c r="BQ32" s="2" t="str">
        <f>IF(step1!BQ23&gt;step1!BQ$48,"",step1!BQ23)</f>
        <v/>
      </c>
      <c r="BR32" s="12">
        <f>IF(step1!BR23&gt;step1!BR$48,"",step1!BR23)</f>
        <v>1</v>
      </c>
      <c r="BS32" s="2" t="str">
        <f>IF(step1!BS23&gt;step1!BS$48,"",step1!BS23)</f>
        <v/>
      </c>
      <c r="BT32" s="2">
        <f>IF(step1!BT23&gt;step1!BT$48,"",step1!BT23)</f>
        <v>1</v>
      </c>
      <c r="BU32" s="2" t="str">
        <f>IF(step1!BU23&gt;step1!BU$48,"",step1!BU23)</f>
        <v/>
      </c>
      <c r="BV32" s="12">
        <f>IF(step1!BV23&gt;step1!BV$48,"",step1!BV23)</f>
        <v>2</v>
      </c>
      <c r="BW32" s="12">
        <f>IF(step1!BW23&gt;step1!BW$48,"",step1!BW23)</f>
        <v>1</v>
      </c>
      <c r="BX32" s="2" t="str">
        <f>IF(step1!BX23&gt;step1!BX$48,"",step1!BX23)</f>
        <v/>
      </c>
      <c r="BY32" s="2" t="str">
        <f>IF(step1!BY23&gt;step1!BY$48,"",step1!BY23)</f>
        <v/>
      </c>
      <c r="BZ32" s="2" t="str">
        <f>IF(step1!BZ23&gt;step1!BZ$48,"",step1!BZ23)</f>
        <v/>
      </c>
      <c r="CA32" s="2" t="str">
        <f>IF(step1!CA23&gt;step1!CA$48,"",step1!CA23)</f>
        <v/>
      </c>
      <c r="CB32" s="2" t="str">
        <f>IF(step1!CB23&gt;step1!CB$48,"",step1!CB23)</f>
        <v/>
      </c>
      <c r="CC32" s="12" t="str">
        <f>IF(step1!CC23&gt;step1!CC$48,"",step1!CC23)</f>
        <v/>
      </c>
      <c r="CD32" s="2" t="str">
        <f>IF(step1!CD23&gt;step1!CD$48,"",step1!CD23)</f>
        <v/>
      </c>
      <c r="CE32" s="2" t="str">
        <f>IF(step1!CE23&gt;step1!CE$48,"",step1!CE23)</f>
        <v/>
      </c>
      <c r="CF32" s="2" t="str">
        <f>IF(step1!CF23&gt;step1!CF$48,"",step1!CF23)</f>
        <v/>
      </c>
      <c r="CG32" s="2" t="str">
        <f>IF(step1!CG23&gt;step1!CG$48,"",step1!CG23)</f>
        <v/>
      </c>
      <c r="CH32" s="2" t="str">
        <f>IF(step1!CH23&gt;step1!CH$48,"",step1!CH23)</f>
        <v/>
      </c>
      <c r="CI32" s="12">
        <f>IF(step1!CI23&gt;step1!CI$48,"",step1!CI23)</f>
        <v>2</v>
      </c>
      <c r="CJ32" s="2" t="str">
        <f>IF(step1!CJ23&gt;step1!CJ$48,"",step1!CJ23)</f>
        <v/>
      </c>
      <c r="CK32" s="2" t="str">
        <f>IF(step1!CK23&gt;step1!CK$48,"",step1!CK23)</f>
        <v/>
      </c>
      <c r="CL32" s="12" t="str">
        <f>IF(step1!CL23&gt;step1!CL$48,"",step1!CL23)</f>
        <v/>
      </c>
      <c r="CM32" s="2" t="str">
        <f>IF(step1!CM23&gt;step1!CM$48,"",step1!CM23)</f>
        <v/>
      </c>
      <c r="CN32" s="12" t="str">
        <f>IF(step1!CN23&gt;step1!CN$48,"",step1!CN23)</f>
        <v/>
      </c>
      <c r="CO32" s="2" t="str">
        <f>IF(step1!CO23&gt;step1!CO$48,"",step1!CO23)</f>
        <v/>
      </c>
      <c r="CP32" s="12">
        <f>IF(step1!CP23&gt;step1!CP$48,"",step1!CP23)</f>
        <v>1</v>
      </c>
      <c r="CQ32" s="2" t="str">
        <f>IF(step1!CQ23&gt;step1!CQ$48,"",step1!CQ23)</f>
        <v/>
      </c>
      <c r="CR32" s="2">
        <v>116800</v>
      </c>
    </row>
    <row r="33" spans="1:96" ht="15" thickBot="1" x14ac:dyDescent="0.35">
      <c r="A33" s="1" t="s">
        <v>116</v>
      </c>
      <c r="B33" s="12" t="str">
        <f>IF(step1!B24&gt;step1!B$48,"",step1!B24)</f>
        <v/>
      </c>
      <c r="C33" s="2" t="str">
        <f>IF(step1!C24&gt;step1!C$48,"",step1!C24)</f>
        <v/>
      </c>
      <c r="D33" s="2" t="str">
        <f>IF(step1!D24&gt;step1!D$48,"",step1!D24)</f>
        <v/>
      </c>
      <c r="E33" s="12" t="str">
        <f>IF(step1!E24&gt;step1!E$48,"",step1!E24)</f>
        <v/>
      </c>
      <c r="F33" s="2" t="str">
        <f>IF(step1!F24&gt;step1!F$48,"",step1!F24)</f>
        <v/>
      </c>
      <c r="G33" s="12" t="str">
        <f>IF(step1!G24&gt;step1!G$48,"",step1!G24)</f>
        <v/>
      </c>
      <c r="H33" s="2" t="str">
        <f>IF(step1!H24&gt;step1!H$48,"",step1!H24)</f>
        <v/>
      </c>
      <c r="I33" s="12" t="str">
        <f>IF(step1!I24&gt;step1!I$48,"",step1!I24)</f>
        <v/>
      </c>
      <c r="J33" s="12" t="str">
        <f>IF(step1!J24&gt;step1!J$48,"",step1!J24)</f>
        <v/>
      </c>
      <c r="K33" s="2" t="str">
        <f>IF(step1!K24&gt;step1!K$48,"",step1!K24)</f>
        <v/>
      </c>
      <c r="L33" s="2" t="str">
        <f>IF(step1!L24&gt;step1!L$48,"",step1!L24)</f>
        <v/>
      </c>
      <c r="M33" s="2" t="str">
        <f>IF(step1!M24&gt;step1!M$48,"",step1!M24)</f>
        <v/>
      </c>
      <c r="N33" s="2" t="str">
        <f>IF(step1!N24&gt;step1!N$48,"",step1!N24)</f>
        <v/>
      </c>
      <c r="O33" s="12" t="str">
        <f>IF(step1!O24&gt;step1!O$48,"",step1!O24)</f>
        <v/>
      </c>
      <c r="P33" s="2" t="str">
        <f>IF(step1!P24&gt;step1!P$48,"",step1!P24)</f>
        <v/>
      </c>
      <c r="Q33" s="2" t="str">
        <f>IF(step1!Q24&gt;step1!Q$48,"",step1!Q24)</f>
        <v/>
      </c>
      <c r="R33" s="2" t="str">
        <f>IF(step1!R24&gt;step1!R$48,"",step1!R24)</f>
        <v/>
      </c>
      <c r="S33" s="12">
        <f>IF(step1!S24&gt;step1!S$48,"",step1!S24)</f>
        <v>1</v>
      </c>
      <c r="T33" s="2" t="str">
        <f>IF(step1!T24&gt;step1!T$48,"",step1!T24)</f>
        <v/>
      </c>
      <c r="U33" s="2" t="str">
        <f>IF(step1!U24&gt;step1!U$48,"",step1!U24)</f>
        <v/>
      </c>
      <c r="V33" s="2" t="str">
        <f>IF(step1!V24&gt;step1!V$48,"",step1!V24)</f>
        <v/>
      </c>
      <c r="W33" s="12" t="str">
        <f>IF(step1!W24&gt;step1!W$48,"",step1!W24)</f>
        <v/>
      </c>
      <c r="X33" s="2" t="str">
        <f>IF(step1!X24&gt;step1!X$48,"",step1!X24)</f>
        <v/>
      </c>
      <c r="Y33" s="12">
        <f>IF(step1!Y24&gt;step1!Y$48,"",step1!Y24)</f>
        <v>1</v>
      </c>
      <c r="Z33" s="2" t="str">
        <f>IF(step1!Z24&gt;step1!Z$48,"",step1!Z24)</f>
        <v/>
      </c>
      <c r="AA33" s="2" t="str">
        <f>IF(step1!AA24&gt;step1!AA$48,"",step1!AA24)</f>
        <v/>
      </c>
      <c r="AB33" s="2" t="str">
        <f>IF(step1!AB24&gt;step1!AB$48,"",step1!AB24)</f>
        <v/>
      </c>
      <c r="AC33" s="2" t="str">
        <f>IF(step1!AC24&gt;step1!AC$48,"",step1!AC24)</f>
        <v/>
      </c>
      <c r="AD33" s="2" t="str">
        <f>IF(step1!AD24&gt;step1!AD$48,"",step1!AD24)</f>
        <v/>
      </c>
      <c r="AE33" s="2" t="str">
        <f>IF(step1!AE24&gt;step1!AE$48,"",step1!AE24)</f>
        <v/>
      </c>
      <c r="AF33" s="2" t="str">
        <f>IF(step1!AF24&gt;step1!AF$48,"",step1!AF24)</f>
        <v/>
      </c>
      <c r="AG33" s="12">
        <f>IF(step1!AG24&gt;step1!AG$48,"",step1!AG24)</f>
        <v>1</v>
      </c>
      <c r="AH33" s="2" t="str">
        <f>IF(step1!AH24&gt;step1!AH$48,"",step1!AH24)</f>
        <v/>
      </c>
      <c r="AI33" s="2" t="str">
        <f>IF(step1!AI24&gt;step1!AI$48,"",step1!AI24)</f>
        <v/>
      </c>
      <c r="AJ33" s="2" t="str">
        <f>IF(step1!AJ24&gt;step1!AJ$48,"",step1!AJ24)</f>
        <v/>
      </c>
      <c r="AK33" s="12" t="str">
        <f>IF(step1!AK24&gt;step1!AK$48,"",step1!AK24)</f>
        <v/>
      </c>
      <c r="AL33" s="2" t="str">
        <f>IF(step1!AL24&gt;step1!AL$48,"",step1!AL24)</f>
        <v/>
      </c>
      <c r="AM33" s="2" t="str">
        <f>IF(step1!AM24&gt;step1!AM$48,"",step1!AM24)</f>
        <v/>
      </c>
      <c r="AN33" s="2" t="str">
        <f>IF(step1!AN24&gt;step1!AN$48,"",step1!AN24)</f>
        <v/>
      </c>
      <c r="AO33" s="2" t="str">
        <f>IF(step1!AO24&gt;step1!AO$48,"",step1!AO24)</f>
        <v/>
      </c>
      <c r="AP33" s="12">
        <f>IF(step1!AP24&gt;step1!AP$48,"",step1!AP24)</f>
        <v>3</v>
      </c>
      <c r="AQ33" s="12">
        <f>IF(step1!AQ24&gt;step1!AQ$48,"",step1!AQ24)</f>
        <v>1</v>
      </c>
      <c r="AR33" s="2" t="str">
        <f>IF(step1!AR24&gt;step1!AR$48,"",step1!AR24)</f>
        <v/>
      </c>
      <c r="AS33" s="2" t="str">
        <f>IF(step1!AS24&gt;step1!AS$48,"",step1!AS24)</f>
        <v/>
      </c>
      <c r="AT33" s="2" t="str">
        <f>IF(step1!AT24&gt;step1!AT$48,"",step1!AT24)</f>
        <v/>
      </c>
      <c r="AU33" s="2" t="str">
        <f>IF(step1!AU24&gt;step1!AU$48,"",step1!AU24)</f>
        <v/>
      </c>
      <c r="AV33" s="2" t="str">
        <f>IF(step1!AV24&gt;step1!AV$48,"",step1!AV24)</f>
        <v/>
      </c>
      <c r="AW33" s="2" t="str">
        <f>IF(step1!AW24&gt;step1!AW$48,"",step1!AW24)</f>
        <v/>
      </c>
      <c r="AX33" s="2" t="str">
        <f>IF(step1!AX24&gt;step1!AX$48,"",step1!AX24)</f>
        <v/>
      </c>
      <c r="AY33" s="2" t="str">
        <f>IF(step1!AY24&gt;step1!AY$48,"",step1!AY24)</f>
        <v/>
      </c>
      <c r="AZ33" s="12" t="str">
        <f>IF(step1!AZ24&gt;step1!AZ$48,"",step1!AZ24)</f>
        <v/>
      </c>
      <c r="BA33" s="12">
        <f>IF(step1!BA24&gt;step1!BA$48,"",step1!BA24)</f>
        <v>1</v>
      </c>
      <c r="BB33" s="2" t="str">
        <f>IF(step1!BB24&gt;step1!BB$48,"",step1!BB24)</f>
        <v/>
      </c>
      <c r="BC33" s="2" t="str">
        <f>IF(step1!BC24&gt;step1!BC$48,"",step1!BC24)</f>
        <v/>
      </c>
      <c r="BD33" s="2" t="str">
        <f>IF(step1!BD24&gt;step1!BD$48,"",step1!BD24)</f>
        <v/>
      </c>
      <c r="BE33" s="2" t="str">
        <f>IF(step1!BE24&gt;step1!BE$48,"",step1!BE24)</f>
        <v/>
      </c>
      <c r="BF33" s="2" t="str">
        <f>IF(step1!BF24&gt;step1!BF$48,"",step1!BF24)</f>
        <v/>
      </c>
      <c r="BG33" s="2" t="str">
        <f>IF(step1!BG24&gt;step1!BG$48,"",step1!BG24)</f>
        <v/>
      </c>
      <c r="BH33" s="2" t="str">
        <f>IF(step1!BH24&gt;step1!BH$48,"",step1!BH24)</f>
        <v/>
      </c>
      <c r="BI33" s="12" t="str">
        <f>IF(step1!BI24&gt;step1!BI$48,"",step1!BI24)</f>
        <v/>
      </c>
      <c r="BJ33" s="2" t="str">
        <f>IF(step1!BJ24&gt;step1!BJ$48,"",step1!BJ24)</f>
        <v/>
      </c>
      <c r="BK33" s="12">
        <f>IF(step1!BK24&gt;step1!BK$48,"",step1!BK24)</f>
        <v>1</v>
      </c>
      <c r="BL33" s="12">
        <f>IF(step1!BL24&gt;step1!BL$48,"",step1!BL24)</f>
        <v>1</v>
      </c>
      <c r="BM33" s="2" t="str">
        <f>IF(step1!BM24&gt;step1!BM$48,"",step1!BM24)</f>
        <v/>
      </c>
      <c r="BN33" s="12">
        <f>IF(step1!BN24&gt;step1!BN$48,"",step1!BN24)</f>
        <v>1</v>
      </c>
      <c r="BO33" s="2" t="str">
        <f>IF(step1!BO24&gt;step1!BO$48,"",step1!BO24)</f>
        <v/>
      </c>
      <c r="BP33" s="2" t="str">
        <f>IF(step1!BP24&gt;step1!BP$48,"",step1!BP24)</f>
        <v/>
      </c>
      <c r="BQ33" s="2" t="str">
        <f>IF(step1!BQ24&gt;step1!BQ$48,"",step1!BQ24)</f>
        <v/>
      </c>
      <c r="BR33" s="12">
        <f>IF(step1!BR24&gt;step1!BR$48,"",step1!BR24)</f>
        <v>1</v>
      </c>
      <c r="BS33" s="2" t="str">
        <f>IF(step1!BS24&gt;step1!BS$48,"",step1!BS24)</f>
        <v/>
      </c>
      <c r="BT33" s="2" t="str">
        <f>IF(step1!BT24&gt;step1!BT$48,"",step1!BT24)</f>
        <v/>
      </c>
      <c r="BU33" s="2" t="str">
        <f>IF(step1!BU24&gt;step1!BU$48,"",step1!BU24)</f>
        <v/>
      </c>
      <c r="BV33" s="12" t="str">
        <f>IF(step1!BV24&gt;step1!BV$48,"",step1!BV24)</f>
        <v/>
      </c>
      <c r="BW33" s="12">
        <f>IF(step1!BW24&gt;step1!BW$48,"",step1!BW24)</f>
        <v>3</v>
      </c>
      <c r="BX33" s="2" t="str">
        <f>IF(step1!BX24&gt;step1!BX$48,"",step1!BX24)</f>
        <v/>
      </c>
      <c r="BY33" s="2" t="str">
        <f>IF(step1!BY24&gt;step1!BY$48,"",step1!BY24)</f>
        <v/>
      </c>
      <c r="BZ33" s="2" t="str">
        <f>IF(step1!BZ24&gt;step1!BZ$48,"",step1!BZ24)</f>
        <v/>
      </c>
      <c r="CA33" s="2" t="str">
        <f>IF(step1!CA24&gt;step1!CA$48,"",step1!CA24)</f>
        <v/>
      </c>
      <c r="CB33" s="2" t="str">
        <f>IF(step1!CB24&gt;step1!CB$48,"",step1!CB24)</f>
        <v/>
      </c>
      <c r="CC33" s="12" t="str">
        <f>IF(step1!CC24&gt;step1!CC$48,"",step1!CC24)</f>
        <v/>
      </c>
      <c r="CD33" s="2" t="str">
        <f>IF(step1!CD24&gt;step1!CD$48,"",step1!CD24)</f>
        <v/>
      </c>
      <c r="CE33" s="2" t="str">
        <f>IF(step1!CE24&gt;step1!CE$48,"",step1!CE24)</f>
        <v/>
      </c>
      <c r="CF33" s="2" t="str">
        <f>IF(step1!CF24&gt;step1!CF$48,"",step1!CF24)</f>
        <v/>
      </c>
      <c r="CG33" s="2" t="str">
        <f>IF(step1!CG24&gt;step1!CG$48,"",step1!CG24)</f>
        <v/>
      </c>
      <c r="CH33" s="2" t="str">
        <f>IF(step1!CH24&gt;step1!CH$48,"",step1!CH24)</f>
        <v/>
      </c>
      <c r="CI33" s="12">
        <f>IF(step1!CI24&gt;step1!CI$48,"",step1!CI24)</f>
        <v>1</v>
      </c>
      <c r="CJ33" s="2" t="str">
        <f>IF(step1!CJ24&gt;step1!CJ$48,"",step1!CJ24)</f>
        <v/>
      </c>
      <c r="CK33" s="2" t="str">
        <f>IF(step1!CK24&gt;step1!CK$48,"",step1!CK24)</f>
        <v/>
      </c>
      <c r="CL33" s="12">
        <f>IF(step1!CL24&gt;step1!CL$48,"",step1!CL24)</f>
        <v>1</v>
      </c>
      <c r="CM33" s="2" t="str">
        <f>IF(step1!CM24&gt;step1!CM$48,"",step1!CM24)</f>
        <v/>
      </c>
      <c r="CN33" s="12">
        <f>IF(step1!CN24&gt;step1!CN$48,"",step1!CN24)</f>
        <v>1</v>
      </c>
      <c r="CO33" s="2" t="str">
        <f>IF(step1!CO24&gt;step1!CO$48,"",step1!CO24)</f>
        <v/>
      </c>
      <c r="CP33" s="12">
        <f>IF(step1!CP24&gt;step1!CP$48,"",step1!CP24)</f>
        <v>1</v>
      </c>
      <c r="CQ33" s="2" t="str">
        <f>IF(step1!CQ24&gt;step1!CQ$48,"",step1!CQ24)</f>
        <v/>
      </c>
      <c r="CR33" s="2">
        <v>124233</v>
      </c>
    </row>
    <row r="34" spans="1:96" ht="15" thickBot="1" x14ac:dyDescent="0.35">
      <c r="A34" s="1" t="s">
        <v>117</v>
      </c>
      <c r="B34" s="12" t="str">
        <f>IF(step1!B25&gt;step1!B$48,"",step1!B25)</f>
        <v/>
      </c>
      <c r="C34" s="2" t="str">
        <f>IF(step1!C25&gt;step1!C$48,"",step1!C25)</f>
        <v/>
      </c>
      <c r="D34" s="2" t="str">
        <f>IF(step1!D25&gt;step1!D$48,"",step1!D25)</f>
        <v/>
      </c>
      <c r="E34" s="12" t="str">
        <f>IF(step1!E25&gt;step1!E$48,"",step1!E25)</f>
        <v/>
      </c>
      <c r="F34" s="2" t="str">
        <f>IF(step1!F25&gt;step1!F$48,"",step1!F25)</f>
        <v/>
      </c>
      <c r="G34" s="12" t="str">
        <f>IF(step1!G25&gt;step1!G$48,"",step1!G25)</f>
        <v/>
      </c>
      <c r="H34" s="2" t="str">
        <f>IF(step1!H25&gt;step1!H$48,"",step1!H25)</f>
        <v/>
      </c>
      <c r="I34" s="12" t="str">
        <f>IF(step1!I25&gt;step1!I$48,"",step1!I25)</f>
        <v/>
      </c>
      <c r="J34" s="12" t="str">
        <f>IF(step1!J25&gt;step1!J$48,"",step1!J25)</f>
        <v/>
      </c>
      <c r="K34" s="2" t="str">
        <f>IF(step1!K25&gt;step1!K$48,"",step1!K25)</f>
        <v/>
      </c>
      <c r="L34" s="2" t="str">
        <f>IF(step1!L25&gt;step1!L$48,"",step1!L25)</f>
        <v/>
      </c>
      <c r="M34" s="2" t="str">
        <f>IF(step1!M25&gt;step1!M$48,"",step1!M25)</f>
        <v/>
      </c>
      <c r="N34" s="2" t="str">
        <f>IF(step1!N25&gt;step1!N$48,"",step1!N25)</f>
        <v/>
      </c>
      <c r="O34" s="12">
        <f>IF(step1!O25&gt;step1!O$48,"",step1!O25)</f>
        <v>1</v>
      </c>
      <c r="P34" s="2" t="str">
        <f>IF(step1!P25&gt;step1!P$48,"",step1!P25)</f>
        <v/>
      </c>
      <c r="Q34" s="2" t="str">
        <f>IF(step1!Q25&gt;step1!Q$48,"",step1!Q25)</f>
        <v/>
      </c>
      <c r="R34" s="2" t="str">
        <f>IF(step1!R25&gt;step1!R$48,"",step1!R25)</f>
        <v/>
      </c>
      <c r="S34" s="12">
        <f>IF(step1!S25&gt;step1!S$48,"",step1!S25)</f>
        <v>1</v>
      </c>
      <c r="T34" s="2" t="str">
        <f>IF(step1!T25&gt;step1!T$48,"",step1!T25)</f>
        <v/>
      </c>
      <c r="U34" s="2" t="str">
        <f>IF(step1!U25&gt;step1!U$48,"",step1!U25)</f>
        <v/>
      </c>
      <c r="V34" s="2" t="str">
        <f>IF(step1!V25&gt;step1!V$48,"",step1!V25)</f>
        <v/>
      </c>
      <c r="W34" s="12" t="str">
        <f>IF(step1!W25&gt;step1!W$48,"",step1!W25)</f>
        <v/>
      </c>
      <c r="X34" s="2" t="str">
        <f>IF(step1!X25&gt;step1!X$48,"",step1!X25)</f>
        <v/>
      </c>
      <c r="Y34" s="12" t="str">
        <f>IF(step1!Y25&gt;step1!Y$48,"",step1!Y25)</f>
        <v/>
      </c>
      <c r="Z34" s="2" t="str">
        <f>IF(step1!Z25&gt;step1!Z$48,"",step1!Z25)</f>
        <v/>
      </c>
      <c r="AA34" s="2" t="str">
        <f>IF(step1!AA25&gt;step1!AA$48,"",step1!AA25)</f>
        <v/>
      </c>
      <c r="AB34" s="2" t="str">
        <f>IF(step1!AB25&gt;step1!AB$48,"",step1!AB25)</f>
        <v/>
      </c>
      <c r="AC34" s="2" t="str">
        <f>IF(step1!AC25&gt;step1!AC$48,"",step1!AC25)</f>
        <v/>
      </c>
      <c r="AD34" s="2" t="str">
        <f>IF(step1!AD25&gt;step1!AD$48,"",step1!AD25)</f>
        <v/>
      </c>
      <c r="AE34" s="2" t="str">
        <f>IF(step1!AE25&gt;step1!AE$48,"",step1!AE25)</f>
        <v/>
      </c>
      <c r="AF34" s="2" t="str">
        <f>IF(step1!AF25&gt;step1!AF$48,"",step1!AF25)</f>
        <v/>
      </c>
      <c r="AG34" s="12">
        <f>IF(step1!AG25&gt;step1!AG$48,"",step1!AG25)</f>
        <v>1</v>
      </c>
      <c r="AH34" s="2" t="str">
        <f>IF(step1!AH25&gt;step1!AH$48,"",step1!AH25)</f>
        <v/>
      </c>
      <c r="AI34" s="2" t="str">
        <f>IF(step1!AI25&gt;step1!AI$48,"",step1!AI25)</f>
        <v/>
      </c>
      <c r="AJ34" s="2" t="str">
        <f>IF(step1!AJ25&gt;step1!AJ$48,"",step1!AJ25)</f>
        <v/>
      </c>
      <c r="AK34" s="12" t="str">
        <f>IF(step1!AK25&gt;step1!AK$48,"",step1!AK25)</f>
        <v/>
      </c>
      <c r="AL34" s="2" t="str">
        <f>IF(step1!AL25&gt;step1!AL$48,"",step1!AL25)</f>
        <v/>
      </c>
      <c r="AM34" s="2" t="str">
        <f>IF(step1!AM25&gt;step1!AM$48,"",step1!AM25)</f>
        <v/>
      </c>
      <c r="AN34" s="2" t="str">
        <f>IF(step1!AN25&gt;step1!AN$48,"",step1!AN25)</f>
        <v/>
      </c>
      <c r="AO34" s="2" t="str">
        <f>IF(step1!AO25&gt;step1!AO$48,"",step1!AO25)</f>
        <v/>
      </c>
      <c r="AP34" s="12">
        <f>IF(step1!AP25&gt;step1!AP$48,"",step1!AP25)</f>
        <v>1</v>
      </c>
      <c r="AQ34" s="12">
        <f>IF(step1!AQ25&gt;step1!AQ$48,"",step1!AQ25)</f>
        <v>1</v>
      </c>
      <c r="AR34" s="2" t="str">
        <f>IF(step1!AR25&gt;step1!AR$48,"",step1!AR25)</f>
        <v/>
      </c>
      <c r="AS34" s="2" t="str">
        <f>IF(step1!AS25&gt;step1!AS$48,"",step1!AS25)</f>
        <v/>
      </c>
      <c r="AT34" s="2" t="str">
        <f>IF(step1!AT25&gt;step1!AT$48,"",step1!AT25)</f>
        <v/>
      </c>
      <c r="AU34" s="2" t="str">
        <f>IF(step1!AU25&gt;step1!AU$48,"",step1!AU25)</f>
        <v/>
      </c>
      <c r="AV34" s="2" t="str">
        <f>IF(step1!AV25&gt;step1!AV$48,"",step1!AV25)</f>
        <v/>
      </c>
      <c r="AW34" s="2" t="str">
        <f>IF(step1!AW25&gt;step1!AW$48,"",step1!AW25)</f>
        <v/>
      </c>
      <c r="AX34" s="2" t="str">
        <f>IF(step1!AX25&gt;step1!AX$48,"",step1!AX25)</f>
        <v/>
      </c>
      <c r="AY34" s="2" t="str">
        <f>IF(step1!AY25&gt;step1!AY$48,"",step1!AY25)</f>
        <v/>
      </c>
      <c r="AZ34" s="12">
        <f>IF(step1!AZ25&gt;step1!AZ$48,"",step1!AZ25)</f>
        <v>1</v>
      </c>
      <c r="BA34" s="12">
        <f>IF(step1!BA25&gt;step1!BA$48,"",step1!BA25)</f>
        <v>3</v>
      </c>
      <c r="BB34" s="2" t="str">
        <f>IF(step1!BB25&gt;step1!BB$48,"",step1!BB25)</f>
        <v/>
      </c>
      <c r="BC34" s="2" t="str">
        <f>IF(step1!BC25&gt;step1!BC$48,"",step1!BC25)</f>
        <v/>
      </c>
      <c r="BD34" s="2" t="str">
        <f>IF(step1!BD25&gt;step1!BD$48,"",step1!BD25)</f>
        <v/>
      </c>
      <c r="BE34" s="2" t="str">
        <f>IF(step1!BE25&gt;step1!BE$48,"",step1!BE25)</f>
        <v/>
      </c>
      <c r="BF34" s="2" t="str">
        <f>IF(step1!BF25&gt;step1!BF$48,"",step1!BF25)</f>
        <v/>
      </c>
      <c r="BG34" s="2" t="str">
        <f>IF(step1!BG25&gt;step1!BG$48,"",step1!BG25)</f>
        <v/>
      </c>
      <c r="BH34" s="2" t="str">
        <f>IF(step1!BH25&gt;step1!BH$48,"",step1!BH25)</f>
        <v/>
      </c>
      <c r="BI34" s="12" t="str">
        <f>IF(step1!BI25&gt;step1!BI$48,"",step1!BI25)</f>
        <v/>
      </c>
      <c r="BJ34" s="2" t="str">
        <f>IF(step1!BJ25&gt;step1!BJ$48,"",step1!BJ25)</f>
        <v/>
      </c>
      <c r="BK34" s="12">
        <f>IF(step1!BK25&gt;step1!BK$48,"",step1!BK25)</f>
        <v>1</v>
      </c>
      <c r="BL34" s="12">
        <f>IF(step1!BL25&gt;step1!BL$48,"",step1!BL25)</f>
        <v>1</v>
      </c>
      <c r="BM34" s="2" t="str">
        <f>IF(step1!BM25&gt;step1!BM$48,"",step1!BM25)</f>
        <v/>
      </c>
      <c r="BN34" s="12">
        <f>IF(step1!BN25&gt;step1!BN$48,"",step1!BN25)</f>
        <v>1</v>
      </c>
      <c r="BO34" s="2" t="str">
        <f>IF(step1!BO25&gt;step1!BO$48,"",step1!BO25)</f>
        <v/>
      </c>
      <c r="BP34" s="2" t="str">
        <f>IF(step1!BP25&gt;step1!BP$48,"",step1!BP25)</f>
        <v/>
      </c>
      <c r="BQ34" s="2" t="str">
        <f>IF(step1!BQ25&gt;step1!BQ$48,"",step1!BQ25)</f>
        <v/>
      </c>
      <c r="BR34" s="12">
        <f>IF(step1!BR25&gt;step1!BR$48,"",step1!BR25)</f>
        <v>1</v>
      </c>
      <c r="BS34" s="2" t="str">
        <f>IF(step1!BS25&gt;step1!BS$48,"",step1!BS25)</f>
        <v/>
      </c>
      <c r="BT34" s="2">
        <f>IF(step1!BT25&gt;step1!BT$48,"",step1!BT25)</f>
        <v>1</v>
      </c>
      <c r="BU34" s="2" t="str">
        <f>IF(step1!BU25&gt;step1!BU$48,"",step1!BU25)</f>
        <v/>
      </c>
      <c r="BV34" s="12" t="str">
        <f>IF(step1!BV25&gt;step1!BV$48,"",step1!BV25)</f>
        <v/>
      </c>
      <c r="BW34" s="12">
        <f>IF(step1!BW25&gt;step1!BW$48,"",step1!BW25)</f>
        <v>3</v>
      </c>
      <c r="BX34" s="2" t="str">
        <f>IF(step1!BX25&gt;step1!BX$48,"",step1!BX25)</f>
        <v/>
      </c>
      <c r="BY34" s="2" t="str">
        <f>IF(step1!BY25&gt;step1!BY$48,"",step1!BY25)</f>
        <v/>
      </c>
      <c r="BZ34" s="2" t="str">
        <f>IF(step1!BZ25&gt;step1!BZ$48,"",step1!BZ25)</f>
        <v/>
      </c>
      <c r="CA34" s="2" t="str">
        <f>IF(step1!CA25&gt;step1!CA$48,"",step1!CA25)</f>
        <v/>
      </c>
      <c r="CB34" s="2" t="str">
        <f>IF(step1!CB25&gt;step1!CB$48,"",step1!CB25)</f>
        <v/>
      </c>
      <c r="CC34" s="12" t="str">
        <f>IF(step1!CC25&gt;step1!CC$48,"",step1!CC25)</f>
        <v/>
      </c>
      <c r="CD34" s="2" t="str">
        <f>IF(step1!CD25&gt;step1!CD$48,"",step1!CD25)</f>
        <v/>
      </c>
      <c r="CE34" s="2" t="str">
        <f>IF(step1!CE25&gt;step1!CE$48,"",step1!CE25)</f>
        <v/>
      </c>
      <c r="CF34" s="2" t="str">
        <f>IF(step1!CF25&gt;step1!CF$48,"",step1!CF25)</f>
        <v/>
      </c>
      <c r="CG34" s="2" t="str">
        <f>IF(step1!CG25&gt;step1!CG$48,"",step1!CG25)</f>
        <v/>
      </c>
      <c r="CH34" s="2" t="str">
        <f>IF(step1!CH25&gt;step1!CH$48,"",step1!CH25)</f>
        <v/>
      </c>
      <c r="CI34" s="12">
        <f>IF(step1!CI25&gt;step1!CI$48,"",step1!CI25)</f>
        <v>1</v>
      </c>
      <c r="CJ34" s="2" t="str">
        <f>IF(step1!CJ25&gt;step1!CJ$48,"",step1!CJ25)</f>
        <v/>
      </c>
      <c r="CK34" s="2" t="str">
        <f>IF(step1!CK25&gt;step1!CK$48,"",step1!CK25)</f>
        <v/>
      </c>
      <c r="CL34" s="12" t="str">
        <f>IF(step1!CL25&gt;step1!CL$48,"",step1!CL25)</f>
        <v/>
      </c>
      <c r="CM34" s="2" t="str">
        <f>IF(step1!CM25&gt;step1!CM$48,"",step1!CM25)</f>
        <v/>
      </c>
      <c r="CN34" s="12">
        <f>IF(step1!CN25&gt;step1!CN$48,"",step1!CN25)</f>
        <v>1</v>
      </c>
      <c r="CO34" s="2" t="str">
        <f>IF(step1!CO25&gt;step1!CO$48,"",step1!CO25)</f>
        <v/>
      </c>
      <c r="CP34" s="12">
        <f>IF(step1!CP25&gt;step1!CP$48,"",step1!CP25)</f>
        <v>1</v>
      </c>
      <c r="CQ34" s="2" t="str">
        <f>IF(step1!CQ25&gt;step1!CQ$48,"",step1!CQ25)</f>
        <v/>
      </c>
      <c r="CR34" s="2">
        <v>128300</v>
      </c>
    </row>
    <row r="35" spans="1:96" ht="15" thickBot="1" x14ac:dyDescent="0.35">
      <c r="A35" s="1" t="s">
        <v>118</v>
      </c>
      <c r="B35" s="12" t="str">
        <f>IF(step1!B26&gt;step1!B$48,"",step1!B26)</f>
        <v/>
      </c>
      <c r="C35" s="2" t="str">
        <f>IF(step1!C26&gt;step1!C$48,"",step1!C26)</f>
        <v/>
      </c>
      <c r="D35" s="2" t="str">
        <f>IF(step1!D26&gt;step1!D$48,"",step1!D26)</f>
        <v/>
      </c>
      <c r="E35" s="12" t="str">
        <f>IF(step1!E26&gt;step1!E$48,"",step1!E26)</f>
        <v/>
      </c>
      <c r="F35" s="2" t="str">
        <f>IF(step1!F26&gt;step1!F$48,"",step1!F26)</f>
        <v/>
      </c>
      <c r="G35" s="12" t="str">
        <f>IF(step1!G26&gt;step1!G$48,"",step1!G26)</f>
        <v/>
      </c>
      <c r="H35" s="2" t="str">
        <f>IF(step1!H26&gt;step1!H$48,"",step1!H26)</f>
        <v/>
      </c>
      <c r="I35" s="12" t="str">
        <f>IF(step1!I26&gt;step1!I$48,"",step1!I26)</f>
        <v/>
      </c>
      <c r="J35" s="12" t="str">
        <f>IF(step1!J26&gt;step1!J$48,"",step1!J26)</f>
        <v/>
      </c>
      <c r="K35" s="2" t="str">
        <f>IF(step1!K26&gt;step1!K$48,"",step1!K26)</f>
        <v/>
      </c>
      <c r="L35" s="2" t="str">
        <f>IF(step1!L26&gt;step1!L$48,"",step1!L26)</f>
        <v/>
      </c>
      <c r="M35" s="2" t="str">
        <f>IF(step1!M26&gt;step1!M$48,"",step1!M26)</f>
        <v/>
      </c>
      <c r="N35" s="2" t="str">
        <f>IF(step1!N26&gt;step1!N$48,"",step1!N26)</f>
        <v/>
      </c>
      <c r="O35" s="12">
        <f>IF(step1!O26&gt;step1!O$48,"",step1!O26)</f>
        <v>1</v>
      </c>
      <c r="P35" s="2" t="str">
        <f>IF(step1!P26&gt;step1!P$48,"",step1!P26)</f>
        <v/>
      </c>
      <c r="Q35" s="2" t="str">
        <f>IF(step1!Q26&gt;step1!Q$48,"",step1!Q26)</f>
        <v/>
      </c>
      <c r="R35" s="2" t="str">
        <f>IF(step1!R26&gt;step1!R$48,"",step1!R26)</f>
        <v/>
      </c>
      <c r="S35" s="12">
        <f>IF(step1!S26&gt;step1!S$48,"",step1!S26)</f>
        <v>1</v>
      </c>
      <c r="T35" s="2" t="str">
        <f>IF(step1!T26&gt;step1!T$48,"",step1!T26)</f>
        <v/>
      </c>
      <c r="U35" s="2" t="str">
        <f>IF(step1!U26&gt;step1!U$48,"",step1!U26)</f>
        <v/>
      </c>
      <c r="V35" s="2" t="str">
        <f>IF(step1!V26&gt;step1!V$48,"",step1!V26)</f>
        <v/>
      </c>
      <c r="W35" s="12" t="str">
        <f>IF(step1!W26&gt;step1!W$48,"",step1!W26)</f>
        <v/>
      </c>
      <c r="X35" s="2" t="str">
        <f>IF(step1!X26&gt;step1!X$48,"",step1!X26)</f>
        <v/>
      </c>
      <c r="Y35" s="12" t="str">
        <f>IF(step1!Y26&gt;step1!Y$48,"",step1!Y26)</f>
        <v/>
      </c>
      <c r="Z35" s="2" t="str">
        <f>IF(step1!Z26&gt;step1!Z$48,"",step1!Z26)</f>
        <v/>
      </c>
      <c r="AA35" s="2" t="str">
        <f>IF(step1!AA26&gt;step1!AA$48,"",step1!AA26)</f>
        <v/>
      </c>
      <c r="AB35" s="2" t="str">
        <f>IF(step1!AB26&gt;step1!AB$48,"",step1!AB26)</f>
        <v/>
      </c>
      <c r="AC35" s="2" t="str">
        <f>IF(step1!AC26&gt;step1!AC$48,"",step1!AC26)</f>
        <v/>
      </c>
      <c r="AD35" s="2" t="str">
        <f>IF(step1!AD26&gt;step1!AD$48,"",step1!AD26)</f>
        <v/>
      </c>
      <c r="AE35" s="2" t="str">
        <f>IF(step1!AE26&gt;step1!AE$48,"",step1!AE26)</f>
        <v/>
      </c>
      <c r="AF35" s="2" t="str">
        <f>IF(step1!AF26&gt;step1!AF$48,"",step1!AF26)</f>
        <v/>
      </c>
      <c r="AG35" s="12">
        <f>IF(step1!AG26&gt;step1!AG$48,"",step1!AG26)</f>
        <v>1</v>
      </c>
      <c r="AH35" s="2" t="str">
        <f>IF(step1!AH26&gt;step1!AH$48,"",step1!AH26)</f>
        <v/>
      </c>
      <c r="AI35" s="2" t="str">
        <f>IF(step1!AI26&gt;step1!AI$48,"",step1!AI26)</f>
        <v/>
      </c>
      <c r="AJ35" s="2" t="str">
        <f>IF(step1!AJ26&gt;step1!AJ$48,"",step1!AJ26)</f>
        <v/>
      </c>
      <c r="AK35" s="12" t="str">
        <f>IF(step1!AK26&gt;step1!AK$48,"",step1!AK26)</f>
        <v/>
      </c>
      <c r="AL35" s="2" t="str">
        <f>IF(step1!AL26&gt;step1!AL$48,"",step1!AL26)</f>
        <v/>
      </c>
      <c r="AM35" s="2" t="str">
        <f>IF(step1!AM26&gt;step1!AM$48,"",step1!AM26)</f>
        <v/>
      </c>
      <c r="AN35" s="2" t="str">
        <f>IF(step1!AN26&gt;step1!AN$48,"",step1!AN26)</f>
        <v/>
      </c>
      <c r="AO35" s="2" t="str">
        <f>IF(step1!AO26&gt;step1!AO$48,"",step1!AO26)</f>
        <v/>
      </c>
      <c r="AP35" s="12">
        <f>IF(step1!AP26&gt;step1!AP$48,"",step1!AP26)</f>
        <v>1</v>
      </c>
      <c r="AQ35" s="12">
        <f>IF(step1!AQ26&gt;step1!AQ$48,"",step1!AQ26)</f>
        <v>1</v>
      </c>
      <c r="AR35" s="2" t="str">
        <f>IF(step1!AR26&gt;step1!AR$48,"",step1!AR26)</f>
        <v/>
      </c>
      <c r="AS35" s="2" t="str">
        <f>IF(step1!AS26&gt;step1!AS$48,"",step1!AS26)</f>
        <v/>
      </c>
      <c r="AT35" s="2" t="str">
        <f>IF(step1!AT26&gt;step1!AT$48,"",step1!AT26)</f>
        <v/>
      </c>
      <c r="AU35" s="2" t="str">
        <f>IF(step1!AU26&gt;step1!AU$48,"",step1!AU26)</f>
        <v/>
      </c>
      <c r="AV35" s="2" t="str">
        <f>IF(step1!AV26&gt;step1!AV$48,"",step1!AV26)</f>
        <v/>
      </c>
      <c r="AW35" s="2" t="str">
        <f>IF(step1!AW26&gt;step1!AW$48,"",step1!AW26)</f>
        <v/>
      </c>
      <c r="AX35" s="2" t="str">
        <f>IF(step1!AX26&gt;step1!AX$48,"",step1!AX26)</f>
        <v/>
      </c>
      <c r="AY35" s="2" t="str">
        <f>IF(step1!AY26&gt;step1!AY$48,"",step1!AY26)</f>
        <v/>
      </c>
      <c r="AZ35" s="12" t="str">
        <f>IF(step1!AZ26&gt;step1!AZ$48,"",step1!AZ26)</f>
        <v/>
      </c>
      <c r="BA35" s="12">
        <f>IF(step1!BA26&gt;step1!BA$48,"",step1!BA26)</f>
        <v>1</v>
      </c>
      <c r="BB35" s="2" t="str">
        <f>IF(step1!BB26&gt;step1!BB$48,"",step1!BB26)</f>
        <v/>
      </c>
      <c r="BC35" s="2" t="str">
        <f>IF(step1!BC26&gt;step1!BC$48,"",step1!BC26)</f>
        <v/>
      </c>
      <c r="BD35" s="2" t="str">
        <f>IF(step1!BD26&gt;step1!BD$48,"",step1!BD26)</f>
        <v/>
      </c>
      <c r="BE35" s="2" t="str">
        <f>IF(step1!BE26&gt;step1!BE$48,"",step1!BE26)</f>
        <v/>
      </c>
      <c r="BF35" s="2" t="str">
        <f>IF(step1!BF26&gt;step1!BF$48,"",step1!BF26)</f>
        <v/>
      </c>
      <c r="BG35" s="2" t="str">
        <f>IF(step1!BG26&gt;step1!BG$48,"",step1!BG26)</f>
        <v/>
      </c>
      <c r="BH35" s="2" t="str">
        <f>IF(step1!BH26&gt;step1!BH$48,"",step1!BH26)</f>
        <v/>
      </c>
      <c r="BI35" s="12" t="str">
        <f>IF(step1!BI26&gt;step1!BI$48,"",step1!BI26)</f>
        <v/>
      </c>
      <c r="BJ35" s="2" t="str">
        <f>IF(step1!BJ26&gt;step1!BJ$48,"",step1!BJ26)</f>
        <v/>
      </c>
      <c r="BK35" s="12">
        <f>IF(step1!BK26&gt;step1!BK$48,"",step1!BK26)</f>
        <v>1</v>
      </c>
      <c r="BL35" s="12">
        <f>IF(step1!BL26&gt;step1!BL$48,"",step1!BL26)</f>
        <v>1</v>
      </c>
      <c r="BM35" s="2" t="str">
        <f>IF(step1!BM26&gt;step1!BM$48,"",step1!BM26)</f>
        <v/>
      </c>
      <c r="BN35" s="12">
        <f>IF(step1!BN26&gt;step1!BN$48,"",step1!BN26)</f>
        <v>1</v>
      </c>
      <c r="BO35" s="2" t="str">
        <f>IF(step1!BO26&gt;step1!BO$48,"",step1!BO26)</f>
        <v/>
      </c>
      <c r="BP35" s="2" t="str">
        <f>IF(step1!BP26&gt;step1!BP$48,"",step1!BP26)</f>
        <v/>
      </c>
      <c r="BQ35" s="2" t="str">
        <f>IF(step1!BQ26&gt;step1!BQ$48,"",step1!BQ26)</f>
        <v/>
      </c>
      <c r="BR35" s="12">
        <f>IF(step1!BR26&gt;step1!BR$48,"",step1!BR26)</f>
        <v>1</v>
      </c>
      <c r="BS35" s="2" t="str">
        <f>IF(step1!BS26&gt;step1!BS$48,"",step1!BS26)</f>
        <v/>
      </c>
      <c r="BT35" s="2">
        <f>IF(step1!BT26&gt;step1!BT$48,"",step1!BT26)</f>
        <v>1</v>
      </c>
      <c r="BU35" s="2" t="str">
        <f>IF(step1!BU26&gt;step1!BU$48,"",step1!BU26)</f>
        <v/>
      </c>
      <c r="BV35" s="12" t="str">
        <f>IF(step1!BV26&gt;step1!BV$48,"",step1!BV26)</f>
        <v/>
      </c>
      <c r="BW35" s="12">
        <f>IF(step1!BW26&gt;step1!BW$48,"",step1!BW26)</f>
        <v>3</v>
      </c>
      <c r="BX35" s="2" t="str">
        <f>IF(step1!BX26&gt;step1!BX$48,"",step1!BX26)</f>
        <v/>
      </c>
      <c r="BY35" s="2" t="str">
        <f>IF(step1!BY26&gt;step1!BY$48,"",step1!BY26)</f>
        <v/>
      </c>
      <c r="BZ35" s="2" t="str">
        <f>IF(step1!BZ26&gt;step1!BZ$48,"",step1!BZ26)</f>
        <v/>
      </c>
      <c r="CA35" s="2" t="str">
        <f>IF(step1!CA26&gt;step1!CA$48,"",step1!CA26)</f>
        <v/>
      </c>
      <c r="CB35" s="2" t="str">
        <f>IF(step1!CB26&gt;step1!CB$48,"",step1!CB26)</f>
        <v/>
      </c>
      <c r="CC35" s="12" t="str">
        <f>IF(step1!CC26&gt;step1!CC$48,"",step1!CC26)</f>
        <v/>
      </c>
      <c r="CD35" s="2" t="str">
        <f>IF(step1!CD26&gt;step1!CD$48,"",step1!CD26)</f>
        <v/>
      </c>
      <c r="CE35" s="2" t="str">
        <f>IF(step1!CE26&gt;step1!CE$48,"",step1!CE26)</f>
        <v/>
      </c>
      <c r="CF35" s="2" t="str">
        <f>IF(step1!CF26&gt;step1!CF$48,"",step1!CF26)</f>
        <v/>
      </c>
      <c r="CG35" s="2" t="str">
        <f>IF(step1!CG26&gt;step1!CG$48,"",step1!CG26)</f>
        <v/>
      </c>
      <c r="CH35" s="2" t="str">
        <f>IF(step1!CH26&gt;step1!CH$48,"",step1!CH26)</f>
        <v/>
      </c>
      <c r="CI35" s="12">
        <f>IF(step1!CI26&gt;step1!CI$48,"",step1!CI26)</f>
        <v>1</v>
      </c>
      <c r="CJ35" s="2" t="str">
        <f>IF(step1!CJ26&gt;step1!CJ$48,"",step1!CJ26)</f>
        <v/>
      </c>
      <c r="CK35" s="2" t="str">
        <f>IF(step1!CK26&gt;step1!CK$48,"",step1!CK26)</f>
        <v/>
      </c>
      <c r="CL35" s="12">
        <f>IF(step1!CL26&gt;step1!CL$48,"",step1!CL26)</f>
        <v>1</v>
      </c>
      <c r="CM35" s="2" t="str">
        <f>IF(step1!CM26&gt;step1!CM$48,"",step1!CM26)</f>
        <v/>
      </c>
      <c r="CN35" s="12">
        <f>IF(step1!CN26&gt;step1!CN$48,"",step1!CN26)</f>
        <v>1</v>
      </c>
      <c r="CO35" s="2" t="str">
        <f>IF(step1!CO26&gt;step1!CO$48,"",step1!CO26)</f>
        <v/>
      </c>
      <c r="CP35" s="12">
        <f>IF(step1!CP26&gt;step1!CP$48,"",step1!CP26)</f>
        <v>1</v>
      </c>
      <c r="CQ35" s="2" t="str">
        <f>IF(step1!CQ26&gt;step1!CQ$48,"",step1!CQ26)</f>
        <v/>
      </c>
      <c r="CR35" s="2">
        <v>117300</v>
      </c>
    </row>
    <row r="36" spans="1:96" ht="15" thickBot="1" x14ac:dyDescent="0.35">
      <c r="A36" s="1" t="s">
        <v>119</v>
      </c>
      <c r="B36" s="12" t="str">
        <f>IF(step1!B27&gt;step1!B$48,"",step1!B27)</f>
        <v/>
      </c>
      <c r="C36" s="2" t="str">
        <f>IF(step1!C27&gt;step1!C$48,"",step1!C27)</f>
        <v/>
      </c>
      <c r="D36" s="2" t="str">
        <f>IF(step1!D27&gt;step1!D$48,"",step1!D27)</f>
        <v/>
      </c>
      <c r="E36" s="12" t="str">
        <f>IF(step1!E27&gt;step1!E$48,"",step1!E27)</f>
        <v/>
      </c>
      <c r="F36" s="2" t="str">
        <f>IF(step1!F27&gt;step1!F$48,"",step1!F27)</f>
        <v/>
      </c>
      <c r="G36" s="12" t="str">
        <f>IF(step1!G27&gt;step1!G$48,"",step1!G27)</f>
        <v/>
      </c>
      <c r="H36" s="2" t="str">
        <f>IF(step1!H27&gt;step1!H$48,"",step1!H27)</f>
        <v/>
      </c>
      <c r="I36" s="12" t="str">
        <f>IF(step1!I27&gt;step1!I$48,"",step1!I27)</f>
        <v/>
      </c>
      <c r="J36" s="12" t="str">
        <f>IF(step1!J27&gt;step1!J$48,"",step1!J27)</f>
        <v/>
      </c>
      <c r="K36" s="2" t="str">
        <f>IF(step1!K27&gt;step1!K$48,"",step1!K27)</f>
        <v/>
      </c>
      <c r="L36" s="2" t="str">
        <f>IF(step1!L27&gt;step1!L$48,"",step1!L27)</f>
        <v/>
      </c>
      <c r="M36" s="2" t="str">
        <f>IF(step1!M27&gt;step1!M$48,"",step1!M27)</f>
        <v/>
      </c>
      <c r="N36" s="2" t="str">
        <f>IF(step1!N27&gt;step1!N$48,"",step1!N27)</f>
        <v/>
      </c>
      <c r="O36" s="12">
        <f>IF(step1!O27&gt;step1!O$48,"",step1!O27)</f>
        <v>1</v>
      </c>
      <c r="P36" s="2" t="str">
        <f>IF(step1!P27&gt;step1!P$48,"",step1!P27)</f>
        <v/>
      </c>
      <c r="Q36" s="2" t="str">
        <f>IF(step1!Q27&gt;step1!Q$48,"",step1!Q27)</f>
        <v/>
      </c>
      <c r="R36" s="2" t="str">
        <f>IF(step1!R27&gt;step1!R$48,"",step1!R27)</f>
        <v/>
      </c>
      <c r="S36" s="12">
        <f>IF(step1!S27&gt;step1!S$48,"",step1!S27)</f>
        <v>1</v>
      </c>
      <c r="T36" s="2" t="str">
        <f>IF(step1!T27&gt;step1!T$48,"",step1!T27)</f>
        <v/>
      </c>
      <c r="U36" s="2" t="str">
        <f>IF(step1!U27&gt;step1!U$48,"",step1!U27)</f>
        <v/>
      </c>
      <c r="V36" s="2" t="str">
        <f>IF(step1!V27&gt;step1!V$48,"",step1!V27)</f>
        <v/>
      </c>
      <c r="W36" s="12" t="str">
        <f>IF(step1!W27&gt;step1!W$48,"",step1!W27)</f>
        <v/>
      </c>
      <c r="X36" s="2" t="str">
        <f>IF(step1!X27&gt;step1!X$48,"",step1!X27)</f>
        <v/>
      </c>
      <c r="Y36" s="12" t="str">
        <f>IF(step1!Y27&gt;step1!Y$48,"",step1!Y27)</f>
        <v/>
      </c>
      <c r="Z36" s="2" t="str">
        <f>IF(step1!Z27&gt;step1!Z$48,"",step1!Z27)</f>
        <v/>
      </c>
      <c r="AA36" s="2" t="str">
        <f>IF(step1!AA27&gt;step1!AA$48,"",step1!AA27)</f>
        <v/>
      </c>
      <c r="AB36" s="2" t="str">
        <f>IF(step1!AB27&gt;step1!AB$48,"",step1!AB27)</f>
        <v/>
      </c>
      <c r="AC36" s="2" t="str">
        <f>IF(step1!AC27&gt;step1!AC$48,"",step1!AC27)</f>
        <v/>
      </c>
      <c r="AD36" s="2" t="str">
        <f>IF(step1!AD27&gt;step1!AD$48,"",step1!AD27)</f>
        <v/>
      </c>
      <c r="AE36" s="2" t="str">
        <f>IF(step1!AE27&gt;step1!AE$48,"",step1!AE27)</f>
        <v/>
      </c>
      <c r="AF36" s="2" t="str">
        <f>IF(step1!AF27&gt;step1!AF$48,"",step1!AF27)</f>
        <v/>
      </c>
      <c r="AG36" s="12">
        <f>IF(step1!AG27&gt;step1!AG$48,"",step1!AG27)</f>
        <v>1</v>
      </c>
      <c r="AH36" s="2" t="str">
        <f>IF(step1!AH27&gt;step1!AH$48,"",step1!AH27)</f>
        <v/>
      </c>
      <c r="AI36" s="2" t="str">
        <f>IF(step1!AI27&gt;step1!AI$48,"",step1!AI27)</f>
        <v/>
      </c>
      <c r="AJ36" s="2" t="str">
        <f>IF(step1!AJ27&gt;step1!AJ$48,"",step1!AJ27)</f>
        <v/>
      </c>
      <c r="AK36" s="12">
        <f>IF(step1!AK27&gt;step1!AK$48,"",step1!AK27)</f>
        <v>1</v>
      </c>
      <c r="AL36" s="2" t="str">
        <f>IF(step1!AL27&gt;step1!AL$48,"",step1!AL27)</f>
        <v/>
      </c>
      <c r="AM36" s="2" t="str">
        <f>IF(step1!AM27&gt;step1!AM$48,"",step1!AM27)</f>
        <v/>
      </c>
      <c r="AN36" s="2" t="str">
        <f>IF(step1!AN27&gt;step1!AN$48,"",step1!AN27)</f>
        <v/>
      </c>
      <c r="AO36" s="2" t="str">
        <f>IF(step1!AO27&gt;step1!AO$48,"",step1!AO27)</f>
        <v/>
      </c>
      <c r="AP36" s="12">
        <f>IF(step1!AP27&gt;step1!AP$48,"",step1!AP27)</f>
        <v>3</v>
      </c>
      <c r="AQ36" s="12">
        <f>IF(step1!AQ27&gt;step1!AQ$48,"",step1!AQ27)</f>
        <v>1</v>
      </c>
      <c r="AR36" s="2" t="str">
        <f>IF(step1!AR27&gt;step1!AR$48,"",step1!AR27)</f>
        <v/>
      </c>
      <c r="AS36" s="2" t="str">
        <f>IF(step1!AS27&gt;step1!AS$48,"",step1!AS27)</f>
        <v/>
      </c>
      <c r="AT36" s="2" t="str">
        <f>IF(step1!AT27&gt;step1!AT$48,"",step1!AT27)</f>
        <v/>
      </c>
      <c r="AU36" s="2" t="str">
        <f>IF(step1!AU27&gt;step1!AU$48,"",step1!AU27)</f>
        <v/>
      </c>
      <c r="AV36" s="2" t="str">
        <f>IF(step1!AV27&gt;step1!AV$48,"",step1!AV27)</f>
        <v/>
      </c>
      <c r="AW36" s="2" t="str">
        <f>IF(step1!AW27&gt;step1!AW$48,"",step1!AW27)</f>
        <v/>
      </c>
      <c r="AX36" s="2" t="str">
        <f>IF(step1!AX27&gt;step1!AX$48,"",step1!AX27)</f>
        <v/>
      </c>
      <c r="AY36" s="2" t="str">
        <f>IF(step1!AY27&gt;step1!AY$48,"",step1!AY27)</f>
        <v/>
      </c>
      <c r="AZ36" s="12" t="str">
        <f>IF(step1!AZ27&gt;step1!AZ$48,"",step1!AZ27)</f>
        <v/>
      </c>
      <c r="BA36" s="12">
        <f>IF(step1!BA27&gt;step1!BA$48,"",step1!BA27)</f>
        <v>1</v>
      </c>
      <c r="BB36" s="2" t="str">
        <f>IF(step1!BB27&gt;step1!BB$48,"",step1!BB27)</f>
        <v/>
      </c>
      <c r="BC36" s="2" t="str">
        <f>IF(step1!BC27&gt;step1!BC$48,"",step1!BC27)</f>
        <v/>
      </c>
      <c r="BD36" s="2" t="str">
        <f>IF(step1!BD27&gt;step1!BD$48,"",step1!BD27)</f>
        <v/>
      </c>
      <c r="BE36" s="2" t="str">
        <f>IF(step1!BE27&gt;step1!BE$48,"",step1!BE27)</f>
        <v/>
      </c>
      <c r="BF36" s="2" t="str">
        <f>IF(step1!BF27&gt;step1!BF$48,"",step1!BF27)</f>
        <v/>
      </c>
      <c r="BG36" s="2" t="str">
        <f>IF(step1!BG27&gt;step1!BG$48,"",step1!BG27)</f>
        <v/>
      </c>
      <c r="BH36" s="2" t="str">
        <f>IF(step1!BH27&gt;step1!BH$48,"",step1!BH27)</f>
        <v/>
      </c>
      <c r="BI36" s="12" t="str">
        <f>IF(step1!BI27&gt;step1!BI$48,"",step1!BI27)</f>
        <v/>
      </c>
      <c r="BJ36" s="2" t="str">
        <f>IF(step1!BJ27&gt;step1!BJ$48,"",step1!BJ27)</f>
        <v/>
      </c>
      <c r="BK36" s="12">
        <f>IF(step1!BK27&gt;step1!BK$48,"",step1!BK27)</f>
        <v>1</v>
      </c>
      <c r="BL36" s="12">
        <f>IF(step1!BL27&gt;step1!BL$48,"",step1!BL27)</f>
        <v>1</v>
      </c>
      <c r="BM36" s="2" t="str">
        <f>IF(step1!BM27&gt;step1!BM$48,"",step1!BM27)</f>
        <v/>
      </c>
      <c r="BN36" s="12">
        <f>IF(step1!BN27&gt;step1!BN$48,"",step1!BN27)</f>
        <v>1</v>
      </c>
      <c r="BO36" s="2" t="str">
        <f>IF(step1!BO27&gt;step1!BO$48,"",step1!BO27)</f>
        <v/>
      </c>
      <c r="BP36" s="2" t="str">
        <f>IF(step1!BP27&gt;step1!BP$48,"",step1!BP27)</f>
        <v/>
      </c>
      <c r="BQ36" s="2" t="str">
        <f>IF(step1!BQ27&gt;step1!BQ$48,"",step1!BQ27)</f>
        <v/>
      </c>
      <c r="BR36" s="12">
        <f>IF(step1!BR27&gt;step1!BR$48,"",step1!BR27)</f>
        <v>1</v>
      </c>
      <c r="BS36" s="2" t="str">
        <f>IF(step1!BS27&gt;step1!BS$48,"",step1!BS27)</f>
        <v/>
      </c>
      <c r="BT36" s="2">
        <f>IF(step1!BT27&gt;step1!BT$48,"",step1!BT27)</f>
        <v>1</v>
      </c>
      <c r="BU36" s="2" t="str">
        <f>IF(step1!BU27&gt;step1!BU$48,"",step1!BU27)</f>
        <v/>
      </c>
      <c r="BV36" s="12">
        <f>IF(step1!BV27&gt;step1!BV$48,"",step1!BV27)</f>
        <v>1</v>
      </c>
      <c r="BW36" s="12">
        <f>IF(step1!BW27&gt;step1!BW$48,"",step1!BW27)</f>
        <v>3</v>
      </c>
      <c r="BX36" s="2" t="str">
        <f>IF(step1!BX27&gt;step1!BX$48,"",step1!BX27)</f>
        <v/>
      </c>
      <c r="BY36" s="2" t="str">
        <f>IF(step1!BY27&gt;step1!BY$48,"",step1!BY27)</f>
        <v/>
      </c>
      <c r="BZ36" s="2" t="str">
        <f>IF(step1!BZ27&gt;step1!BZ$48,"",step1!BZ27)</f>
        <v/>
      </c>
      <c r="CA36" s="2" t="str">
        <f>IF(step1!CA27&gt;step1!CA$48,"",step1!CA27)</f>
        <v/>
      </c>
      <c r="CB36" s="2" t="str">
        <f>IF(step1!CB27&gt;step1!CB$48,"",step1!CB27)</f>
        <v/>
      </c>
      <c r="CC36" s="12" t="str">
        <f>IF(step1!CC27&gt;step1!CC$48,"",step1!CC27)</f>
        <v/>
      </c>
      <c r="CD36" s="2" t="str">
        <f>IF(step1!CD27&gt;step1!CD$48,"",step1!CD27)</f>
        <v/>
      </c>
      <c r="CE36" s="2" t="str">
        <f>IF(step1!CE27&gt;step1!CE$48,"",step1!CE27)</f>
        <v/>
      </c>
      <c r="CF36" s="2" t="str">
        <f>IF(step1!CF27&gt;step1!CF$48,"",step1!CF27)</f>
        <v/>
      </c>
      <c r="CG36" s="2" t="str">
        <f>IF(step1!CG27&gt;step1!CG$48,"",step1!CG27)</f>
        <v/>
      </c>
      <c r="CH36" s="2" t="str">
        <f>IF(step1!CH27&gt;step1!CH$48,"",step1!CH27)</f>
        <v/>
      </c>
      <c r="CI36" s="12">
        <f>IF(step1!CI27&gt;step1!CI$48,"",step1!CI27)</f>
        <v>1</v>
      </c>
      <c r="CJ36" s="2" t="str">
        <f>IF(step1!CJ27&gt;step1!CJ$48,"",step1!CJ27)</f>
        <v/>
      </c>
      <c r="CK36" s="2" t="str">
        <f>IF(step1!CK27&gt;step1!CK$48,"",step1!CK27)</f>
        <v/>
      </c>
      <c r="CL36" s="12">
        <f>IF(step1!CL27&gt;step1!CL$48,"",step1!CL27)</f>
        <v>1</v>
      </c>
      <c r="CM36" s="2" t="str">
        <f>IF(step1!CM27&gt;step1!CM$48,"",step1!CM27)</f>
        <v/>
      </c>
      <c r="CN36" s="12">
        <f>IF(step1!CN27&gt;step1!CN$48,"",step1!CN27)</f>
        <v>1</v>
      </c>
      <c r="CO36" s="2" t="str">
        <f>IF(step1!CO27&gt;step1!CO$48,"",step1!CO27)</f>
        <v/>
      </c>
      <c r="CP36" s="12">
        <f>IF(step1!CP27&gt;step1!CP$48,"",step1!CP27)</f>
        <v>1</v>
      </c>
      <c r="CQ36" s="2" t="str">
        <f>IF(step1!CQ27&gt;step1!CQ$48,"",step1!CQ27)</f>
        <v/>
      </c>
      <c r="CR36" s="2">
        <v>141066</v>
      </c>
    </row>
    <row r="37" spans="1:96" ht="15" thickBot="1" x14ac:dyDescent="0.35">
      <c r="A37" s="1" t="s">
        <v>120</v>
      </c>
      <c r="B37" s="12">
        <f>IF(step1!B28&gt;step1!B$48,"",step1!B28)</f>
        <v>1</v>
      </c>
      <c r="C37" s="2" t="str">
        <f>IF(step1!C28&gt;step1!C$48,"",step1!C28)</f>
        <v/>
      </c>
      <c r="D37" s="2" t="str">
        <f>IF(step1!D28&gt;step1!D$48,"",step1!D28)</f>
        <v/>
      </c>
      <c r="E37" s="12" t="str">
        <f>IF(step1!E28&gt;step1!E$48,"",step1!E28)</f>
        <v/>
      </c>
      <c r="F37" s="2" t="str">
        <f>IF(step1!F28&gt;step1!F$48,"",step1!F28)</f>
        <v/>
      </c>
      <c r="G37" s="12" t="str">
        <f>IF(step1!G28&gt;step1!G$48,"",step1!G28)</f>
        <v/>
      </c>
      <c r="H37" s="2" t="str">
        <f>IF(step1!H28&gt;step1!H$48,"",step1!H28)</f>
        <v/>
      </c>
      <c r="I37" s="12">
        <f>IF(step1!I28&gt;step1!I$48,"",step1!I28)</f>
        <v>1</v>
      </c>
      <c r="J37" s="12" t="str">
        <f>IF(step1!J28&gt;step1!J$48,"",step1!J28)</f>
        <v/>
      </c>
      <c r="K37" s="2" t="str">
        <f>IF(step1!K28&gt;step1!K$48,"",step1!K28)</f>
        <v/>
      </c>
      <c r="L37" s="2" t="str">
        <f>IF(step1!L28&gt;step1!L$48,"",step1!L28)</f>
        <v/>
      </c>
      <c r="M37" s="2" t="str">
        <f>IF(step1!M28&gt;step1!M$48,"",step1!M28)</f>
        <v/>
      </c>
      <c r="N37" s="2" t="str">
        <f>IF(step1!N28&gt;step1!N$48,"",step1!N28)</f>
        <v/>
      </c>
      <c r="O37" s="12" t="str">
        <f>IF(step1!O28&gt;step1!O$48,"",step1!O28)</f>
        <v/>
      </c>
      <c r="P37" s="2" t="str">
        <f>IF(step1!P28&gt;step1!P$48,"",step1!P28)</f>
        <v/>
      </c>
      <c r="Q37" s="2" t="str">
        <f>IF(step1!Q28&gt;step1!Q$48,"",step1!Q28)</f>
        <v/>
      </c>
      <c r="R37" s="2" t="str">
        <f>IF(step1!R28&gt;step1!R$48,"",step1!R28)</f>
        <v/>
      </c>
      <c r="S37" s="12">
        <f>IF(step1!S28&gt;step1!S$48,"",step1!S28)</f>
        <v>5</v>
      </c>
      <c r="T37" s="2" t="str">
        <f>IF(step1!T28&gt;step1!T$48,"",step1!T28)</f>
        <v/>
      </c>
      <c r="U37" s="2" t="str">
        <f>IF(step1!U28&gt;step1!U$48,"",step1!U28)</f>
        <v/>
      </c>
      <c r="V37" s="2" t="str">
        <f>IF(step1!V28&gt;step1!V$48,"",step1!V28)</f>
        <v/>
      </c>
      <c r="W37" s="12" t="str">
        <f>IF(step1!W28&gt;step1!W$48,"",step1!W28)</f>
        <v/>
      </c>
      <c r="X37" s="2" t="str">
        <f>IF(step1!X28&gt;step1!X$48,"",step1!X28)</f>
        <v/>
      </c>
      <c r="Y37" s="12">
        <f>IF(step1!Y28&gt;step1!Y$48,"",step1!Y28)</f>
        <v>5</v>
      </c>
      <c r="Z37" s="2" t="str">
        <f>IF(step1!Z28&gt;step1!Z$48,"",step1!Z28)</f>
        <v/>
      </c>
      <c r="AA37" s="2" t="str">
        <f>IF(step1!AA28&gt;step1!AA$48,"",step1!AA28)</f>
        <v/>
      </c>
      <c r="AB37" s="2" t="str">
        <f>IF(step1!AB28&gt;step1!AB$48,"",step1!AB28)</f>
        <v/>
      </c>
      <c r="AC37" s="2" t="str">
        <f>IF(step1!AC28&gt;step1!AC$48,"",step1!AC28)</f>
        <v/>
      </c>
      <c r="AD37" s="2" t="str">
        <f>IF(step1!AD28&gt;step1!AD$48,"",step1!AD28)</f>
        <v/>
      </c>
      <c r="AE37" s="2" t="str">
        <f>IF(step1!AE28&gt;step1!AE$48,"",step1!AE28)</f>
        <v/>
      </c>
      <c r="AF37" s="2" t="str">
        <f>IF(step1!AF28&gt;step1!AF$48,"",step1!AF28)</f>
        <v/>
      </c>
      <c r="AG37" s="12">
        <f>IF(step1!AG28&gt;step1!AG$48,"",step1!AG28)</f>
        <v>1</v>
      </c>
      <c r="AH37" s="2" t="str">
        <f>IF(step1!AH28&gt;step1!AH$48,"",step1!AH28)</f>
        <v/>
      </c>
      <c r="AI37" s="2" t="str">
        <f>IF(step1!AI28&gt;step1!AI$48,"",step1!AI28)</f>
        <v/>
      </c>
      <c r="AJ37" s="2" t="str">
        <f>IF(step1!AJ28&gt;step1!AJ$48,"",step1!AJ28)</f>
        <v/>
      </c>
      <c r="AK37" s="12" t="str">
        <f>IF(step1!AK28&gt;step1!AK$48,"",step1!AK28)</f>
        <v/>
      </c>
      <c r="AL37" s="2" t="str">
        <f>IF(step1!AL28&gt;step1!AL$48,"",step1!AL28)</f>
        <v/>
      </c>
      <c r="AM37" s="2" t="str">
        <f>IF(step1!AM28&gt;step1!AM$48,"",step1!AM28)</f>
        <v/>
      </c>
      <c r="AN37" s="2" t="str">
        <f>IF(step1!AN28&gt;step1!AN$48,"",step1!AN28)</f>
        <v/>
      </c>
      <c r="AO37" s="2" t="str">
        <f>IF(step1!AO28&gt;step1!AO$48,"",step1!AO28)</f>
        <v/>
      </c>
      <c r="AP37" s="12">
        <f>IF(step1!AP28&gt;step1!AP$48,"",step1!AP28)</f>
        <v>1</v>
      </c>
      <c r="AQ37" s="12">
        <f>IF(step1!AQ28&gt;step1!AQ$48,"",step1!AQ28)</f>
        <v>1</v>
      </c>
      <c r="AR37" s="2" t="str">
        <f>IF(step1!AR28&gt;step1!AR$48,"",step1!AR28)</f>
        <v/>
      </c>
      <c r="AS37" s="2" t="str">
        <f>IF(step1!AS28&gt;step1!AS$48,"",step1!AS28)</f>
        <v/>
      </c>
      <c r="AT37" s="2" t="str">
        <f>IF(step1!AT28&gt;step1!AT$48,"",step1!AT28)</f>
        <v/>
      </c>
      <c r="AU37" s="2" t="str">
        <f>IF(step1!AU28&gt;step1!AU$48,"",step1!AU28)</f>
        <v/>
      </c>
      <c r="AV37" s="2" t="str">
        <f>IF(step1!AV28&gt;step1!AV$48,"",step1!AV28)</f>
        <v/>
      </c>
      <c r="AW37" s="2" t="str">
        <f>IF(step1!AW28&gt;step1!AW$48,"",step1!AW28)</f>
        <v/>
      </c>
      <c r="AX37" s="2" t="str">
        <f>IF(step1!AX28&gt;step1!AX$48,"",step1!AX28)</f>
        <v/>
      </c>
      <c r="AY37" s="2" t="str">
        <f>IF(step1!AY28&gt;step1!AY$48,"",step1!AY28)</f>
        <v/>
      </c>
      <c r="AZ37" s="12" t="str">
        <f>IF(step1!AZ28&gt;step1!AZ$48,"",step1!AZ28)</f>
        <v/>
      </c>
      <c r="BA37" s="12">
        <f>IF(step1!BA28&gt;step1!BA$48,"",step1!BA28)</f>
        <v>5</v>
      </c>
      <c r="BB37" s="2" t="str">
        <f>IF(step1!BB28&gt;step1!BB$48,"",step1!BB28)</f>
        <v/>
      </c>
      <c r="BC37" s="2" t="str">
        <f>IF(step1!BC28&gt;step1!BC$48,"",step1!BC28)</f>
        <v/>
      </c>
      <c r="BD37" s="2" t="str">
        <f>IF(step1!BD28&gt;step1!BD$48,"",step1!BD28)</f>
        <v/>
      </c>
      <c r="BE37" s="2" t="str">
        <f>IF(step1!BE28&gt;step1!BE$48,"",step1!BE28)</f>
        <v/>
      </c>
      <c r="BF37" s="2" t="str">
        <f>IF(step1!BF28&gt;step1!BF$48,"",step1!BF28)</f>
        <v/>
      </c>
      <c r="BG37" s="2" t="str">
        <f>IF(step1!BG28&gt;step1!BG$48,"",step1!BG28)</f>
        <v/>
      </c>
      <c r="BH37" s="2" t="str">
        <f>IF(step1!BH28&gt;step1!BH$48,"",step1!BH28)</f>
        <v/>
      </c>
      <c r="BI37" s="12">
        <f>IF(step1!BI28&gt;step1!BI$48,"",step1!BI28)</f>
        <v>1</v>
      </c>
      <c r="BJ37" s="2" t="str">
        <f>IF(step1!BJ28&gt;step1!BJ$48,"",step1!BJ28)</f>
        <v/>
      </c>
      <c r="BK37" s="12">
        <f>IF(step1!BK28&gt;step1!BK$48,"",step1!BK28)</f>
        <v>1</v>
      </c>
      <c r="BL37" s="12">
        <f>IF(step1!BL28&gt;step1!BL$48,"",step1!BL28)</f>
        <v>1</v>
      </c>
      <c r="BM37" s="2" t="str">
        <f>IF(step1!BM28&gt;step1!BM$48,"",step1!BM28)</f>
        <v/>
      </c>
      <c r="BN37" s="12">
        <f>IF(step1!BN28&gt;step1!BN$48,"",step1!BN28)</f>
        <v>1</v>
      </c>
      <c r="BO37" s="2" t="str">
        <f>IF(step1!BO28&gt;step1!BO$48,"",step1!BO28)</f>
        <v/>
      </c>
      <c r="BP37" s="2" t="str">
        <f>IF(step1!BP28&gt;step1!BP$48,"",step1!BP28)</f>
        <v/>
      </c>
      <c r="BQ37" s="2" t="str">
        <f>IF(step1!BQ28&gt;step1!BQ$48,"",step1!BQ28)</f>
        <v/>
      </c>
      <c r="BR37" s="12">
        <f>IF(step1!BR28&gt;step1!BR$48,"",step1!BR28)</f>
        <v>3</v>
      </c>
      <c r="BS37" s="2" t="str">
        <f>IF(step1!BS28&gt;step1!BS$48,"",step1!BS28)</f>
        <v/>
      </c>
      <c r="BT37" s="2">
        <f>IF(step1!BT28&gt;step1!BT$48,"",step1!BT28)</f>
        <v>1</v>
      </c>
      <c r="BU37" s="2" t="str">
        <f>IF(step1!BU28&gt;step1!BU$48,"",step1!BU28)</f>
        <v/>
      </c>
      <c r="BV37" s="12" t="str">
        <f>IF(step1!BV28&gt;step1!BV$48,"",step1!BV28)</f>
        <v/>
      </c>
      <c r="BW37" s="12">
        <f>IF(step1!BW28&gt;step1!BW$48,"",step1!BW28)</f>
        <v>1</v>
      </c>
      <c r="BX37" s="2" t="str">
        <f>IF(step1!BX28&gt;step1!BX$48,"",step1!BX28)</f>
        <v/>
      </c>
      <c r="BY37" s="2" t="str">
        <f>IF(step1!BY28&gt;step1!BY$48,"",step1!BY28)</f>
        <v/>
      </c>
      <c r="BZ37" s="2" t="str">
        <f>IF(step1!BZ28&gt;step1!BZ$48,"",step1!BZ28)</f>
        <v/>
      </c>
      <c r="CA37" s="2" t="str">
        <f>IF(step1!CA28&gt;step1!CA$48,"",step1!CA28)</f>
        <v/>
      </c>
      <c r="CB37" s="2" t="str">
        <f>IF(step1!CB28&gt;step1!CB$48,"",step1!CB28)</f>
        <v/>
      </c>
      <c r="CC37" s="12" t="str">
        <f>IF(step1!CC28&gt;step1!CC$48,"",step1!CC28)</f>
        <v/>
      </c>
      <c r="CD37" s="2" t="str">
        <f>IF(step1!CD28&gt;step1!CD$48,"",step1!CD28)</f>
        <v/>
      </c>
      <c r="CE37" s="2" t="str">
        <f>IF(step1!CE28&gt;step1!CE$48,"",step1!CE28)</f>
        <v/>
      </c>
      <c r="CF37" s="2" t="str">
        <f>IF(step1!CF28&gt;step1!CF$48,"",step1!CF28)</f>
        <v/>
      </c>
      <c r="CG37" s="2" t="str">
        <f>IF(step1!CG28&gt;step1!CG$48,"",step1!CG28)</f>
        <v/>
      </c>
      <c r="CH37" s="2" t="str">
        <f>IF(step1!CH28&gt;step1!CH$48,"",step1!CH28)</f>
        <v/>
      </c>
      <c r="CI37" s="12">
        <f>IF(step1!CI28&gt;step1!CI$48,"",step1!CI28)</f>
        <v>2</v>
      </c>
      <c r="CJ37" s="2" t="str">
        <f>IF(step1!CJ28&gt;step1!CJ$48,"",step1!CJ28)</f>
        <v/>
      </c>
      <c r="CK37" s="2" t="str">
        <f>IF(step1!CK28&gt;step1!CK$48,"",step1!CK28)</f>
        <v/>
      </c>
      <c r="CL37" s="12" t="str">
        <f>IF(step1!CL28&gt;step1!CL$48,"",step1!CL28)</f>
        <v/>
      </c>
      <c r="CM37" s="2" t="str">
        <f>IF(step1!CM28&gt;step1!CM$48,"",step1!CM28)</f>
        <v/>
      </c>
      <c r="CN37" s="12">
        <f>IF(step1!CN28&gt;step1!CN$48,"",step1!CN28)</f>
        <v>1</v>
      </c>
      <c r="CO37" s="2" t="str">
        <f>IF(step1!CO28&gt;step1!CO$48,"",step1!CO28)</f>
        <v/>
      </c>
      <c r="CP37" s="12" t="str">
        <f>IF(step1!CP28&gt;step1!CP$48,"",step1!CP28)</f>
        <v/>
      </c>
      <c r="CQ37" s="2" t="str">
        <f>IF(step1!CQ28&gt;step1!CQ$48,"",step1!CQ28)</f>
        <v/>
      </c>
      <c r="CR37" s="2">
        <v>140678</v>
      </c>
    </row>
    <row r="38" spans="1:96" ht="15" thickBot="1" x14ac:dyDescent="0.35">
      <c r="A38" s="1" t="s">
        <v>121</v>
      </c>
      <c r="B38" s="12" t="str">
        <f>IF(step1!B29&gt;step1!B$48,"",step1!B29)</f>
        <v/>
      </c>
      <c r="C38" s="2" t="str">
        <f>IF(step1!C29&gt;step1!C$48,"",step1!C29)</f>
        <v/>
      </c>
      <c r="D38" s="2" t="str">
        <f>IF(step1!D29&gt;step1!D$48,"",step1!D29)</f>
        <v/>
      </c>
      <c r="E38" s="12">
        <f>IF(step1!E29&gt;step1!E$48,"",step1!E29)</f>
        <v>1</v>
      </c>
      <c r="F38" s="2" t="str">
        <f>IF(step1!F29&gt;step1!F$48,"",step1!F29)</f>
        <v/>
      </c>
      <c r="G38" s="12">
        <f>IF(step1!G29&gt;step1!G$48,"",step1!G29)</f>
        <v>1</v>
      </c>
      <c r="H38" s="2" t="str">
        <f>IF(step1!H29&gt;step1!H$48,"",step1!H29)</f>
        <v/>
      </c>
      <c r="I38" s="12">
        <f>IF(step1!I29&gt;step1!I$48,"",step1!I29)</f>
        <v>5</v>
      </c>
      <c r="J38" s="12" t="str">
        <f>IF(step1!J29&gt;step1!J$48,"",step1!J29)</f>
        <v/>
      </c>
      <c r="K38" s="2" t="str">
        <f>IF(step1!K29&gt;step1!K$48,"",step1!K29)</f>
        <v/>
      </c>
      <c r="L38" s="2" t="str">
        <f>IF(step1!L29&gt;step1!L$48,"",step1!L29)</f>
        <v/>
      </c>
      <c r="M38" s="2" t="str">
        <f>IF(step1!M29&gt;step1!M$48,"",step1!M29)</f>
        <v/>
      </c>
      <c r="N38" s="2" t="str">
        <f>IF(step1!N29&gt;step1!N$48,"",step1!N29)</f>
        <v/>
      </c>
      <c r="O38" s="12">
        <f>IF(step1!O29&gt;step1!O$48,"",step1!O29)</f>
        <v>1</v>
      </c>
      <c r="P38" s="2" t="str">
        <f>IF(step1!P29&gt;step1!P$48,"",step1!P29)</f>
        <v/>
      </c>
      <c r="Q38" s="2" t="str">
        <f>IF(step1!Q29&gt;step1!Q$48,"",step1!Q29)</f>
        <v/>
      </c>
      <c r="R38" s="2" t="str">
        <f>IF(step1!R29&gt;step1!R$48,"",step1!R29)</f>
        <v/>
      </c>
      <c r="S38" s="12">
        <f>IF(step1!S29&gt;step1!S$48,"",step1!S29)</f>
        <v>5</v>
      </c>
      <c r="T38" s="2" t="str">
        <f>IF(step1!T29&gt;step1!T$48,"",step1!T29)</f>
        <v/>
      </c>
      <c r="U38" s="2" t="str">
        <f>IF(step1!U29&gt;step1!U$48,"",step1!U29)</f>
        <v/>
      </c>
      <c r="V38" s="2" t="str">
        <f>IF(step1!V29&gt;step1!V$48,"",step1!V29)</f>
        <v/>
      </c>
      <c r="W38" s="12" t="str">
        <f>IF(step1!W29&gt;step1!W$48,"",step1!W29)</f>
        <v/>
      </c>
      <c r="X38" s="2" t="str">
        <f>IF(step1!X29&gt;step1!X$48,"",step1!X29)</f>
        <v/>
      </c>
      <c r="Y38" s="12" t="str">
        <f>IF(step1!Y29&gt;step1!Y$48,"",step1!Y29)</f>
        <v/>
      </c>
      <c r="Z38" s="2" t="str">
        <f>IF(step1!Z29&gt;step1!Z$48,"",step1!Z29)</f>
        <v/>
      </c>
      <c r="AA38" s="2" t="str">
        <f>IF(step1!AA29&gt;step1!AA$48,"",step1!AA29)</f>
        <v/>
      </c>
      <c r="AB38" s="2" t="str">
        <f>IF(step1!AB29&gt;step1!AB$48,"",step1!AB29)</f>
        <v/>
      </c>
      <c r="AC38" s="2" t="str">
        <f>IF(step1!AC29&gt;step1!AC$48,"",step1!AC29)</f>
        <v/>
      </c>
      <c r="AD38" s="2" t="str">
        <f>IF(step1!AD29&gt;step1!AD$48,"",step1!AD29)</f>
        <v/>
      </c>
      <c r="AE38" s="2" t="str">
        <f>IF(step1!AE29&gt;step1!AE$48,"",step1!AE29)</f>
        <v/>
      </c>
      <c r="AF38" s="2" t="str">
        <f>IF(step1!AF29&gt;step1!AF$48,"",step1!AF29)</f>
        <v/>
      </c>
      <c r="AG38" s="12">
        <f>IF(step1!AG29&gt;step1!AG$48,"",step1!AG29)</f>
        <v>5</v>
      </c>
      <c r="AH38" s="2" t="str">
        <f>IF(step1!AH29&gt;step1!AH$48,"",step1!AH29)</f>
        <v/>
      </c>
      <c r="AI38" s="2" t="str">
        <f>IF(step1!AI29&gt;step1!AI$48,"",step1!AI29)</f>
        <v/>
      </c>
      <c r="AJ38" s="2" t="str">
        <f>IF(step1!AJ29&gt;step1!AJ$48,"",step1!AJ29)</f>
        <v/>
      </c>
      <c r="AK38" s="12">
        <f>IF(step1!AK29&gt;step1!AK$48,"",step1!AK29)</f>
        <v>1</v>
      </c>
      <c r="AL38" s="2" t="str">
        <f>IF(step1!AL29&gt;step1!AL$48,"",step1!AL29)</f>
        <v/>
      </c>
      <c r="AM38" s="2" t="str">
        <f>IF(step1!AM29&gt;step1!AM$48,"",step1!AM29)</f>
        <v/>
      </c>
      <c r="AN38" s="2" t="str">
        <f>IF(step1!AN29&gt;step1!AN$48,"",step1!AN29)</f>
        <v/>
      </c>
      <c r="AO38" s="2" t="str">
        <f>IF(step1!AO29&gt;step1!AO$48,"",step1!AO29)</f>
        <v/>
      </c>
      <c r="AP38" s="12">
        <f>IF(step1!AP29&gt;step1!AP$48,"",step1!AP29)</f>
        <v>1</v>
      </c>
      <c r="AQ38" s="12">
        <f>IF(step1!AQ29&gt;step1!AQ$48,"",step1!AQ29)</f>
        <v>1</v>
      </c>
      <c r="AR38" s="2" t="str">
        <f>IF(step1!AR29&gt;step1!AR$48,"",step1!AR29)</f>
        <v/>
      </c>
      <c r="AS38" s="2" t="str">
        <f>IF(step1!AS29&gt;step1!AS$48,"",step1!AS29)</f>
        <v/>
      </c>
      <c r="AT38" s="2" t="str">
        <f>IF(step1!AT29&gt;step1!AT$48,"",step1!AT29)</f>
        <v/>
      </c>
      <c r="AU38" s="2" t="str">
        <f>IF(step1!AU29&gt;step1!AU$48,"",step1!AU29)</f>
        <v/>
      </c>
      <c r="AV38" s="2" t="str">
        <f>IF(step1!AV29&gt;step1!AV$48,"",step1!AV29)</f>
        <v/>
      </c>
      <c r="AW38" s="2" t="str">
        <f>IF(step1!AW29&gt;step1!AW$48,"",step1!AW29)</f>
        <v/>
      </c>
      <c r="AX38" s="2" t="str">
        <f>IF(step1!AX29&gt;step1!AX$48,"",step1!AX29)</f>
        <v/>
      </c>
      <c r="AY38" s="2" t="str">
        <f>IF(step1!AY29&gt;step1!AY$48,"",step1!AY29)</f>
        <v/>
      </c>
      <c r="AZ38" s="12">
        <f>IF(step1!AZ29&gt;step1!AZ$48,"",step1!AZ29)</f>
        <v>1</v>
      </c>
      <c r="BA38" s="12">
        <f>IF(step1!BA29&gt;step1!BA$48,"",step1!BA29)</f>
        <v>5</v>
      </c>
      <c r="BB38" s="2" t="str">
        <f>IF(step1!BB29&gt;step1!BB$48,"",step1!BB29)</f>
        <v/>
      </c>
      <c r="BC38" s="2" t="str">
        <f>IF(step1!BC29&gt;step1!BC$48,"",step1!BC29)</f>
        <v/>
      </c>
      <c r="BD38" s="2" t="str">
        <f>IF(step1!BD29&gt;step1!BD$48,"",step1!BD29)</f>
        <v/>
      </c>
      <c r="BE38" s="2" t="str">
        <f>IF(step1!BE29&gt;step1!BE$48,"",step1!BE29)</f>
        <v/>
      </c>
      <c r="BF38" s="2" t="str">
        <f>IF(step1!BF29&gt;step1!BF$48,"",step1!BF29)</f>
        <v/>
      </c>
      <c r="BG38" s="2" t="str">
        <f>IF(step1!BG29&gt;step1!BG$48,"",step1!BG29)</f>
        <v/>
      </c>
      <c r="BH38" s="2" t="str">
        <f>IF(step1!BH29&gt;step1!BH$48,"",step1!BH29)</f>
        <v/>
      </c>
      <c r="BI38" s="12" t="str">
        <f>IF(step1!BI29&gt;step1!BI$48,"",step1!BI29)</f>
        <v/>
      </c>
      <c r="BJ38" s="2" t="str">
        <f>IF(step1!BJ29&gt;step1!BJ$48,"",step1!BJ29)</f>
        <v/>
      </c>
      <c r="BK38" s="12">
        <f>IF(step1!BK29&gt;step1!BK$48,"",step1!BK29)</f>
        <v>1</v>
      </c>
      <c r="BL38" s="12" t="str">
        <f>IF(step1!BL29&gt;step1!BL$48,"",step1!BL29)</f>
        <v/>
      </c>
      <c r="BM38" s="2" t="str">
        <f>IF(step1!BM29&gt;step1!BM$48,"",step1!BM29)</f>
        <v/>
      </c>
      <c r="BN38" s="12" t="str">
        <f>IF(step1!BN29&gt;step1!BN$48,"",step1!BN29)</f>
        <v/>
      </c>
      <c r="BO38" s="2" t="str">
        <f>IF(step1!BO29&gt;step1!BO$48,"",step1!BO29)</f>
        <v/>
      </c>
      <c r="BP38" s="2" t="str">
        <f>IF(step1!BP29&gt;step1!BP$48,"",step1!BP29)</f>
        <v/>
      </c>
      <c r="BQ38" s="2" t="str">
        <f>IF(step1!BQ29&gt;step1!BQ$48,"",step1!BQ29)</f>
        <v/>
      </c>
      <c r="BR38" s="12">
        <f>IF(step1!BR29&gt;step1!BR$48,"",step1!BR29)</f>
        <v>5</v>
      </c>
      <c r="BS38" s="2" t="str">
        <f>IF(step1!BS29&gt;step1!BS$48,"",step1!BS29)</f>
        <v/>
      </c>
      <c r="BT38" s="2">
        <f>IF(step1!BT29&gt;step1!BT$48,"",step1!BT29)</f>
        <v>1</v>
      </c>
      <c r="BU38" s="2" t="str">
        <f>IF(step1!BU29&gt;step1!BU$48,"",step1!BU29)</f>
        <v/>
      </c>
      <c r="BV38" s="12" t="str">
        <f>IF(step1!BV29&gt;step1!BV$48,"",step1!BV29)</f>
        <v/>
      </c>
      <c r="BW38" s="12" t="str">
        <f>IF(step1!BW29&gt;step1!BW$48,"",step1!BW29)</f>
        <v/>
      </c>
      <c r="BX38" s="2" t="str">
        <f>IF(step1!BX29&gt;step1!BX$48,"",step1!BX29)</f>
        <v/>
      </c>
      <c r="BY38" s="2" t="str">
        <f>IF(step1!BY29&gt;step1!BY$48,"",step1!BY29)</f>
        <v/>
      </c>
      <c r="BZ38" s="2" t="str">
        <f>IF(step1!BZ29&gt;step1!BZ$48,"",step1!BZ29)</f>
        <v/>
      </c>
      <c r="CA38" s="2" t="str">
        <f>IF(step1!CA29&gt;step1!CA$48,"",step1!CA29)</f>
        <v/>
      </c>
      <c r="CB38" s="2" t="str">
        <f>IF(step1!CB29&gt;step1!CB$48,"",step1!CB29)</f>
        <v/>
      </c>
      <c r="CC38" s="12" t="str">
        <f>IF(step1!CC29&gt;step1!CC$48,"",step1!CC29)</f>
        <v/>
      </c>
      <c r="CD38" s="2" t="str">
        <f>IF(step1!CD29&gt;step1!CD$48,"",step1!CD29)</f>
        <v/>
      </c>
      <c r="CE38" s="2" t="str">
        <f>IF(step1!CE29&gt;step1!CE$48,"",step1!CE29)</f>
        <v/>
      </c>
      <c r="CF38" s="2" t="str">
        <f>IF(step1!CF29&gt;step1!CF$48,"",step1!CF29)</f>
        <v/>
      </c>
      <c r="CG38" s="2" t="str">
        <f>IF(step1!CG29&gt;step1!CG$48,"",step1!CG29)</f>
        <v/>
      </c>
      <c r="CH38" s="2" t="str">
        <f>IF(step1!CH29&gt;step1!CH$48,"",step1!CH29)</f>
        <v/>
      </c>
      <c r="CI38" s="12">
        <f>IF(step1!CI29&gt;step1!CI$48,"",step1!CI29)</f>
        <v>1</v>
      </c>
      <c r="CJ38" s="2" t="str">
        <f>IF(step1!CJ29&gt;step1!CJ$48,"",step1!CJ29)</f>
        <v/>
      </c>
      <c r="CK38" s="2" t="str">
        <f>IF(step1!CK29&gt;step1!CK$48,"",step1!CK29)</f>
        <v/>
      </c>
      <c r="CL38" s="12" t="str">
        <f>IF(step1!CL29&gt;step1!CL$48,"",step1!CL29)</f>
        <v/>
      </c>
      <c r="CM38" s="2" t="str">
        <f>IF(step1!CM29&gt;step1!CM$48,"",step1!CM29)</f>
        <v/>
      </c>
      <c r="CN38" s="12">
        <f>IF(step1!CN29&gt;step1!CN$48,"",step1!CN29)</f>
        <v>1</v>
      </c>
      <c r="CO38" s="2" t="str">
        <f>IF(step1!CO29&gt;step1!CO$48,"",step1!CO29)</f>
        <v/>
      </c>
      <c r="CP38" s="12" t="str">
        <f>IF(step1!CP29&gt;step1!CP$48,"",step1!CP29)</f>
        <v/>
      </c>
      <c r="CQ38" s="2" t="str">
        <f>IF(step1!CQ29&gt;step1!CQ$48,"",step1!CQ29)</f>
        <v/>
      </c>
      <c r="CR38" s="2">
        <v>123666</v>
      </c>
    </row>
    <row r="39" spans="1:96" ht="15" thickBot="1" x14ac:dyDescent="0.35">
      <c r="A39" s="1" t="s">
        <v>122</v>
      </c>
      <c r="B39" s="12" t="str">
        <f>IF(step1!B30&gt;step1!B$48,"",step1!B30)</f>
        <v/>
      </c>
      <c r="C39" s="2" t="str">
        <f>IF(step1!C30&gt;step1!C$48,"",step1!C30)</f>
        <v/>
      </c>
      <c r="D39" s="2" t="str">
        <f>IF(step1!D30&gt;step1!D$48,"",step1!D30)</f>
        <v/>
      </c>
      <c r="E39" s="12">
        <f>IF(step1!E30&gt;step1!E$48,"",step1!E30)</f>
        <v>1</v>
      </c>
      <c r="F39" s="2" t="str">
        <f>IF(step1!F30&gt;step1!F$48,"",step1!F30)</f>
        <v/>
      </c>
      <c r="G39" s="12">
        <f>IF(step1!G30&gt;step1!G$48,"",step1!G30)</f>
        <v>1</v>
      </c>
      <c r="H39" s="2" t="str">
        <f>IF(step1!H30&gt;step1!H$48,"",step1!H30)</f>
        <v/>
      </c>
      <c r="I39" s="12">
        <f>IF(step1!I30&gt;step1!I$48,"",step1!I30)</f>
        <v>5</v>
      </c>
      <c r="J39" s="12" t="str">
        <f>IF(step1!J30&gt;step1!J$48,"",step1!J30)</f>
        <v/>
      </c>
      <c r="K39" s="2" t="str">
        <f>IF(step1!K30&gt;step1!K$48,"",step1!K30)</f>
        <v/>
      </c>
      <c r="L39" s="2" t="str">
        <f>IF(step1!L30&gt;step1!L$48,"",step1!L30)</f>
        <v/>
      </c>
      <c r="M39" s="2" t="str">
        <f>IF(step1!M30&gt;step1!M$48,"",step1!M30)</f>
        <v/>
      </c>
      <c r="N39" s="2" t="str">
        <f>IF(step1!N30&gt;step1!N$48,"",step1!N30)</f>
        <v/>
      </c>
      <c r="O39" s="12" t="str">
        <f>IF(step1!O30&gt;step1!O$48,"",step1!O30)</f>
        <v/>
      </c>
      <c r="P39" s="2" t="str">
        <f>IF(step1!P30&gt;step1!P$48,"",step1!P30)</f>
        <v/>
      </c>
      <c r="Q39" s="2" t="str">
        <f>IF(step1!Q30&gt;step1!Q$48,"",step1!Q30)</f>
        <v/>
      </c>
      <c r="R39" s="2" t="str">
        <f>IF(step1!R30&gt;step1!R$48,"",step1!R30)</f>
        <v/>
      </c>
      <c r="S39" s="12">
        <f>IF(step1!S30&gt;step1!S$48,"",step1!S30)</f>
        <v>5</v>
      </c>
      <c r="T39" s="2" t="str">
        <f>IF(step1!T30&gt;step1!T$48,"",step1!T30)</f>
        <v/>
      </c>
      <c r="U39" s="2" t="str">
        <f>IF(step1!U30&gt;step1!U$48,"",step1!U30)</f>
        <v/>
      </c>
      <c r="V39" s="2" t="str">
        <f>IF(step1!V30&gt;step1!V$48,"",step1!V30)</f>
        <v/>
      </c>
      <c r="W39" s="12" t="str">
        <f>IF(step1!W30&gt;step1!W$48,"",step1!W30)</f>
        <v/>
      </c>
      <c r="X39" s="2" t="str">
        <f>IF(step1!X30&gt;step1!X$48,"",step1!X30)</f>
        <v/>
      </c>
      <c r="Y39" s="12" t="str">
        <f>IF(step1!Y30&gt;step1!Y$48,"",step1!Y30)</f>
        <v/>
      </c>
      <c r="Z39" s="2" t="str">
        <f>IF(step1!Z30&gt;step1!Z$48,"",step1!Z30)</f>
        <v/>
      </c>
      <c r="AA39" s="2" t="str">
        <f>IF(step1!AA30&gt;step1!AA$48,"",step1!AA30)</f>
        <v/>
      </c>
      <c r="AB39" s="2" t="str">
        <f>IF(step1!AB30&gt;step1!AB$48,"",step1!AB30)</f>
        <v/>
      </c>
      <c r="AC39" s="2" t="str">
        <f>IF(step1!AC30&gt;step1!AC$48,"",step1!AC30)</f>
        <v/>
      </c>
      <c r="AD39" s="2" t="str">
        <f>IF(step1!AD30&gt;step1!AD$48,"",step1!AD30)</f>
        <v/>
      </c>
      <c r="AE39" s="2" t="str">
        <f>IF(step1!AE30&gt;step1!AE$48,"",step1!AE30)</f>
        <v/>
      </c>
      <c r="AF39" s="2" t="str">
        <f>IF(step1!AF30&gt;step1!AF$48,"",step1!AF30)</f>
        <v/>
      </c>
      <c r="AG39" s="12">
        <f>IF(step1!AG30&gt;step1!AG$48,"",step1!AG30)</f>
        <v>5</v>
      </c>
      <c r="AH39" s="2" t="str">
        <f>IF(step1!AH30&gt;step1!AH$48,"",step1!AH30)</f>
        <v/>
      </c>
      <c r="AI39" s="2" t="str">
        <f>IF(step1!AI30&gt;step1!AI$48,"",step1!AI30)</f>
        <v/>
      </c>
      <c r="AJ39" s="2" t="str">
        <f>IF(step1!AJ30&gt;step1!AJ$48,"",step1!AJ30)</f>
        <v/>
      </c>
      <c r="AK39" s="12">
        <f>IF(step1!AK30&gt;step1!AK$48,"",step1!AK30)</f>
        <v>1</v>
      </c>
      <c r="AL39" s="2" t="str">
        <f>IF(step1!AL30&gt;step1!AL$48,"",step1!AL30)</f>
        <v/>
      </c>
      <c r="AM39" s="2" t="str">
        <f>IF(step1!AM30&gt;step1!AM$48,"",step1!AM30)</f>
        <v/>
      </c>
      <c r="AN39" s="2" t="str">
        <f>IF(step1!AN30&gt;step1!AN$48,"",step1!AN30)</f>
        <v/>
      </c>
      <c r="AO39" s="2" t="str">
        <f>IF(step1!AO30&gt;step1!AO$48,"",step1!AO30)</f>
        <v/>
      </c>
      <c r="AP39" s="12" t="str">
        <f>IF(step1!AP30&gt;step1!AP$48,"",step1!AP30)</f>
        <v/>
      </c>
      <c r="AQ39" s="12">
        <f>IF(step1!AQ30&gt;step1!AQ$48,"",step1!AQ30)</f>
        <v>1</v>
      </c>
      <c r="AR39" s="2" t="str">
        <f>IF(step1!AR30&gt;step1!AR$48,"",step1!AR30)</f>
        <v/>
      </c>
      <c r="AS39" s="2" t="str">
        <f>IF(step1!AS30&gt;step1!AS$48,"",step1!AS30)</f>
        <v/>
      </c>
      <c r="AT39" s="2" t="str">
        <f>IF(step1!AT30&gt;step1!AT$48,"",step1!AT30)</f>
        <v/>
      </c>
      <c r="AU39" s="2" t="str">
        <f>IF(step1!AU30&gt;step1!AU$48,"",step1!AU30)</f>
        <v/>
      </c>
      <c r="AV39" s="2" t="str">
        <f>IF(step1!AV30&gt;step1!AV$48,"",step1!AV30)</f>
        <v/>
      </c>
      <c r="AW39" s="2" t="str">
        <f>IF(step1!AW30&gt;step1!AW$48,"",step1!AW30)</f>
        <v/>
      </c>
      <c r="AX39" s="2" t="str">
        <f>IF(step1!AX30&gt;step1!AX$48,"",step1!AX30)</f>
        <v/>
      </c>
      <c r="AY39" s="2" t="str">
        <f>IF(step1!AY30&gt;step1!AY$48,"",step1!AY30)</f>
        <v/>
      </c>
      <c r="AZ39" s="12">
        <f>IF(step1!AZ30&gt;step1!AZ$48,"",step1!AZ30)</f>
        <v>1</v>
      </c>
      <c r="BA39" s="12">
        <f>IF(step1!BA30&gt;step1!BA$48,"",step1!BA30)</f>
        <v>5</v>
      </c>
      <c r="BB39" s="2" t="str">
        <f>IF(step1!BB30&gt;step1!BB$48,"",step1!BB30)</f>
        <v/>
      </c>
      <c r="BC39" s="2" t="str">
        <f>IF(step1!BC30&gt;step1!BC$48,"",step1!BC30)</f>
        <v/>
      </c>
      <c r="BD39" s="2" t="str">
        <f>IF(step1!BD30&gt;step1!BD$48,"",step1!BD30)</f>
        <v/>
      </c>
      <c r="BE39" s="2" t="str">
        <f>IF(step1!BE30&gt;step1!BE$48,"",step1!BE30)</f>
        <v/>
      </c>
      <c r="BF39" s="2" t="str">
        <f>IF(step1!BF30&gt;step1!BF$48,"",step1!BF30)</f>
        <v/>
      </c>
      <c r="BG39" s="2" t="str">
        <f>IF(step1!BG30&gt;step1!BG$48,"",step1!BG30)</f>
        <v/>
      </c>
      <c r="BH39" s="2" t="str">
        <f>IF(step1!BH30&gt;step1!BH$48,"",step1!BH30)</f>
        <v/>
      </c>
      <c r="BI39" s="12" t="str">
        <f>IF(step1!BI30&gt;step1!BI$48,"",step1!BI30)</f>
        <v/>
      </c>
      <c r="BJ39" s="2" t="str">
        <f>IF(step1!BJ30&gt;step1!BJ$48,"",step1!BJ30)</f>
        <v/>
      </c>
      <c r="BK39" s="12">
        <f>IF(step1!BK30&gt;step1!BK$48,"",step1!BK30)</f>
        <v>1</v>
      </c>
      <c r="BL39" s="12" t="str">
        <f>IF(step1!BL30&gt;step1!BL$48,"",step1!BL30)</f>
        <v/>
      </c>
      <c r="BM39" s="2" t="str">
        <f>IF(step1!BM30&gt;step1!BM$48,"",step1!BM30)</f>
        <v/>
      </c>
      <c r="BN39" s="12" t="str">
        <f>IF(step1!BN30&gt;step1!BN$48,"",step1!BN30)</f>
        <v/>
      </c>
      <c r="BO39" s="2" t="str">
        <f>IF(step1!BO30&gt;step1!BO$48,"",step1!BO30)</f>
        <v/>
      </c>
      <c r="BP39" s="2" t="str">
        <f>IF(step1!BP30&gt;step1!BP$48,"",step1!BP30)</f>
        <v/>
      </c>
      <c r="BQ39" s="2" t="str">
        <f>IF(step1!BQ30&gt;step1!BQ$48,"",step1!BQ30)</f>
        <v/>
      </c>
      <c r="BR39" s="12">
        <f>IF(step1!BR30&gt;step1!BR$48,"",step1!BR30)</f>
        <v>5</v>
      </c>
      <c r="BS39" s="2" t="str">
        <f>IF(step1!BS30&gt;step1!BS$48,"",step1!BS30)</f>
        <v/>
      </c>
      <c r="BT39" s="2">
        <f>IF(step1!BT30&gt;step1!BT$48,"",step1!BT30)</f>
        <v>1</v>
      </c>
      <c r="BU39" s="2" t="str">
        <f>IF(step1!BU30&gt;step1!BU$48,"",step1!BU30)</f>
        <v/>
      </c>
      <c r="BV39" s="12" t="str">
        <f>IF(step1!BV30&gt;step1!BV$48,"",step1!BV30)</f>
        <v/>
      </c>
      <c r="BW39" s="12" t="str">
        <f>IF(step1!BW30&gt;step1!BW$48,"",step1!BW30)</f>
        <v/>
      </c>
      <c r="BX39" s="2" t="str">
        <f>IF(step1!BX30&gt;step1!BX$48,"",step1!BX30)</f>
        <v/>
      </c>
      <c r="BY39" s="2" t="str">
        <f>IF(step1!BY30&gt;step1!BY$48,"",step1!BY30)</f>
        <v/>
      </c>
      <c r="BZ39" s="2" t="str">
        <f>IF(step1!BZ30&gt;step1!BZ$48,"",step1!BZ30)</f>
        <v/>
      </c>
      <c r="CA39" s="2" t="str">
        <f>IF(step1!CA30&gt;step1!CA$48,"",step1!CA30)</f>
        <v/>
      </c>
      <c r="CB39" s="2" t="str">
        <f>IF(step1!CB30&gt;step1!CB$48,"",step1!CB30)</f>
        <v/>
      </c>
      <c r="CC39" s="12" t="str">
        <f>IF(step1!CC30&gt;step1!CC$48,"",step1!CC30)</f>
        <v/>
      </c>
      <c r="CD39" s="2" t="str">
        <f>IF(step1!CD30&gt;step1!CD$48,"",step1!CD30)</f>
        <v/>
      </c>
      <c r="CE39" s="2" t="str">
        <f>IF(step1!CE30&gt;step1!CE$48,"",step1!CE30)</f>
        <v/>
      </c>
      <c r="CF39" s="2" t="str">
        <f>IF(step1!CF30&gt;step1!CF$48,"",step1!CF30)</f>
        <v/>
      </c>
      <c r="CG39" s="2" t="str">
        <f>IF(step1!CG30&gt;step1!CG$48,"",step1!CG30)</f>
        <v/>
      </c>
      <c r="CH39" s="2" t="str">
        <f>IF(step1!CH30&gt;step1!CH$48,"",step1!CH30)</f>
        <v/>
      </c>
      <c r="CI39" s="12">
        <f>IF(step1!CI30&gt;step1!CI$48,"",step1!CI30)</f>
        <v>1</v>
      </c>
      <c r="CJ39" s="2" t="str">
        <f>IF(step1!CJ30&gt;step1!CJ$48,"",step1!CJ30)</f>
        <v/>
      </c>
      <c r="CK39" s="2" t="str">
        <f>IF(step1!CK30&gt;step1!CK$48,"",step1!CK30)</f>
        <v/>
      </c>
      <c r="CL39" s="12" t="str">
        <f>IF(step1!CL30&gt;step1!CL$48,"",step1!CL30)</f>
        <v/>
      </c>
      <c r="CM39" s="2" t="str">
        <f>IF(step1!CM30&gt;step1!CM$48,"",step1!CM30)</f>
        <v/>
      </c>
      <c r="CN39" s="12">
        <f>IF(step1!CN30&gt;step1!CN$48,"",step1!CN30)</f>
        <v>1</v>
      </c>
      <c r="CO39" s="2" t="str">
        <f>IF(step1!CO30&gt;step1!CO$48,"",step1!CO30)</f>
        <v/>
      </c>
      <c r="CP39" s="12" t="str">
        <f>IF(step1!CP30&gt;step1!CP$48,"",step1!CP30)</f>
        <v/>
      </c>
      <c r="CQ39" s="2" t="str">
        <f>IF(step1!CQ30&gt;step1!CQ$48,"",step1!CQ30)</f>
        <v/>
      </c>
      <c r="CR39" s="2">
        <v>113666</v>
      </c>
    </row>
    <row r="40" spans="1:96" ht="15" thickBot="1" x14ac:dyDescent="0.35">
      <c r="A40" s="1" t="s">
        <v>123</v>
      </c>
      <c r="B40" s="12" t="str">
        <f>IF(step1!B31&gt;step1!B$48,"",step1!B31)</f>
        <v/>
      </c>
      <c r="C40" s="2" t="str">
        <f>IF(step1!C31&gt;step1!C$48,"",step1!C31)</f>
        <v/>
      </c>
      <c r="D40" s="2" t="str">
        <f>IF(step1!D31&gt;step1!D$48,"",step1!D31)</f>
        <v/>
      </c>
      <c r="E40" s="12">
        <f>IF(step1!E31&gt;step1!E$48,"",step1!E31)</f>
        <v>1</v>
      </c>
      <c r="F40" s="2" t="str">
        <f>IF(step1!F31&gt;step1!F$48,"",step1!F31)</f>
        <v/>
      </c>
      <c r="G40" s="12">
        <f>IF(step1!G31&gt;step1!G$48,"",step1!G31)</f>
        <v>1</v>
      </c>
      <c r="H40" s="2" t="str">
        <f>IF(step1!H31&gt;step1!H$48,"",step1!H31)</f>
        <v/>
      </c>
      <c r="I40" s="12">
        <f>IF(step1!I31&gt;step1!I$48,"",step1!I31)</f>
        <v>5</v>
      </c>
      <c r="J40" s="12" t="str">
        <f>IF(step1!J31&gt;step1!J$48,"",step1!J31)</f>
        <v/>
      </c>
      <c r="K40" s="2" t="str">
        <f>IF(step1!K31&gt;step1!K$48,"",step1!K31)</f>
        <v/>
      </c>
      <c r="L40" s="2" t="str">
        <f>IF(step1!L31&gt;step1!L$48,"",step1!L31)</f>
        <v/>
      </c>
      <c r="M40" s="2" t="str">
        <f>IF(step1!M31&gt;step1!M$48,"",step1!M31)</f>
        <v/>
      </c>
      <c r="N40" s="2" t="str">
        <f>IF(step1!N31&gt;step1!N$48,"",step1!N31)</f>
        <v/>
      </c>
      <c r="O40" s="12" t="str">
        <f>IF(step1!O31&gt;step1!O$48,"",step1!O31)</f>
        <v/>
      </c>
      <c r="P40" s="2" t="str">
        <f>IF(step1!P31&gt;step1!P$48,"",step1!P31)</f>
        <v/>
      </c>
      <c r="Q40" s="2" t="str">
        <f>IF(step1!Q31&gt;step1!Q$48,"",step1!Q31)</f>
        <v/>
      </c>
      <c r="R40" s="2" t="str">
        <f>IF(step1!R31&gt;step1!R$48,"",step1!R31)</f>
        <v/>
      </c>
      <c r="S40" s="12">
        <f>IF(step1!S31&gt;step1!S$48,"",step1!S31)</f>
        <v>5</v>
      </c>
      <c r="T40" s="2" t="str">
        <f>IF(step1!T31&gt;step1!T$48,"",step1!T31)</f>
        <v/>
      </c>
      <c r="U40" s="2" t="str">
        <f>IF(step1!U31&gt;step1!U$48,"",step1!U31)</f>
        <v/>
      </c>
      <c r="V40" s="2" t="str">
        <f>IF(step1!V31&gt;step1!V$48,"",step1!V31)</f>
        <v/>
      </c>
      <c r="W40" s="12" t="str">
        <f>IF(step1!W31&gt;step1!W$48,"",step1!W31)</f>
        <v/>
      </c>
      <c r="X40" s="2" t="str">
        <f>IF(step1!X31&gt;step1!X$48,"",step1!X31)</f>
        <v/>
      </c>
      <c r="Y40" s="12" t="str">
        <f>IF(step1!Y31&gt;step1!Y$48,"",step1!Y31)</f>
        <v/>
      </c>
      <c r="Z40" s="2" t="str">
        <f>IF(step1!Z31&gt;step1!Z$48,"",step1!Z31)</f>
        <v/>
      </c>
      <c r="AA40" s="2" t="str">
        <f>IF(step1!AA31&gt;step1!AA$48,"",step1!AA31)</f>
        <v/>
      </c>
      <c r="AB40" s="2" t="str">
        <f>IF(step1!AB31&gt;step1!AB$48,"",step1!AB31)</f>
        <v/>
      </c>
      <c r="AC40" s="2" t="str">
        <f>IF(step1!AC31&gt;step1!AC$48,"",step1!AC31)</f>
        <v/>
      </c>
      <c r="AD40" s="2" t="str">
        <f>IF(step1!AD31&gt;step1!AD$48,"",step1!AD31)</f>
        <v/>
      </c>
      <c r="AE40" s="2" t="str">
        <f>IF(step1!AE31&gt;step1!AE$48,"",step1!AE31)</f>
        <v/>
      </c>
      <c r="AF40" s="2" t="str">
        <f>IF(step1!AF31&gt;step1!AF$48,"",step1!AF31)</f>
        <v/>
      </c>
      <c r="AG40" s="12">
        <f>IF(step1!AG31&gt;step1!AG$48,"",step1!AG31)</f>
        <v>5</v>
      </c>
      <c r="AH40" s="2" t="str">
        <f>IF(step1!AH31&gt;step1!AH$48,"",step1!AH31)</f>
        <v/>
      </c>
      <c r="AI40" s="2" t="str">
        <f>IF(step1!AI31&gt;step1!AI$48,"",step1!AI31)</f>
        <v/>
      </c>
      <c r="AJ40" s="2" t="str">
        <f>IF(step1!AJ31&gt;step1!AJ$48,"",step1!AJ31)</f>
        <v/>
      </c>
      <c r="AK40" s="12">
        <f>IF(step1!AK31&gt;step1!AK$48,"",step1!AK31)</f>
        <v>1</v>
      </c>
      <c r="AL40" s="2" t="str">
        <f>IF(step1!AL31&gt;step1!AL$48,"",step1!AL31)</f>
        <v/>
      </c>
      <c r="AM40" s="2" t="str">
        <f>IF(step1!AM31&gt;step1!AM$48,"",step1!AM31)</f>
        <v/>
      </c>
      <c r="AN40" s="2" t="str">
        <f>IF(step1!AN31&gt;step1!AN$48,"",step1!AN31)</f>
        <v/>
      </c>
      <c r="AO40" s="2" t="str">
        <f>IF(step1!AO31&gt;step1!AO$48,"",step1!AO31)</f>
        <v/>
      </c>
      <c r="AP40" s="12" t="str">
        <f>IF(step1!AP31&gt;step1!AP$48,"",step1!AP31)</f>
        <v/>
      </c>
      <c r="AQ40" s="12">
        <f>IF(step1!AQ31&gt;step1!AQ$48,"",step1!AQ31)</f>
        <v>1</v>
      </c>
      <c r="AR40" s="2" t="str">
        <f>IF(step1!AR31&gt;step1!AR$48,"",step1!AR31)</f>
        <v/>
      </c>
      <c r="AS40" s="2" t="str">
        <f>IF(step1!AS31&gt;step1!AS$48,"",step1!AS31)</f>
        <v/>
      </c>
      <c r="AT40" s="2" t="str">
        <f>IF(step1!AT31&gt;step1!AT$48,"",step1!AT31)</f>
        <v/>
      </c>
      <c r="AU40" s="2" t="str">
        <f>IF(step1!AU31&gt;step1!AU$48,"",step1!AU31)</f>
        <v/>
      </c>
      <c r="AV40" s="2" t="str">
        <f>IF(step1!AV31&gt;step1!AV$48,"",step1!AV31)</f>
        <v/>
      </c>
      <c r="AW40" s="2" t="str">
        <f>IF(step1!AW31&gt;step1!AW$48,"",step1!AW31)</f>
        <v/>
      </c>
      <c r="AX40" s="2" t="str">
        <f>IF(step1!AX31&gt;step1!AX$48,"",step1!AX31)</f>
        <v/>
      </c>
      <c r="AY40" s="2" t="str">
        <f>IF(step1!AY31&gt;step1!AY$48,"",step1!AY31)</f>
        <v/>
      </c>
      <c r="AZ40" s="12">
        <f>IF(step1!AZ31&gt;step1!AZ$48,"",step1!AZ31)</f>
        <v>1</v>
      </c>
      <c r="BA40" s="12">
        <f>IF(step1!BA31&gt;step1!BA$48,"",step1!BA31)</f>
        <v>5</v>
      </c>
      <c r="BB40" s="2" t="str">
        <f>IF(step1!BB31&gt;step1!BB$48,"",step1!BB31)</f>
        <v/>
      </c>
      <c r="BC40" s="2" t="str">
        <f>IF(step1!BC31&gt;step1!BC$48,"",step1!BC31)</f>
        <v/>
      </c>
      <c r="BD40" s="2" t="str">
        <f>IF(step1!BD31&gt;step1!BD$48,"",step1!BD31)</f>
        <v/>
      </c>
      <c r="BE40" s="2" t="str">
        <f>IF(step1!BE31&gt;step1!BE$48,"",step1!BE31)</f>
        <v/>
      </c>
      <c r="BF40" s="2" t="str">
        <f>IF(step1!BF31&gt;step1!BF$48,"",step1!BF31)</f>
        <v/>
      </c>
      <c r="BG40" s="2" t="str">
        <f>IF(step1!BG31&gt;step1!BG$48,"",step1!BG31)</f>
        <v/>
      </c>
      <c r="BH40" s="2" t="str">
        <f>IF(step1!BH31&gt;step1!BH$48,"",step1!BH31)</f>
        <v/>
      </c>
      <c r="BI40" s="12" t="str">
        <f>IF(step1!BI31&gt;step1!BI$48,"",step1!BI31)</f>
        <v/>
      </c>
      <c r="BJ40" s="2" t="str">
        <f>IF(step1!BJ31&gt;step1!BJ$48,"",step1!BJ31)</f>
        <v/>
      </c>
      <c r="BK40" s="12">
        <f>IF(step1!BK31&gt;step1!BK$48,"",step1!BK31)</f>
        <v>1</v>
      </c>
      <c r="BL40" s="12" t="str">
        <f>IF(step1!BL31&gt;step1!BL$48,"",step1!BL31)</f>
        <v/>
      </c>
      <c r="BM40" s="2" t="str">
        <f>IF(step1!BM31&gt;step1!BM$48,"",step1!BM31)</f>
        <v/>
      </c>
      <c r="BN40" s="12" t="str">
        <f>IF(step1!BN31&gt;step1!BN$48,"",step1!BN31)</f>
        <v/>
      </c>
      <c r="BO40" s="2" t="str">
        <f>IF(step1!BO31&gt;step1!BO$48,"",step1!BO31)</f>
        <v/>
      </c>
      <c r="BP40" s="2" t="str">
        <f>IF(step1!BP31&gt;step1!BP$48,"",step1!BP31)</f>
        <v/>
      </c>
      <c r="BQ40" s="2" t="str">
        <f>IF(step1!BQ31&gt;step1!BQ$48,"",step1!BQ31)</f>
        <v/>
      </c>
      <c r="BR40" s="12">
        <f>IF(step1!BR31&gt;step1!BR$48,"",step1!BR31)</f>
        <v>5</v>
      </c>
      <c r="BS40" s="2" t="str">
        <f>IF(step1!BS31&gt;step1!BS$48,"",step1!BS31)</f>
        <v/>
      </c>
      <c r="BT40" s="2">
        <f>IF(step1!BT31&gt;step1!BT$48,"",step1!BT31)</f>
        <v>1</v>
      </c>
      <c r="BU40" s="2" t="str">
        <f>IF(step1!BU31&gt;step1!BU$48,"",step1!BU31)</f>
        <v/>
      </c>
      <c r="BV40" s="12" t="str">
        <f>IF(step1!BV31&gt;step1!BV$48,"",step1!BV31)</f>
        <v/>
      </c>
      <c r="BW40" s="12" t="str">
        <f>IF(step1!BW31&gt;step1!BW$48,"",step1!BW31)</f>
        <v/>
      </c>
      <c r="BX40" s="2" t="str">
        <f>IF(step1!BX31&gt;step1!BX$48,"",step1!BX31)</f>
        <v/>
      </c>
      <c r="BY40" s="2" t="str">
        <f>IF(step1!BY31&gt;step1!BY$48,"",step1!BY31)</f>
        <v/>
      </c>
      <c r="BZ40" s="2" t="str">
        <f>IF(step1!BZ31&gt;step1!BZ$48,"",step1!BZ31)</f>
        <v/>
      </c>
      <c r="CA40" s="2" t="str">
        <f>IF(step1!CA31&gt;step1!CA$48,"",step1!CA31)</f>
        <v/>
      </c>
      <c r="CB40" s="2" t="str">
        <f>IF(step1!CB31&gt;step1!CB$48,"",step1!CB31)</f>
        <v/>
      </c>
      <c r="CC40" s="12" t="str">
        <f>IF(step1!CC31&gt;step1!CC$48,"",step1!CC31)</f>
        <v/>
      </c>
      <c r="CD40" s="2" t="str">
        <f>IF(step1!CD31&gt;step1!CD$48,"",step1!CD31)</f>
        <v/>
      </c>
      <c r="CE40" s="2" t="str">
        <f>IF(step1!CE31&gt;step1!CE$48,"",step1!CE31)</f>
        <v/>
      </c>
      <c r="CF40" s="2" t="str">
        <f>IF(step1!CF31&gt;step1!CF$48,"",step1!CF31)</f>
        <v/>
      </c>
      <c r="CG40" s="2" t="str">
        <f>IF(step1!CG31&gt;step1!CG$48,"",step1!CG31)</f>
        <v/>
      </c>
      <c r="CH40" s="2" t="str">
        <f>IF(step1!CH31&gt;step1!CH$48,"",step1!CH31)</f>
        <v/>
      </c>
      <c r="CI40" s="12">
        <f>IF(step1!CI31&gt;step1!CI$48,"",step1!CI31)</f>
        <v>1</v>
      </c>
      <c r="CJ40" s="2" t="str">
        <f>IF(step1!CJ31&gt;step1!CJ$48,"",step1!CJ31)</f>
        <v/>
      </c>
      <c r="CK40" s="2" t="str">
        <f>IF(step1!CK31&gt;step1!CK$48,"",step1!CK31)</f>
        <v/>
      </c>
      <c r="CL40" s="12" t="str">
        <f>IF(step1!CL31&gt;step1!CL$48,"",step1!CL31)</f>
        <v/>
      </c>
      <c r="CM40" s="2" t="str">
        <f>IF(step1!CM31&gt;step1!CM$48,"",step1!CM31)</f>
        <v/>
      </c>
      <c r="CN40" s="12">
        <f>IF(step1!CN31&gt;step1!CN$48,"",step1!CN31)</f>
        <v>1</v>
      </c>
      <c r="CO40" s="2" t="str">
        <f>IF(step1!CO31&gt;step1!CO$48,"",step1!CO31)</f>
        <v/>
      </c>
      <c r="CP40" s="12" t="str">
        <f>IF(step1!CP31&gt;step1!CP$48,"",step1!CP31)</f>
        <v/>
      </c>
      <c r="CQ40" s="2" t="str">
        <f>IF(step1!CQ31&gt;step1!CQ$48,"",step1!CQ31)</f>
        <v/>
      </c>
      <c r="CR40" s="2">
        <v>117033</v>
      </c>
    </row>
    <row r="41" spans="1:96" ht="15" thickBot="1" x14ac:dyDescent="0.35">
      <c r="A41" s="1" t="s">
        <v>124</v>
      </c>
      <c r="B41" s="12" t="str">
        <f>IF(step1!B32&gt;step1!B$48,"",step1!B32)</f>
        <v/>
      </c>
      <c r="C41" s="2" t="str">
        <f>IF(step1!C32&gt;step1!C$48,"",step1!C32)</f>
        <v/>
      </c>
      <c r="D41" s="2" t="str">
        <f>IF(step1!D32&gt;step1!D$48,"",step1!D32)</f>
        <v/>
      </c>
      <c r="E41" s="12">
        <f>IF(step1!E32&gt;step1!E$48,"",step1!E32)</f>
        <v>1</v>
      </c>
      <c r="F41" s="2" t="str">
        <f>IF(step1!F32&gt;step1!F$48,"",step1!F32)</f>
        <v/>
      </c>
      <c r="G41" s="12">
        <f>IF(step1!G32&gt;step1!G$48,"",step1!G32)</f>
        <v>1</v>
      </c>
      <c r="H41" s="2" t="str">
        <f>IF(step1!H32&gt;step1!H$48,"",step1!H32)</f>
        <v/>
      </c>
      <c r="I41" s="12">
        <f>IF(step1!I32&gt;step1!I$48,"",step1!I32)</f>
        <v>5</v>
      </c>
      <c r="J41" s="12" t="str">
        <f>IF(step1!J32&gt;step1!J$48,"",step1!J32)</f>
        <v/>
      </c>
      <c r="K41" s="2" t="str">
        <f>IF(step1!K32&gt;step1!K$48,"",step1!K32)</f>
        <v/>
      </c>
      <c r="L41" s="2" t="str">
        <f>IF(step1!L32&gt;step1!L$48,"",step1!L32)</f>
        <v/>
      </c>
      <c r="M41" s="2" t="str">
        <f>IF(step1!M32&gt;step1!M$48,"",step1!M32)</f>
        <v/>
      </c>
      <c r="N41" s="2" t="str">
        <f>IF(step1!N32&gt;step1!N$48,"",step1!N32)</f>
        <v/>
      </c>
      <c r="O41" s="12" t="str">
        <f>IF(step1!O32&gt;step1!O$48,"",step1!O32)</f>
        <v/>
      </c>
      <c r="P41" s="2" t="str">
        <f>IF(step1!P32&gt;step1!P$48,"",step1!P32)</f>
        <v/>
      </c>
      <c r="Q41" s="2" t="str">
        <f>IF(step1!Q32&gt;step1!Q$48,"",step1!Q32)</f>
        <v/>
      </c>
      <c r="R41" s="2" t="str">
        <f>IF(step1!R32&gt;step1!R$48,"",step1!R32)</f>
        <v/>
      </c>
      <c r="S41" s="12">
        <f>IF(step1!S32&gt;step1!S$48,"",step1!S32)</f>
        <v>5</v>
      </c>
      <c r="T41" s="2" t="str">
        <f>IF(step1!T32&gt;step1!T$48,"",step1!T32)</f>
        <v/>
      </c>
      <c r="U41" s="2" t="str">
        <f>IF(step1!U32&gt;step1!U$48,"",step1!U32)</f>
        <v/>
      </c>
      <c r="V41" s="2" t="str">
        <f>IF(step1!V32&gt;step1!V$48,"",step1!V32)</f>
        <v/>
      </c>
      <c r="W41" s="12" t="str">
        <f>IF(step1!W32&gt;step1!W$48,"",step1!W32)</f>
        <v/>
      </c>
      <c r="X41" s="2" t="str">
        <f>IF(step1!X32&gt;step1!X$48,"",step1!X32)</f>
        <v/>
      </c>
      <c r="Y41" s="12" t="str">
        <f>IF(step1!Y32&gt;step1!Y$48,"",step1!Y32)</f>
        <v/>
      </c>
      <c r="Z41" s="2" t="str">
        <f>IF(step1!Z32&gt;step1!Z$48,"",step1!Z32)</f>
        <v/>
      </c>
      <c r="AA41" s="2" t="str">
        <f>IF(step1!AA32&gt;step1!AA$48,"",step1!AA32)</f>
        <v/>
      </c>
      <c r="AB41" s="2" t="str">
        <f>IF(step1!AB32&gt;step1!AB$48,"",step1!AB32)</f>
        <v/>
      </c>
      <c r="AC41" s="2" t="str">
        <f>IF(step1!AC32&gt;step1!AC$48,"",step1!AC32)</f>
        <v/>
      </c>
      <c r="AD41" s="2" t="str">
        <f>IF(step1!AD32&gt;step1!AD$48,"",step1!AD32)</f>
        <v/>
      </c>
      <c r="AE41" s="2" t="str">
        <f>IF(step1!AE32&gt;step1!AE$48,"",step1!AE32)</f>
        <v/>
      </c>
      <c r="AF41" s="2" t="str">
        <f>IF(step1!AF32&gt;step1!AF$48,"",step1!AF32)</f>
        <v/>
      </c>
      <c r="AG41" s="12">
        <f>IF(step1!AG32&gt;step1!AG$48,"",step1!AG32)</f>
        <v>5</v>
      </c>
      <c r="AH41" s="2" t="str">
        <f>IF(step1!AH32&gt;step1!AH$48,"",step1!AH32)</f>
        <v/>
      </c>
      <c r="AI41" s="2" t="str">
        <f>IF(step1!AI32&gt;step1!AI$48,"",step1!AI32)</f>
        <v/>
      </c>
      <c r="AJ41" s="2" t="str">
        <f>IF(step1!AJ32&gt;step1!AJ$48,"",step1!AJ32)</f>
        <v/>
      </c>
      <c r="AK41" s="12">
        <f>IF(step1!AK32&gt;step1!AK$48,"",step1!AK32)</f>
        <v>1</v>
      </c>
      <c r="AL41" s="2" t="str">
        <f>IF(step1!AL32&gt;step1!AL$48,"",step1!AL32)</f>
        <v/>
      </c>
      <c r="AM41" s="2" t="str">
        <f>IF(step1!AM32&gt;step1!AM$48,"",step1!AM32)</f>
        <v/>
      </c>
      <c r="AN41" s="2" t="str">
        <f>IF(step1!AN32&gt;step1!AN$48,"",step1!AN32)</f>
        <v/>
      </c>
      <c r="AO41" s="2" t="str">
        <f>IF(step1!AO32&gt;step1!AO$48,"",step1!AO32)</f>
        <v/>
      </c>
      <c r="AP41" s="12" t="str">
        <f>IF(step1!AP32&gt;step1!AP$48,"",step1!AP32)</f>
        <v/>
      </c>
      <c r="AQ41" s="12">
        <f>IF(step1!AQ32&gt;step1!AQ$48,"",step1!AQ32)</f>
        <v>1</v>
      </c>
      <c r="AR41" s="2" t="str">
        <f>IF(step1!AR32&gt;step1!AR$48,"",step1!AR32)</f>
        <v/>
      </c>
      <c r="AS41" s="2" t="str">
        <f>IF(step1!AS32&gt;step1!AS$48,"",step1!AS32)</f>
        <v/>
      </c>
      <c r="AT41" s="2" t="str">
        <f>IF(step1!AT32&gt;step1!AT$48,"",step1!AT32)</f>
        <v/>
      </c>
      <c r="AU41" s="2" t="str">
        <f>IF(step1!AU32&gt;step1!AU$48,"",step1!AU32)</f>
        <v/>
      </c>
      <c r="AV41" s="2" t="str">
        <f>IF(step1!AV32&gt;step1!AV$48,"",step1!AV32)</f>
        <v/>
      </c>
      <c r="AW41" s="2" t="str">
        <f>IF(step1!AW32&gt;step1!AW$48,"",step1!AW32)</f>
        <v/>
      </c>
      <c r="AX41" s="2" t="str">
        <f>IF(step1!AX32&gt;step1!AX$48,"",step1!AX32)</f>
        <v/>
      </c>
      <c r="AY41" s="2" t="str">
        <f>IF(step1!AY32&gt;step1!AY$48,"",step1!AY32)</f>
        <v/>
      </c>
      <c r="AZ41" s="12">
        <f>IF(step1!AZ32&gt;step1!AZ$48,"",step1!AZ32)</f>
        <v>1</v>
      </c>
      <c r="BA41" s="12">
        <f>IF(step1!BA32&gt;step1!BA$48,"",step1!BA32)</f>
        <v>5</v>
      </c>
      <c r="BB41" s="2" t="str">
        <f>IF(step1!BB32&gt;step1!BB$48,"",step1!BB32)</f>
        <v/>
      </c>
      <c r="BC41" s="2" t="str">
        <f>IF(step1!BC32&gt;step1!BC$48,"",step1!BC32)</f>
        <v/>
      </c>
      <c r="BD41" s="2" t="str">
        <f>IF(step1!BD32&gt;step1!BD$48,"",step1!BD32)</f>
        <v/>
      </c>
      <c r="BE41" s="2" t="str">
        <f>IF(step1!BE32&gt;step1!BE$48,"",step1!BE32)</f>
        <v/>
      </c>
      <c r="BF41" s="2" t="str">
        <f>IF(step1!BF32&gt;step1!BF$48,"",step1!BF32)</f>
        <v/>
      </c>
      <c r="BG41" s="2" t="str">
        <f>IF(step1!BG32&gt;step1!BG$48,"",step1!BG32)</f>
        <v/>
      </c>
      <c r="BH41" s="2" t="str">
        <f>IF(step1!BH32&gt;step1!BH$48,"",step1!BH32)</f>
        <v/>
      </c>
      <c r="BI41" s="12" t="str">
        <f>IF(step1!BI32&gt;step1!BI$48,"",step1!BI32)</f>
        <v/>
      </c>
      <c r="BJ41" s="2" t="str">
        <f>IF(step1!BJ32&gt;step1!BJ$48,"",step1!BJ32)</f>
        <v/>
      </c>
      <c r="BK41" s="12">
        <f>IF(step1!BK32&gt;step1!BK$48,"",step1!BK32)</f>
        <v>1</v>
      </c>
      <c r="BL41" s="12" t="str">
        <f>IF(step1!BL32&gt;step1!BL$48,"",step1!BL32)</f>
        <v/>
      </c>
      <c r="BM41" s="2" t="str">
        <f>IF(step1!BM32&gt;step1!BM$48,"",step1!BM32)</f>
        <v/>
      </c>
      <c r="BN41" s="12" t="str">
        <f>IF(step1!BN32&gt;step1!BN$48,"",step1!BN32)</f>
        <v/>
      </c>
      <c r="BO41" s="2" t="str">
        <f>IF(step1!BO32&gt;step1!BO$48,"",step1!BO32)</f>
        <v/>
      </c>
      <c r="BP41" s="2" t="str">
        <f>IF(step1!BP32&gt;step1!BP$48,"",step1!BP32)</f>
        <v/>
      </c>
      <c r="BQ41" s="2" t="str">
        <f>IF(step1!BQ32&gt;step1!BQ$48,"",step1!BQ32)</f>
        <v/>
      </c>
      <c r="BR41" s="12">
        <f>IF(step1!BR32&gt;step1!BR$48,"",step1!BR32)</f>
        <v>1</v>
      </c>
      <c r="BS41" s="2" t="str">
        <f>IF(step1!BS32&gt;step1!BS$48,"",step1!BS32)</f>
        <v/>
      </c>
      <c r="BT41" s="2">
        <f>IF(step1!BT32&gt;step1!BT$48,"",step1!BT32)</f>
        <v>1</v>
      </c>
      <c r="BU41" s="2" t="str">
        <f>IF(step1!BU32&gt;step1!BU$48,"",step1!BU32)</f>
        <v/>
      </c>
      <c r="BV41" s="12" t="str">
        <f>IF(step1!BV32&gt;step1!BV$48,"",step1!BV32)</f>
        <v/>
      </c>
      <c r="BW41" s="12" t="str">
        <f>IF(step1!BW32&gt;step1!BW$48,"",step1!BW32)</f>
        <v/>
      </c>
      <c r="BX41" s="2" t="str">
        <f>IF(step1!BX32&gt;step1!BX$48,"",step1!BX32)</f>
        <v/>
      </c>
      <c r="BY41" s="2" t="str">
        <f>IF(step1!BY32&gt;step1!BY$48,"",step1!BY32)</f>
        <v/>
      </c>
      <c r="BZ41" s="2" t="str">
        <f>IF(step1!BZ32&gt;step1!BZ$48,"",step1!BZ32)</f>
        <v/>
      </c>
      <c r="CA41" s="2" t="str">
        <f>IF(step1!CA32&gt;step1!CA$48,"",step1!CA32)</f>
        <v/>
      </c>
      <c r="CB41" s="2" t="str">
        <f>IF(step1!CB32&gt;step1!CB$48,"",step1!CB32)</f>
        <v/>
      </c>
      <c r="CC41" s="12" t="str">
        <f>IF(step1!CC32&gt;step1!CC$48,"",step1!CC32)</f>
        <v/>
      </c>
      <c r="CD41" s="2" t="str">
        <f>IF(step1!CD32&gt;step1!CD$48,"",step1!CD32)</f>
        <v/>
      </c>
      <c r="CE41" s="2" t="str">
        <f>IF(step1!CE32&gt;step1!CE$48,"",step1!CE32)</f>
        <v/>
      </c>
      <c r="CF41" s="2" t="str">
        <f>IF(step1!CF32&gt;step1!CF$48,"",step1!CF32)</f>
        <v/>
      </c>
      <c r="CG41" s="2" t="str">
        <f>IF(step1!CG32&gt;step1!CG$48,"",step1!CG32)</f>
        <v/>
      </c>
      <c r="CH41" s="2" t="str">
        <f>IF(step1!CH32&gt;step1!CH$48,"",step1!CH32)</f>
        <v/>
      </c>
      <c r="CI41" s="12">
        <f>IF(step1!CI32&gt;step1!CI$48,"",step1!CI32)</f>
        <v>1</v>
      </c>
      <c r="CJ41" s="2" t="str">
        <f>IF(step1!CJ32&gt;step1!CJ$48,"",step1!CJ32)</f>
        <v/>
      </c>
      <c r="CK41" s="2" t="str">
        <f>IF(step1!CK32&gt;step1!CK$48,"",step1!CK32)</f>
        <v/>
      </c>
      <c r="CL41" s="12" t="str">
        <f>IF(step1!CL32&gt;step1!CL$48,"",step1!CL32)</f>
        <v/>
      </c>
      <c r="CM41" s="2" t="str">
        <f>IF(step1!CM32&gt;step1!CM$48,"",step1!CM32)</f>
        <v/>
      </c>
      <c r="CN41" s="12">
        <f>IF(step1!CN32&gt;step1!CN$48,"",step1!CN32)</f>
        <v>1</v>
      </c>
      <c r="CO41" s="2" t="str">
        <f>IF(step1!CO32&gt;step1!CO$48,"",step1!CO32)</f>
        <v/>
      </c>
      <c r="CP41" s="12" t="str">
        <f>IF(step1!CP32&gt;step1!CP$48,"",step1!CP32)</f>
        <v/>
      </c>
      <c r="CQ41" s="2" t="str">
        <f>IF(step1!CQ32&gt;step1!CQ$48,"",step1!CQ32)</f>
        <v/>
      </c>
      <c r="CR41" s="2">
        <v>122392</v>
      </c>
    </row>
    <row r="42" spans="1:96" ht="15" thickBot="1" x14ac:dyDescent="0.35">
      <c r="A42" s="1" t="s">
        <v>125</v>
      </c>
      <c r="B42" s="12" t="str">
        <f>IF(step1!B33&gt;step1!B$48,"",step1!B33)</f>
        <v/>
      </c>
      <c r="C42" s="2" t="str">
        <f>IF(step1!C33&gt;step1!C$48,"",step1!C33)</f>
        <v/>
      </c>
      <c r="D42" s="2" t="str">
        <f>IF(step1!D33&gt;step1!D$48,"",step1!D33)</f>
        <v/>
      </c>
      <c r="E42" s="12" t="str">
        <f>IF(step1!E33&gt;step1!E$48,"",step1!E33)</f>
        <v/>
      </c>
      <c r="F42" s="2" t="str">
        <f>IF(step1!F33&gt;step1!F$48,"",step1!F33)</f>
        <v/>
      </c>
      <c r="G42" s="12">
        <f>IF(step1!G33&gt;step1!G$48,"",step1!G33)</f>
        <v>1</v>
      </c>
      <c r="H42" s="2" t="str">
        <f>IF(step1!H33&gt;step1!H$48,"",step1!H33)</f>
        <v/>
      </c>
      <c r="I42" s="12">
        <f>IF(step1!I33&gt;step1!I$48,"",step1!I33)</f>
        <v>5</v>
      </c>
      <c r="J42" s="12">
        <f>IF(step1!J33&gt;step1!J$48,"",step1!J33)</f>
        <v>1</v>
      </c>
      <c r="K42" s="2" t="str">
        <f>IF(step1!K33&gt;step1!K$48,"",step1!K33)</f>
        <v/>
      </c>
      <c r="L42" s="2" t="str">
        <f>IF(step1!L33&gt;step1!L$48,"",step1!L33)</f>
        <v/>
      </c>
      <c r="M42" s="2" t="str">
        <f>IF(step1!M33&gt;step1!M$48,"",step1!M33)</f>
        <v/>
      </c>
      <c r="N42" s="2" t="str">
        <f>IF(step1!N33&gt;step1!N$48,"",step1!N33)</f>
        <v/>
      </c>
      <c r="O42" s="12">
        <f>IF(step1!O33&gt;step1!O$48,"",step1!O33)</f>
        <v>1</v>
      </c>
      <c r="P42" s="2" t="str">
        <f>IF(step1!P33&gt;step1!P$48,"",step1!P33)</f>
        <v/>
      </c>
      <c r="Q42" s="2" t="str">
        <f>IF(step1!Q33&gt;step1!Q$48,"",step1!Q33)</f>
        <v/>
      </c>
      <c r="R42" s="2" t="str">
        <f>IF(step1!R33&gt;step1!R$48,"",step1!R33)</f>
        <v/>
      </c>
      <c r="S42" s="12">
        <f>IF(step1!S33&gt;step1!S$48,"",step1!S33)</f>
        <v>5</v>
      </c>
      <c r="T42" s="2" t="str">
        <f>IF(step1!T33&gt;step1!T$48,"",step1!T33)</f>
        <v/>
      </c>
      <c r="U42" s="2" t="str">
        <f>IF(step1!U33&gt;step1!U$48,"",step1!U33)</f>
        <v/>
      </c>
      <c r="V42" s="2" t="str">
        <f>IF(step1!V33&gt;step1!V$48,"",step1!V33)</f>
        <v/>
      </c>
      <c r="W42" s="12" t="str">
        <f>IF(step1!W33&gt;step1!W$48,"",step1!W33)</f>
        <v/>
      </c>
      <c r="X42" s="2" t="str">
        <f>IF(step1!X33&gt;step1!X$48,"",step1!X33)</f>
        <v/>
      </c>
      <c r="Y42" s="12">
        <f>IF(step1!Y33&gt;step1!Y$48,"",step1!Y33)</f>
        <v>5</v>
      </c>
      <c r="Z42" s="2" t="str">
        <f>IF(step1!Z33&gt;step1!Z$48,"",step1!Z33)</f>
        <v/>
      </c>
      <c r="AA42" s="2" t="str">
        <f>IF(step1!AA33&gt;step1!AA$48,"",step1!AA33)</f>
        <v/>
      </c>
      <c r="AB42" s="2" t="str">
        <f>IF(step1!AB33&gt;step1!AB$48,"",step1!AB33)</f>
        <v/>
      </c>
      <c r="AC42" s="2" t="str">
        <f>IF(step1!AC33&gt;step1!AC$48,"",step1!AC33)</f>
        <v/>
      </c>
      <c r="AD42" s="2" t="str">
        <f>IF(step1!AD33&gt;step1!AD$48,"",step1!AD33)</f>
        <v/>
      </c>
      <c r="AE42" s="2" t="str">
        <f>IF(step1!AE33&gt;step1!AE$48,"",step1!AE33)</f>
        <v/>
      </c>
      <c r="AF42" s="2" t="str">
        <f>IF(step1!AF33&gt;step1!AF$48,"",step1!AF33)</f>
        <v/>
      </c>
      <c r="AG42" s="12">
        <f>IF(step1!AG33&gt;step1!AG$48,"",step1!AG33)</f>
        <v>5</v>
      </c>
      <c r="AH42" s="2" t="str">
        <f>IF(step1!AH33&gt;step1!AH$48,"",step1!AH33)</f>
        <v/>
      </c>
      <c r="AI42" s="2" t="str">
        <f>IF(step1!AI33&gt;step1!AI$48,"",step1!AI33)</f>
        <v/>
      </c>
      <c r="AJ42" s="2" t="str">
        <f>IF(step1!AJ33&gt;step1!AJ$48,"",step1!AJ33)</f>
        <v/>
      </c>
      <c r="AK42" s="12" t="str">
        <f>IF(step1!AK33&gt;step1!AK$48,"",step1!AK33)</f>
        <v/>
      </c>
      <c r="AL42" s="2" t="str">
        <f>IF(step1!AL33&gt;step1!AL$48,"",step1!AL33)</f>
        <v/>
      </c>
      <c r="AM42" s="2" t="str">
        <f>IF(step1!AM33&gt;step1!AM$48,"",step1!AM33)</f>
        <v/>
      </c>
      <c r="AN42" s="2" t="str">
        <f>IF(step1!AN33&gt;step1!AN$48,"",step1!AN33)</f>
        <v/>
      </c>
      <c r="AO42" s="2" t="str">
        <f>IF(step1!AO33&gt;step1!AO$48,"",step1!AO33)</f>
        <v/>
      </c>
      <c r="AP42" s="12" t="str">
        <f>IF(step1!AP33&gt;step1!AP$48,"",step1!AP33)</f>
        <v/>
      </c>
      <c r="AQ42" s="12" t="str">
        <f>IF(step1!AQ33&gt;step1!AQ$48,"",step1!AQ33)</f>
        <v/>
      </c>
      <c r="AR42" s="2" t="str">
        <f>IF(step1!AR33&gt;step1!AR$48,"",step1!AR33)</f>
        <v/>
      </c>
      <c r="AS42" s="2" t="str">
        <f>IF(step1!AS33&gt;step1!AS$48,"",step1!AS33)</f>
        <v/>
      </c>
      <c r="AT42" s="2" t="str">
        <f>IF(step1!AT33&gt;step1!AT$48,"",step1!AT33)</f>
        <v/>
      </c>
      <c r="AU42" s="2" t="str">
        <f>IF(step1!AU33&gt;step1!AU$48,"",step1!AU33)</f>
        <v/>
      </c>
      <c r="AV42" s="2" t="str">
        <f>IF(step1!AV33&gt;step1!AV$48,"",step1!AV33)</f>
        <v/>
      </c>
      <c r="AW42" s="2" t="str">
        <f>IF(step1!AW33&gt;step1!AW$48,"",step1!AW33)</f>
        <v/>
      </c>
      <c r="AX42" s="2" t="str">
        <f>IF(step1!AX33&gt;step1!AX$48,"",step1!AX33)</f>
        <v/>
      </c>
      <c r="AY42" s="2" t="str">
        <f>IF(step1!AY33&gt;step1!AY$48,"",step1!AY33)</f>
        <v/>
      </c>
      <c r="AZ42" s="12" t="str">
        <f>IF(step1!AZ33&gt;step1!AZ$48,"",step1!AZ33)</f>
        <v/>
      </c>
      <c r="BA42" s="12">
        <f>IF(step1!BA33&gt;step1!BA$48,"",step1!BA33)</f>
        <v>5</v>
      </c>
      <c r="BB42" s="2" t="str">
        <f>IF(step1!BB33&gt;step1!BB$48,"",step1!BB33)</f>
        <v/>
      </c>
      <c r="BC42" s="2" t="str">
        <f>IF(step1!BC33&gt;step1!BC$48,"",step1!BC33)</f>
        <v/>
      </c>
      <c r="BD42" s="2" t="str">
        <f>IF(step1!BD33&gt;step1!BD$48,"",step1!BD33)</f>
        <v/>
      </c>
      <c r="BE42" s="2" t="str">
        <f>IF(step1!BE33&gt;step1!BE$48,"",step1!BE33)</f>
        <v/>
      </c>
      <c r="BF42" s="2" t="str">
        <f>IF(step1!BF33&gt;step1!BF$48,"",step1!BF33)</f>
        <v/>
      </c>
      <c r="BG42" s="2" t="str">
        <f>IF(step1!BG33&gt;step1!BG$48,"",step1!BG33)</f>
        <v/>
      </c>
      <c r="BH42" s="2" t="str">
        <f>IF(step1!BH33&gt;step1!BH$48,"",step1!BH33)</f>
        <v/>
      </c>
      <c r="BI42" s="12" t="str">
        <f>IF(step1!BI33&gt;step1!BI$48,"",step1!BI33)</f>
        <v/>
      </c>
      <c r="BJ42" s="2" t="str">
        <f>IF(step1!BJ33&gt;step1!BJ$48,"",step1!BJ33)</f>
        <v/>
      </c>
      <c r="BK42" s="12">
        <f>IF(step1!BK33&gt;step1!BK$48,"",step1!BK33)</f>
        <v>1</v>
      </c>
      <c r="BL42" s="12">
        <f>IF(step1!BL33&gt;step1!BL$48,"",step1!BL33)</f>
        <v>1</v>
      </c>
      <c r="BM42" s="2" t="str">
        <f>IF(step1!BM33&gt;step1!BM$48,"",step1!BM33)</f>
        <v/>
      </c>
      <c r="BN42" s="12">
        <f>IF(step1!BN33&gt;step1!BN$48,"",step1!BN33)</f>
        <v>1</v>
      </c>
      <c r="BO42" s="2" t="str">
        <f>IF(step1!BO33&gt;step1!BO$48,"",step1!BO33)</f>
        <v/>
      </c>
      <c r="BP42" s="2" t="str">
        <f>IF(step1!BP33&gt;step1!BP$48,"",step1!BP33)</f>
        <v/>
      </c>
      <c r="BQ42" s="2" t="str">
        <f>IF(step1!BQ33&gt;step1!BQ$48,"",step1!BQ33)</f>
        <v/>
      </c>
      <c r="BR42" s="12">
        <f>IF(step1!BR33&gt;step1!BR$48,"",step1!BR33)</f>
        <v>5</v>
      </c>
      <c r="BS42" s="2" t="str">
        <f>IF(step1!BS33&gt;step1!BS$48,"",step1!BS33)</f>
        <v/>
      </c>
      <c r="BT42" s="2">
        <f>IF(step1!BT33&gt;step1!BT$48,"",step1!BT33)</f>
        <v>1</v>
      </c>
      <c r="BU42" s="2" t="str">
        <f>IF(step1!BU33&gt;step1!BU$48,"",step1!BU33)</f>
        <v/>
      </c>
      <c r="BV42" s="12" t="str">
        <f>IF(step1!BV33&gt;step1!BV$48,"",step1!BV33)</f>
        <v/>
      </c>
      <c r="BW42" s="12" t="str">
        <f>IF(step1!BW33&gt;step1!BW$48,"",step1!BW33)</f>
        <v/>
      </c>
      <c r="BX42" s="2" t="str">
        <f>IF(step1!BX33&gt;step1!BX$48,"",step1!BX33)</f>
        <v/>
      </c>
      <c r="BY42" s="2" t="str">
        <f>IF(step1!BY33&gt;step1!BY$48,"",step1!BY33)</f>
        <v/>
      </c>
      <c r="BZ42" s="2" t="str">
        <f>IF(step1!BZ33&gt;step1!BZ$48,"",step1!BZ33)</f>
        <v/>
      </c>
      <c r="CA42" s="2" t="str">
        <f>IF(step1!CA33&gt;step1!CA$48,"",step1!CA33)</f>
        <v/>
      </c>
      <c r="CB42" s="2" t="str">
        <f>IF(step1!CB33&gt;step1!CB$48,"",step1!CB33)</f>
        <v/>
      </c>
      <c r="CC42" s="12" t="str">
        <f>IF(step1!CC33&gt;step1!CC$48,"",step1!CC33)</f>
        <v/>
      </c>
      <c r="CD42" s="2" t="str">
        <f>IF(step1!CD33&gt;step1!CD$48,"",step1!CD33)</f>
        <v/>
      </c>
      <c r="CE42" s="2" t="str">
        <f>IF(step1!CE33&gt;step1!CE$48,"",step1!CE33)</f>
        <v/>
      </c>
      <c r="CF42" s="2" t="str">
        <f>IF(step1!CF33&gt;step1!CF$48,"",step1!CF33)</f>
        <v/>
      </c>
      <c r="CG42" s="2" t="str">
        <f>IF(step1!CG33&gt;step1!CG$48,"",step1!CG33)</f>
        <v/>
      </c>
      <c r="CH42" s="2" t="str">
        <f>IF(step1!CH33&gt;step1!CH$48,"",step1!CH33)</f>
        <v/>
      </c>
      <c r="CI42" s="12" t="str">
        <f>IF(step1!CI33&gt;step1!CI$48,"",step1!CI33)</f>
        <v/>
      </c>
      <c r="CJ42" s="2" t="str">
        <f>IF(step1!CJ33&gt;step1!CJ$48,"",step1!CJ33)</f>
        <v/>
      </c>
      <c r="CK42" s="2" t="str">
        <f>IF(step1!CK33&gt;step1!CK$48,"",step1!CK33)</f>
        <v/>
      </c>
      <c r="CL42" s="12" t="str">
        <f>IF(step1!CL33&gt;step1!CL$48,"",step1!CL33)</f>
        <v/>
      </c>
      <c r="CM42" s="2" t="str">
        <f>IF(step1!CM33&gt;step1!CM$48,"",step1!CM33)</f>
        <v/>
      </c>
      <c r="CN42" s="12">
        <f>IF(step1!CN33&gt;step1!CN$48,"",step1!CN33)</f>
        <v>1</v>
      </c>
      <c r="CO42" s="2" t="str">
        <f>IF(step1!CO33&gt;step1!CO$48,"",step1!CO33)</f>
        <v/>
      </c>
      <c r="CP42" s="12" t="str">
        <f>IF(step1!CP33&gt;step1!CP$48,"",step1!CP33)</f>
        <v/>
      </c>
      <c r="CQ42" s="2" t="str">
        <f>IF(step1!CQ33&gt;step1!CQ$48,"",step1!CQ33)</f>
        <v/>
      </c>
      <c r="CR42" s="2">
        <v>132214</v>
      </c>
    </row>
    <row r="43" spans="1:96" ht="15" thickBot="1" x14ac:dyDescent="0.35">
      <c r="A43" s="1" t="s">
        <v>126</v>
      </c>
      <c r="B43" s="12" t="str">
        <f>IF(step1!B34&gt;step1!B$48,"",step1!B34)</f>
        <v/>
      </c>
      <c r="C43" s="2" t="str">
        <f>IF(step1!C34&gt;step1!C$48,"",step1!C34)</f>
        <v/>
      </c>
      <c r="D43" s="2" t="str">
        <f>IF(step1!D34&gt;step1!D$48,"",step1!D34)</f>
        <v/>
      </c>
      <c r="E43" s="12" t="str">
        <f>IF(step1!E34&gt;step1!E$48,"",step1!E34)</f>
        <v/>
      </c>
      <c r="F43" s="2" t="str">
        <f>IF(step1!F34&gt;step1!F$48,"",step1!F34)</f>
        <v/>
      </c>
      <c r="G43" s="12" t="str">
        <f>IF(step1!G34&gt;step1!G$48,"",step1!G34)</f>
        <v/>
      </c>
      <c r="H43" s="2" t="str">
        <f>IF(step1!H34&gt;step1!H$48,"",step1!H34)</f>
        <v/>
      </c>
      <c r="I43" s="12" t="str">
        <f>IF(step1!I34&gt;step1!I$48,"",step1!I34)</f>
        <v/>
      </c>
      <c r="J43" s="12" t="str">
        <f>IF(step1!J34&gt;step1!J$48,"",step1!J34)</f>
        <v/>
      </c>
      <c r="K43" s="2" t="str">
        <f>IF(step1!K34&gt;step1!K$48,"",step1!K34)</f>
        <v/>
      </c>
      <c r="L43" s="2" t="str">
        <f>IF(step1!L34&gt;step1!L$48,"",step1!L34)</f>
        <v/>
      </c>
      <c r="M43" s="2" t="str">
        <f>IF(step1!M34&gt;step1!M$48,"",step1!M34)</f>
        <v/>
      </c>
      <c r="N43" s="2" t="str">
        <f>IF(step1!N34&gt;step1!N$48,"",step1!N34)</f>
        <v/>
      </c>
      <c r="O43" s="12">
        <f>IF(step1!O34&gt;step1!O$48,"",step1!O34)</f>
        <v>1</v>
      </c>
      <c r="P43" s="2" t="str">
        <f>IF(step1!P34&gt;step1!P$48,"",step1!P34)</f>
        <v/>
      </c>
      <c r="Q43" s="2" t="str">
        <f>IF(step1!Q34&gt;step1!Q$48,"",step1!Q34)</f>
        <v/>
      </c>
      <c r="R43" s="2" t="str">
        <f>IF(step1!R34&gt;step1!R$48,"",step1!R34)</f>
        <v/>
      </c>
      <c r="S43" s="12">
        <f>IF(step1!S34&gt;step1!S$48,"",step1!S34)</f>
        <v>5</v>
      </c>
      <c r="T43" s="2" t="str">
        <f>IF(step1!T34&gt;step1!T$48,"",step1!T34)</f>
        <v/>
      </c>
      <c r="U43" s="2" t="str">
        <f>IF(step1!U34&gt;step1!U$48,"",step1!U34)</f>
        <v/>
      </c>
      <c r="V43" s="2" t="str">
        <f>IF(step1!V34&gt;step1!V$48,"",step1!V34)</f>
        <v/>
      </c>
      <c r="W43" s="12" t="str">
        <f>IF(step1!W34&gt;step1!W$48,"",step1!W34)</f>
        <v/>
      </c>
      <c r="X43" s="2" t="str">
        <f>IF(step1!X34&gt;step1!X$48,"",step1!X34)</f>
        <v/>
      </c>
      <c r="Y43" s="12">
        <f>IF(step1!Y34&gt;step1!Y$48,"",step1!Y34)</f>
        <v>1</v>
      </c>
      <c r="Z43" s="2" t="str">
        <f>IF(step1!Z34&gt;step1!Z$48,"",step1!Z34)</f>
        <v/>
      </c>
      <c r="AA43" s="2" t="str">
        <f>IF(step1!AA34&gt;step1!AA$48,"",step1!AA34)</f>
        <v/>
      </c>
      <c r="AB43" s="2" t="str">
        <f>IF(step1!AB34&gt;step1!AB$48,"",step1!AB34)</f>
        <v/>
      </c>
      <c r="AC43" s="2" t="str">
        <f>IF(step1!AC34&gt;step1!AC$48,"",step1!AC34)</f>
        <v/>
      </c>
      <c r="AD43" s="2" t="str">
        <f>IF(step1!AD34&gt;step1!AD$48,"",step1!AD34)</f>
        <v/>
      </c>
      <c r="AE43" s="2" t="str">
        <f>IF(step1!AE34&gt;step1!AE$48,"",step1!AE34)</f>
        <v/>
      </c>
      <c r="AF43" s="2" t="str">
        <f>IF(step1!AF34&gt;step1!AF$48,"",step1!AF34)</f>
        <v/>
      </c>
      <c r="AG43" s="12">
        <f>IF(step1!AG34&gt;step1!AG$48,"",step1!AG34)</f>
        <v>4</v>
      </c>
      <c r="AH43" s="2" t="str">
        <f>IF(step1!AH34&gt;step1!AH$48,"",step1!AH34)</f>
        <v/>
      </c>
      <c r="AI43" s="2" t="str">
        <f>IF(step1!AI34&gt;step1!AI$48,"",step1!AI34)</f>
        <v/>
      </c>
      <c r="AJ43" s="2" t="str">
        <f>IF(step1!AJ34&gt;step1!AJ$48,"",step1!AJ34)</f>
        <v/>
      </c>
      <c r="AK43" s="12" t="str">
        <f>IF(step1!AK34&gt;step1!AK$48,"",step1!AK34)</f>
        <v/>
      </c>
      <c r="AL43" s="2" t="str">
        <f>IF(step1!AL34&gt;step1!AL$48,"",step1!AL34)</f>
        <v/>
      </c>
      <c r="AM43" s="2" t="str">
        <f>IF(step1!AM34&gt;step1!AM$48,"",step1!AM34)</f>
        <v/>
      </c>
      <c r="AN43" s="2" t="str">
        <f>IF(step1!AN34&gt;step1!AN$48,"",step1!AN34)</f>
        <v/>
      </c>
      <c r="AO43" s="2" t="str">
        <f>IF(step1!AO34&gt;step1!AO$48,"",step1!AO34)</f>
        <v/>
      </c>
      <c r="AP43" s="12">
        <f>IF(step1!AP34&gt;step1!AP$48,"",step1!AP34)</f>
        <v>3</v>
      </c>
      <c r="AQ43" s="12" t="str">
        <f>IF(step1!AQ34&gt;step1!AQ$48,"",step1!AQ34)</f>
        <v/>
      </c>
      <c r="AR43" s="2" t="str">
        <f>IF(step1!AR34&gt;step1!AR$48,"",step1!AR34)</f>
        <v/>
      </c>
      <c r="AS43" s="2" t="str">
        <f>IF(step1!AS34&gt;step1!AS$48,"",step1!AS34)</f>
        <v/>
      </c>
      <c r="AT43" s="2" t="str">
        <f>IF(step1!AT34&gt;step1!AT$48,"",step1!AT34)</f>
        <v/>
      </c>
      <c r="AU43" s="2" t="str">
        <f>IF(step1!AU34&gt;step1!AU$48,"",step1!AU34)</f>
        <v/>
      </c>
      <c r="AV43" s="2" t="str">
        <f>IF(step1!AV34&gt;step1!AV$48,"",step1!AV34)</f>
        <v/>
      </c>
      <c r="AW43" s="2" t="str">
        <f>IF(step1!AW34&gt;step1!AW$48,"",step1!AW34)</f>
        <v/>
      </c>
      <c r="AX43" s="2" t="str">
        <f>IF(step1!AX34&gt;step1!AX$48,"",step1!AX34)</f>
        <v/>
      </c>
      <c r="AY43" s="2" t="str">
        <f>IF(step1!AY34&gt;step1!AY$48,"",step1!AY34)</f>
        <v/>
      </c>
      <c r="AZ43" s="12" t="str">
        <f>IF(step1!AZ34&gt;step1!AZ$48,"",step1!AZ34)</f>
        <v/>
      </c>
      <c r="BA43" s="12">
        <f>IF(step1!BA34&gt;step1!BA$48,"",step1!BA34)</f>
        <v>1</v>
      </c>
      <c r="BB43" s="2" t="str">
        <f>IF(step1!BB34&gt;step1!BB$48,"",step1!BB34)</f>
        <v/>
      </c>
      <c r="BC43" s="2" t="str">
        <f>IF(step1!BC34&gt;step1!BC$48,"",step1!BC34)</f>
        <v/>
      </c>
      <c r="BD43" s="2" t="str">
        <f>IF(step1!BD34&gt;step1!BD$48,"",step1!BD34)</f>
        <v/>
      </c>
      <c r="BE43" s="2" t="str">
        <f>IF(step1!BE34&gt;step1!BE$48,"",step1!BE34)</f>
        <v/>
      </c>
      <c r="BF43" s="2" t="str">
        <f>IF(step1!BF34&gt;step1!BF$48,"",step1!BF34)</f>
        <v/>
      </c>
      <c r="BG43" s="2" t="str">
        <f>IF(step1!BG34&gt;step1!BG$48,"",step1!BG34)</f>
        <v/>
      </c>
      <c r="BH43" s="2" t="str">
        <f>IF(step1!BH34&gt;step1!BH$48,"",step1!BH34)</f>
        <v/>
      </c>
      <c r="BI43" s="12">
        <f>IF(step1!BI34&gt;step1!BI$48,"",step1!BI34)</f>
        <v>1</v>
      </c>
      <c r="BJ43" s="2" t="str">
        <f>IF(step1!BJ34&gt;step1!BJ$48,"",step1!BJ34)</f>
        <v/>
      </c>
      <c r="BK43" s="12">
        <f>IF(step1!BK34&gt;step1!BK$48,"",step1!BK34)</f>
        <v>1</v>
      </c>
      <c r="BL43" s="12">
        <f>IF(step1!BL34&gt;step1!BL$48,"",step1!BL34)</f>
        <v>3</v>
      </c>
      <c r="BM43" s="2" t="str">
        <f>IF(step1!BM34&gt;step1!BM$48,"",step1!BM34)</f>
        <v/>
      </c>
      <c r="BN43" s="12">
        <f>IF(step1!BN34&gt;step1!BN$48,"",step1!BN34)</f>
        <v>3</v>
      </c>
      <c r="BO43" s="2" t="str">
        <f>IF(step1!BO34&gt;step1!BO$48,"",step1!BO34)</f>
        <v/>
      </c>
      <c r="BP43" s="2" t="str">
        <f>IF(step1!BP34&gt;step1!BP$48,"",step1!BP34)</f>
        <v/>
      </c>
      <c r="BQ43" s="2" t="str">
        <f>IF(step1!BQ34&gt;step1!BQ$48,"",step1!BQ34)</f>
        <v/>
      </c>
      <c r="BR43" s="12">
        <f>IF(step1!BR34&gt;step1!BR$48,"",step1!BR34)</f>
        <v>4</v>
      </c>
      <c r="BS43" s="2" t="str">
        <f>IF(step1!BS34&gt;step1!BS$48,"",step1!BS34)</f>
        <v/>
      </c>
      <c r="BT43" s="2">
        <f>IF(step1!BT34&gt;step1!BT$48,"",step1!BT34)</f>
        <v>1</v>
      </c>
      <c r="BU43" s="2" t="str">
        <f>IF(step1!BU34&gt;step1!BU$48,"",step1!BU34)</f>
        <v/>
      </c>
      <c r="BV43" s="12" t="str">
        <f>IF(step1!BV34&gt;step1!BV$48,"",step1!BV34)</f>
        <v/>
      </c>
      <c r="BW43" s="12" t="str">
        <f>IF(step1!BW34&gt;step1!BW$48,"",step1!BW34)</f>
        <v/>
      </c>
      <c r="BX43" s="2" t="str">
        <f>IF(step1!BX34&gt;step1!BX$48,"",step1!BX34)</f>
        <v/>
      </c>
      <c r="BY43" s="2" t="str">
        <f>IF(step1!BY34&gt;step1!BY$48,"",step1!BY34)</f>
        <v/>
      </c>
      <c r="BZ43" s="2" t="str">
        <f>IF(step1!BZ34&gt;step1!BZ$48,"",step1!BZ34)</f>
        <v/>
      </c>
      <c r="CA43" s="2" t="str">
        <f>IF(step1!CA34&gt;step1!CA$48,"",step1!CA34)</f>
        <v/>
      </c>
      <c r="CB43" s="2" t="str">
        <f>IF(step1!CB34&gt;step1!CB$48,"",step1!CB34)</f>
        <v/>
      </c>
      <c r="CC43" s="12">
        <f>IF(step1!CC34&gt;step1!CC$48,"",step1!CC34)</f>
        <v>4</v>
      </c>
      <c r="CD43" s="2" t="str">
        <f>IF(step1!CD34&gt;step1!CD$48,"",step1!CD34)</f>
        <v/>
      </c>
      <c r="CE43" s="2" t="str">
        <f>IF(step1!CE34&gt;step1!CE$48,"",step1!CE34)</f>
        <v/>
      </c>
      <c r="CF43" s="2" t="str">
        <f>IF(step1!CF34&gt;step1!CF$48,"",step1!CF34)</f>
        <v/>
      </c>
      <c r="CG43" s="2" t="str">
        <f>IF(step1!CG34&gt;step1!CG$48,"",step1!CG34)</f>
        <v/>
      </c>
      <c r="CH43" s="2" t="str">
        <f>IF(step1!CH34&gt;step1!CH$48,"",step1!CH34)</f>
        <v/>
      </c>
      <c r="CI43" s="12">
        <f>IF(step1!CI34&gt;step1!CI$48,"",step1!CI34)</f>
        <v>3</v>
      </c>
      <c r="CJ43" s="2" t="str">
        <f>IF(step1!CJ34&gt;step1!CJ$48,"",step1!CJ34)</f>
        <v/>
      </c>
      <c r="CK43" s="2" t="str">
        <f>IF(step1!CK34&gt;step1!CK$48,"",step1!CK34)</f>
        <v/>
      </c>
      <c r="CL43" s="12" t="str">
        <f>IF(step1!CL34&gt;step1!CL$48,"",step1!CL34)</f>
        <v/>
      </c>
      <c r="CM43" s="2" t="str">
        <f>IF(step1!CM34&gt;step1!CM$48,"",step1!CM34)</f>
        <v/>
      </c>
      <c r="CN43" s="12" t="str">
        <f>IF(step1!CN34&gt;step1!CN$48,"",step1!CN34)</f>
        <v/>
      </c>
      <c r="CO43" s="2" t="str">
        <f>IF(step1!CO34&gt;step1!CO$48,"",step1!CO34)</f>
        <v/>
      </c>
      <c r="CP43" s="12" t="str">
        <f>IF(step1!CP34&gt;step1!CP$48,"",step1!CP34)</f>
        <v/>
      </c>
      <c r="CQ43" s="2" t="str">
        <f>IF(step1!CQ34&gt;step1!CQ$48,"",step1!CQ34)</f>
        <v/>
      </c>
      <c r="CR43" s="2">
        <v>124233</v>
      </c>
    </row>
    <row r="44" spans="1:96" ht="15" thickBot="1" x14ac:dyDescent="0.35">
      <c r="A44" s="1" t="s">
        <v>127</v>
      </c>
      <c r="B44" s="12" t="str">
        <f>IF(step1!B35&gt;step1!B$48,"",step1!B35)</f>
        <v/>
      </c>
      <c r="C44" s="2" t="str">
        <f>IF(step1!C35&gt;step1!C$48,"",step1!C35)</f>
        <v/>
      </c>
      <c r="D44" s="2" t="str">
        <f>IF(step1!D35&gt;step1!D$48,"",step1!D35)</f>
        <v/>
      </c>
      <c r="E44" s="12">
        <f>IF(step1!E35&gt;step1!E$48,"",step1!E35)</f>
        <v>1</v>
      </c>
      <c r="F44" s="2" t="str">
        <f>IF(step1!F35&gt;step1!F$48,"",step1!F35)</f>
        <v/>
      </c>
      <c r="G44" s="12">
        <f>IF(step1!G35&gt;step1!G$48,"",step1!G35)</f>
        <v>1</v>
      </c>
      <c r="H44" s="2" t="str">
        <f>IF(step1!H35&gt;step1!H$48,"",step1!H35)</f>
        <v/>
      </c>
      <c r="I44" s="12">
        <f>IF(step1!I35&gt;step1!I$48,"",step1!I35)</f>
        <v>5</v>
      </c>
      <c r="J44" s="12" t="str">
        <f>IF(step1!J35&gt;step1!J$48,"",step1!J35)</f>
        <v/>
      </c>
      <c r="K44" s="2" t="str">
        <f>IF(step1!K35&gt;step1!K$48,"",step1!K35)</f>
        <v/>
      </c>
      <c r="L44" s="2" t="str">
        <f>IF(step1!L35&gt;step1!L$48,"",step1!L35)</f>
        <v/>
      </c>
      <c r="M44" s="2" t="str">
        <f>IF(step1!M35&gt;step1!M$48,"",step1!M35)</f>
        <v/>
      </c>
      <c r="N44" s="2" t="str">
        <f>IF(step1!N35&gt;step1!N$48,"",step1!N35)</f>
        <v/>
      </c>
      <c r="O44" s="12">
        <f>IF(step1!O35&gt;step1!O$48,"",step1!O35)</f>
        <v>1</v>
      </c>
      <c r="P44" s="2" t="str">
        <f>IF(step1!P35&gt;step1!P$48,"",step1!P35)</f>
        <v/>
      </c>
      <c r="Q44" s="2" t="str">
        <f>IF(step1!Q35&gt;step1!Q$48,"",step1!Q35)</f>
        <v/>
      </c>
      <c r="R44" s="2" t="str">
        <f>IF(step1!R35&gt;step1!R$48,"",step1!R35)</f>
        <v/>
      </c>
      <c r="S44" s="12">
        <f>IF(step1!S35&gt;step1!S$48,"",step1!S35)</f>
        <v>5</v>
      </c>
      <c r="T44" s="2" t="str">
        <f>IF(step1!T35&gt;step1!T$48,"",step1!T35)</f>
        <v/>
      </c>
      <c r="U44" s="2" t="str">
        <f>IF(step1!U35&gt;step1!U$48,"",step1!U35)</f>
        <v/>
      </c>
      <c r="V44" s="2" t="str">
        <f>IF(step1!V35&gt;step1!V$48,"",step1!V35)</f>
        <v/>
      </c>
      <c r="W44" s="12" t="str">
        <f>IF(step1!W35&gt;step1!W$48,"",step1!W35)</f>
        <v/>
      </c>
      <c r="X44" s="2" t="str">
        <f>IF(step1!X35&gt;step1!X$48,"",step1!X35)</f>
        <v/>
      </c>
      <c r="Y44" s="12" t="str">
        <f>IF(step1!Y35&gt;step1!Y$48,"",step1!Y35)</f>
        <v/>
      </c>
      <c r="Z44" s="2" t="str">
        <f>IF(step1!Z35&gt;step1!Z$48,"",step1!Z35)</f>
        <v/>
      </c>
      <c r="AA44" s="2" t="str">
        <f>IF(step1!AA35&gt;step1!AA$48,"",step1!AA35)</f>
        <v/>
      </c>
      <c r="AB44" s="2" t="str">
        <f>IF(step1!AB35&gt;step1!AB$48,"",step1!AB35)</f>
        <v/>
      </c>
      <c r="AC44" s="2" t="str">
        <f>IF(step1!AC35&gt;step1!AC$48,"",step1!AC35)</f>
        <v/>
      </c>
      <c r="AD44" s="2" t="str">
        <f>IF(step1!AD35&gt;step1!AD$48,"",step1!AD35)</f>
        <v/>
      </c>
      <c r="AE44" s="2" t="str">
        <f>IF(step1!AE35&gt;step1!AE$48,"",step1!AE35)</f>
        <v/>
      </c>
      <c r="AF44" s="2" t="str">
        <f>IF(step1!AF35&gt;step1!AF$48,"",step1!AF35)</f>
        <v/>
      </c>
      <c r="AG44" s="12">
        <f>IF(step1!AG35&gt;step1!AG$48,"",step1!AG35)</f>
        <v>5</v>
      </c>
      <c r="AH44" s="2" t="str">
        <f>IF(step1!AH35&gt;step1!AH$48,"",step1!AH35)</f>
        <v/>
      </c>
      <c r="AI44" s="2" t="str">
        <f>IF(step1!AI35&gt;step1!AI$48,"",step1!AI35)</f>
        <v/>
      </c>
      <c r="AJ44" s="2" t="str">
        <f>IF(step1!AJ35&gt;step1!AJ$48,"",step1!AJ35)</f>
        <v/>
      </c>
      <c r="AK44" s="12">
        <f>IF(step1!AK35&gt;step1!AK$48,"",step1!AK35)</f>
        <v>1</v>
      </c>
      <c r="AL44" s="2" t="str">
        <f>IF(step1!AL35&gt;step1!AL$48,"",step1!AL35)</f>
        <v/>
      </c>
      <c r="AM44" s="2" t="str">
        <f>IF(step1!AM35&gt;step1!AM$48,"",step1!AM35)</f>
        <v/>
      </c>
      <c r="AN44" s="2" t="str">
        <f>IF(step1!AN35&gt;step1!AN$48,"",step1!AN35)</f>
        <v/>
      </c>
      <c r="AO44" s="2" t="str">
        <f>IF(step1!AO35&gt;step1!AO$48,"",step1!AO35)</f>
        <v/>
      </c>
      <c r="AP44" s="12" t="str">
        <f>IF(step1!AP35&gt;step1!AP$48,"",step1!AP35)</f>
        <v/>
      </c>
      <c r="AQ44" s="12">
        <f>IF(step1!AQ35&gt;step1!AQ$48,"",step1!AQ35)</f>
        <v>1</v>
      </c>
      <c r="AR44" s="2" t="str">
        <f>IF(step1!AR35&gt;step1!AR$48,"",step1!AR35)</f>
        <v/>
      </c>
      <c r="AS44" s="2" t="str">
        <f>IF(step1!AS35&gt;step1!AS$48,"",step1!AS35)</f>
        <v/>
      </c>
      <c r="AT44" s="2" t="str">
        <f>IF(step1!AT35&gt;step1!AT$48,"",step1!AT35)</f>
        <v/>
      </c>
      <c r="AU44" s="2" t="str">
        <f>IF(step1!AU35&gt;step1!AU$48,"",step1!AU35)</f>
        <v/>
      </c>
      <c r="AV44" s="2" t="str">
        <f>IF(step1!AV35&gt;step1!AV$48,"",step1!AV35)</f>
        <v/>
      </c>
      <c r="AW44" s="2" t="str">
        <f>IF(step1!AW35&gt;step1!AW$48,"",step1!AW35)</f>
        <v/>
      </c>
      <c r="AX44" s="2" t="str">
        <f>IF(step1!AX35&gt;step1!AX$48,"",step1!AX35)</f>
        <v/>
      </c>
      <c r="AY44" s="2" t="str">
        <f>IF(step1!AY35&gt;step1!AY$48,"",step1!AY35)</f>
        <v/>
      </c>
      <c r="AZ44" s="12">
        <f>IF(step1!AZ35&gt;step1!AZ$48,"",step1!AZ35)</f>
        <v>1</v>
      </c>
      <c r="BA44" s="12">
        <f>IF(step1!BA35&gt;step1!BA$48,"",step1!BA35)</f>
        <v>5</v>
      </c>
      <c r="BB44" s="2" t="str">
        <f>IF(step1!BB35&gt;step1!BB$48,"",step1!BB35)</f>
        <v/>
      </c>
      <c r="BC44" s="2" t="str">
        <f>IF(step1!BC35&gt;step1!BC$48,"",step1!BC35)</f>
        <v/>
      </c>
      <c r="BD44" s="2" t="str">
        <f>IF(step1!BD35&gt;step1!BD$48,"",step1!BD35)</f>
        <v/>
      </c>
      <c r="BE44" s="2" t="str">
        <f>IF(step1!BE35&gt;step1!BE$48,"",step1!BE35)</f>
        <v/>
      </c>
      <c r="BF44" s="2" t="str">
        <f>IF(step1!BF35&gt;step1!BF$48,"",step1!BF35)</f>
        <v/>
      </c>
      <c r="BG44" s="2" t="str">
        <f>IF(step1!BG35&gt;step1!BG$48,"",step1!BG35)</f>
        <v/>
      </c>
      <c r="BH44" s="2" t="str">
        <f>IF(step1!BH35&gt;step1!BH$48,"",step1!BH35)</f>
        <v/>
      </c>
      <c r="BI44" s="12" t="str">
        <f>IF(step1!BI35&gt;step1!BI$48,"",step1!BI35)</f>
        <v/>
      </c>
      <c r="BJ44" s="2" t="str">
        <f>IF(step1!BJ35&gt;step1!BJ$48,"",step1!BJ35)</f>
        <v/>
      </c>
      <c r="BK44" s="12">
        <f>IF(step1!BK35&gt;step1!BK$48,"",step1!BK35)</f>
        <v>1</v>
      </c>
      <c r="BL44" s="12" t="str">
        <f>IF(step1!BL35&gt;step1!BL$48,"",step1!BL35)</f>
        <v/>
      </c>
      <c r="BM44" s="2" t="str">
        <f>IF(step1!BM35&gt;step1!BM$48,"",step1!BM35)</f>
        <v/>
      </c>
      <c r="BN44" s="12" t="str">
        <f>IF(step1!BN35&gt;step1!BN$48,"",step1!BN35)</f>
        <v/>
      </c>
      <c r="BO44" s="2" t="str">
        <f>IF(step1!BO35&gt;step1!BO$48,"",step1!BO35)</f>
        <v/>
      </c>
      <c r="BP44" s="2" t="str">
        <f>IF(step1!BP35&gt;step1!BP$48,"",step1!BP35)</f>
        <v/>
      </c>
      <c r="BQ44" s="2" t="str">
        <f>IF(step1!BQ35&gt;step1!BQ$48,"",step1!BQ35)</f>
        <v/>
      </c>
      <c r="BR44" s="12">
        <f>IF(step1!BR35&gt;step1!BR$48,"",step1!BR35)</f>
        <v>5</v>
      </c>
      <c r="BS44" s="2" t="str">
        <f>IF(step1!BS35&gt;step1!BS$48,"",step1!BS35)</f>
        <v/>
      </c>
      <c r="BT44" s="2">
        <f>IF(step1!BT35&gt;step1!BT$48,"",step1!BT35)</f>
        <v>1</v>
      </c>
      <c r="BU44" s="2" t="str">
        <f>IF(step1!BU35&gt;step1!BU$48,"",step1!BU35)</f>
        <v/>
      </c>
      <c r="BV44" s="12" t="str">
        <f>IF(step1!BV35&gt;step1!BV$48,"",step1!BV35)</f>
        <v/>
      </c>
      <c r="BW44" s="12" t="str">
        <f>IF(step1!BW35&gt;step1!BW$48,"",step1!BW35)</f>
        <v/>
      </c>
      <c r="BX44" s="2" t="str">
        <f>IF(step1!BX35&gt;step1!BX$48,"",step1!BX35)</f>
        <v/>
      </c>
      <c r="BY44" s="2" t="str">
        <f>IF(step1!BY35&gt;step1!BY$48,"",step1!BY35)</f>
        <v/>
      </c>
      <c r="BZ44" s="2" t="str">
        <f>IF(step1!BZ35&gt;step1!BZ$48,"",step1!BZ35)</f>
        <v/>
      </c>
      <c r="CA44" s="2" t="str">
        <f>IF(step1!CA35&gt;step1!CA$48,"",step1!CA35)</f>
        <v/>
      </c>
      <c r="CB44" s="2" t="str">
        <f>IF(step1!CB35&gt;step1!CB$48,"",step1!CB35)</f>
        <v/>
      </c>
      <c r="CC44" s="12" t="str">
        <f>IF(step1!CC35&gt;step1!CC$48,"",step1!CC35)</f>
        <v/>
      </c>
      <c r="CD44" s="2" t="str">
        <f>IF(step1!CD35&gt;step1!CD$48,"",step1!CD35)</f>
        <v/>
      </c>
      <c r="CE44" s="2" t="str">
        <f>IF(step1!CE35&gt;step1!CE$48,"",step1!CE35)</f>
        <v/>
      </c>
      <c r="CF44" s="2" t="str">
        <f>IF(step1!CF35&gt;step1!CF$48,"",step1!CF35)</f>
        <v/>
      </c>
      <c r="CG44" s="2" t="str">
        <f>IF(step1!CG35&gt;step1!CG$48,"",step1!CG35)</f>
        <v/>
      </c>
      <c r="CH44" s="2" t="str">
        <f>IF(step1!CH35&gt;step1!CH$48,"",step1!CH35)</f>
        <v/>
      </c>
      <c r="CI44" s="12">
        <f>IF(step1!CI35&gt;step1!CI$48,"",step1!CI35)</f>
        <v>1</v>
      </c>
      <c r="CJ44" s="2" t="str">
        <f>IF(step1!CJ35&gt;step1!CJ$48,"",step1!CJ35)</f>
        <v/>
      </c>
      <c r="CK44" s="2" t="str">
        <f>IF(step1!CK35&gt;step1!CK$48,"",step1!CK35)</f>
        <v/>
      </c>
      <c r="CL44" s="12" t="str">
        <f>IF(step1!CL35&gt;step1!CL$48,"",step1!CL35)</f>
        <v/>
      </c>
      <c r="CM44" s="2" t="str">
        <f>IF(step1!CM35&gt;step1!CM$48,"",step1!CM35)</f>
        <v/>
      </c>
      <c r="CN44" s="12">
        <f>IF(step1!CN35&gt;step1!CN$48,"",step1!CN35)</f>
        <v>1</v>
      </c>
      <c r="CO44" s="2" t="str">
        <f>IF(step1!CO35&gt;step1!CO$48,"",step1!CO35)</f>
        <v/>
      </c>
      <c r="CP44" s="12" t="str">
        <f>IF(step1!CP35&gt;step1!CP$48,"",step1!CP35)</f>
        <v/>
      </c>
      <c r="CQ44" s="2" t="str">
        <f>IF(step1!CQ35&gt;step1!CQ$48,"",step1!CQ35)</f>
        <v/>
      </c>
      <c r="CR44" s="2">
        <v>120250</v>
      </c>
    </row>
    <row r="45" spans="1:96" ht="15" thickBot="1" x14ac:dyDescent="0.35">
      <c r="A45" s="1" t="s">
        <v>128</v>
      </c>
      <c r="B45" s="12" t="str">
        <f>IF(step1!B36&gt;step1!B$48,"",step1!B36)</f>
        <v/>
      </c>
      <c r="C45" s="2" t="str">
        <f>IF(step1!C36&gt;step1!C$48,"",step1!C36)</f>
        <v/>
      </c>
      <c r="D45" s="2" t="str">
        <f>IF(step1!D36&gt;step1!D$48,"",step1!D36)</f>
        <v/>
      </c>
      <c r="E45" s="12" t="str">
        <f>IF(step1!E36&gt;step1!E$48,"",step1!E36)</f>
        <v/>
      </c>
      <c r="F45" s="2" t="str">
        <f>IF(step1!F36&gt;step1!F$48,"",step1!F36)</f>
        <v/>
      </c>
      <c r="G45" s="12" t="str">
        <f>IF(step1!G36&gt;step1!G$48,"",step1!G36)</f>
        <v/>
      </c>
      <c r="H45" s="2" t="str">
        <f>IF(step1!H36&gt;step1!H$48,"",step1!H36)</f>
        <v/>
      </c>
      <c r="I45" s="12" t="str">
        <f>IF(step1!I36&gt;step1!I$48,"",step1!I36)</f>
        <v/>
      </c>
      <c r="J45" s="12" t="str">
        <f>IF(step1!J36&gt;step1!J$48,"",step1!J36)</f>
        <v/>
      </c>
      <c r="K45" s="2" t="str">
        <f>IF(step1!K36&gt;step1!K$48,"",step1!K36)</f>
        <v/>
      </c>
      <c r="L45" s="2" t="str">
        <f>IF(step1!L36&gt;step1!L$48,"",step1!L36)</f>
        <v/>
      </c>
      <c r="M45" s="2" t="str">
        <f>IF(step1!M36&gt;step1!M$48,"",step1!M36)</f>
        <v/>
      </c>
      <c r="N45" s="2" t="str">
        <f>IF(step1!N36&gt;step1!N$48,"",step1!N36)</f>
        <v/>
      </c>
      <c r="O45" s="12">
        <f>IF(step1!O36&gt;step1!O$48,"",step1!O36)</f>
        <v>1</v>
      </c>
      <c r="P45" s="2" t="str">
        <f>IF(step1!P36&gt;step1!P$48,"",step1!P36)</f>
        <v/>
      </c>
      <c r="Q45" s="2" t="str">
        <f>IF(step1!Q36&gt;step1!Q$48,"",step1!Q36)</f>
        <v/>
      </c>
      <c r="R45" s="2" t="str">
        <f>IF(step1!R36&gt;step1!R$48,"",step1!R36)</f>
        <v/>
      </c>
      <c r="S45" s="12">
        <f>IF(step1!S36&gt;step1!S$48,"",step1!S36)</f>
        <v>1</v>
      </c>
      <c r="T45" s="2" t="str">
        <f>IF(step1!T36&gt;step1!T$48,"",step1!T36)</f>
        <v/>
      </c>
      <c r="U45" s="2" t="str">
        <f>IF(step1!U36&gt;step1!U$48,"",step1!U36)</f>
        <v/>
      </c>
      <c r="V45" s="2" t="str">
        <f>IF(step1!V36&gt;step1!V$48,"",step1!V36)</f>
        <v/>
      </c>
      <c r="W45" s="12" t="str">
        <f>IF(step1!W36&gt;step1!W$48,"",step1!W36)</f>
        <v/>
      </c>
      <c r="X45" s="2" t="str">
        <f>IF(step1!X36&gt;step1!X$48,"",step1!X36)</f>
        <v/>
      </c>
      <c r="Y45" s="12">
        <f>IF(step1!Y36&gt;step1!Y$48,"",step1!Y36)</f>
        <v>1</v>
      </c>
      <c r="Z45" s="2" t="str">
        <f>IF(step1!Z36&gt;step1!Z$48,"",step1!Z36)</f>
        <v/>
      </c>
      <c r="AA45" s="2" t="str">
        <f>IF(step1!AA36&gt;step1!AA$48,"",step1!AA36)</f>
        <v/>
      </c>
      <c r="AB45" s="2" t="str">
        <f>IF(step1!AB36&gt;step1!AB$48,"",step1!AB36)</f>
        <v/>
      </c>
      <c r="AC45" s="2" t="str">
        <f>IF(step1!AC36&gt;step1!AC$48,"",step1!AC36)</f>
        <v/>
      </c>
      <c r="AD45" s="2" t="str">
        <f>IF(step1!AD36&gt;step1!AD$48,"",step1!AD36)</f>
        <v/>
      </c>
      <c r="AE45" s="2" t="str">
        <f>IF(step1!AE36&gt;step1!AE$48,"",step1!AE36)</f>
        <v/>
      </c>
      <c r="AF45" s="2" t="str">
        <f>IF(step1!AF36&gt;step1!AF$48,"",step1!AF36)</f>
        <v/>
      </c>
      <c r="AG45" s="12">
        <f>IF(step1!AG36&gt;step1!AG$48,"",step1!AG36)</f>
        <v>1</v>
      </c>
      <c r="AH45" s="2" t="str">
        <f>IF(step1!AH36&gt;step1!AH$48,"",step1!AH36)</f>
        <v/>
      </c>
      <c r="AI45" s="2" t="str">
        <f>IF(step1!AI36&gt;step1!AI$48,"",step1!AI36)</f>
        <v/>
      </c>
      <c r="AJ45" s="2" t="str">
        <f>IF(step1!AJ36&gt;step1!AJ$48,"",step1!AJ36)</f>
        <v/>
      </c>
      <c r="AK45" s="12" t="str">
        <f>IF(step1!AK36&gt;step1!AK$48,"",step1!AK36)</f>
        <v/>
      </c>
      <c r="AL45" s="2" t="str">
        <f>IF(step1!AL36&gt;step1!AL$48,"",step1!AL36)</f>
        <v/>
      </c>
      <c r="AM45" s="2" t="str">
        <f>IF(step1!AM36&gt;step1!AM$48,"",step1!AM36)</f>
        <v/>
      </c>
      <c r="AN45" s="2" t="str">
        <f>IF(step1!AN36&gt;step1!AN$48,"",step1!AN36)</f>
        <v/>
      </c>
      <c r="AO45" s="2" t="str">
        <f>IF(step1!AO36&gt;step1!AO$48,"",step1!AO36)</f>
        <v/>
      </c>
      <c r="AP45" s="12">
        <f>IF(step1!AP36&gt;step1!AP$48,"",step1!AP36)</f>
        <v>3</v>
      </c>
      <c r="AQ45" s="12">
        <f>IF(step1!AQ36&gt;step1!AQ$48,"",step1!AQ36)</f>
        <v>1</v>
      </c>
      <c r="AR45" s="2" t="str">
        <f>IF(step1!AR36&gt;step1!AR$48,"",step1!AR36)</f>
        <v/>
      </c>
      <c r="AS45" s="2" t="str">
        <f>IF(step1!AS36&gt;step1!AS$48,"",step1!AS36)</f>
        <v/>
      </c>
      <c r="AT45" s="2" t="str">
        <f>IF(step1!AT36&gt;step1!AT$48,"",step1!AT36)</f>
        <v/>
      </c>
      <c r="AU45" s="2" t="str">
        <f>IF(step1!AU36&gt;step1!AU$48,"",step1!AU36)</f>
        <v/>
      </c>
      <c r="AV45" s="2" t="str">
        <f>IF(step1!AV36&gt;step1!AV$48,"",step1!AV36)</f>
        <v/>
      </c>
      <c r="AW45" s="2" t="str">
        <f>IF(step1!AW36&gt;step1!AW$48,"",step1!AW36)</f>
        <v/>
      </c>
      <c r="AX45" s="2" t="str">
        <f>IF(step1!AX36&gt;step1!AX$48,"",step1!AX36)</f>
        <v/>
      </c>
      <c r="AY45" s="2" t="str">
        <f>IF(step1!AY36&gt;step1!AY$48,"",step1!AY36)</f>
        <v/>
      </c>
      <c r="AZ45" s="12" t="str">
        <f>IF(step1!AZ36&gt;step1!AZ$48,"",step1!AZ36)</f>
        <v/>
      </c>
      <c r="BA45" s="12">
        <f>IF(step1!BA36&gt;step1!BA$48,"",step1!BA36)</f>
        <v>1</v>
      </c>
      <c r="BB45" s="2" t="str">
        <f>IF(step1!BB36&gt;step1!BB$48,"",step1!BB36)</f>
        <v/>
      </c>
      <c r="BC45" s="2" t="str">
        <f>IF(step1!BC36&gt;step1!BC$48,"",step1!BC36)</f>
        <v/>
      </c>
      <c r="BD45" s="2" t="str">
        <f>IF(step1!BD36&gt;step1!BD$48,"",step1!BD36)</f>
        <v/>
      </c>
      <c r="BE45" s="2" t="str">
        <f>IF(step1!BE36&gt;step1!BE$48,"",step1!BE36)</f>
        <v/>
      </c>
      <c r="BF45" s="2" t="str">
        <f>IF(step1!BF36&gt;step1!BF$48,"",step1!BF36)</f>
        <v/>
      </c>
      <c r="BG45" s="2" t="str">
        <f>IF(step1!BG36&gt;step1!BG$48,"",step1!BG36)</f>
        <v/>
      </c>
      <c r="BH45" s="2" t="str">
        <f>IF(step1!BH36&gt;step1!BH$48,"",step1!BH36)</f>
        <v/>
      </c>
      <c r="BI45" s="12" t="str">
        <f>IF(step1!BI36&gt;step1!BI$48,"",step1!BI36)</f>
        <v/>
      </c>
      <c r="BJ45" s="2" t="str">
        <f>IF(step1!BJ36&gt;step1!BJ$48,"",step1!BJ36)</f>
        <v/>
      </c>
      <c r="BK45" s="12">
        <f>IF(step1!BK36&gt;step1!BK$48,"",step1!BK36)</f>
        <v>1</v>
      </c>
      <c r="BL45" s="12">
        <f>IF(step1!BL36&gt;step1!BL$48,"",step1!BL36)</f>
        <v>1</v>
      </c>
      <c r="BM45" s="2" t="str">
        <f>IF(step1!BM36&gt;step1!BM$48,"",step1!BM36)</f>
        <v/>
      </c>
      <c r="BN45" s="12">
        <f>IF(step1!BN36&gt;step1!BN$48,"",step1!BN36)</f>
        <v>1</v>
      </c>
      <c r="BO45" s="2" t="str">
        <f>IF(step1!BO36&gt;step1!BO$48,"",step1!BO36)</f>
        <v/>
      </c>
      <c r="BP45" s="2" t="str">
        <f>IF(step1!BP36&gt;step1!BP$48,"",step1!BP36)</f>
        <v/>
      </c>
      <c r="BQ45" s="2" t="str">
        <f>IF(step1!BQ36&gt;step1!BQ$48,"",step1!BQ36)</f>
        <v/>
      </c>
      <c r="BR45" s="12">
        <f>IF(step1!BR36&gt;step1!BR$48,"",step1!BR36)</f>
        <v>1</v>
      </c>
      <c r="BS45" s="2" t="str">
        <f>IF(step1!BS36&gt;step1!BS$48,"",step1!BS36)</f>
        <v/>
      </c>
      <c r="BT45" s="2">
        <f>IF(step1!BT36&gt;step1!BT$48,"",step1!BT36)</f>
        <v>1</v>
      </c>
      <c r="BU45" s="2" t="str">
        <f>IF(step1!BU36&gt;step1!BU$48,"",step1!BU36)</f>
        <v/>
      </c>
      <c r="BV45" s="12">
        <f>IF(step1!BV36&gt;step1!BV$48,"",step1!BV36)</f>
        <v>1</v>
      </c>
      <c r="BW45" s="12">
        <f>IF(step1!BW36&gt;step1!BW$48,"",step1!BW36)</f>
        <v>3</v>
      </c>
      <c r="BX45" s="2" t="str">
        <f>IF(step1!BX36&gt;step1!BX$48,"",step1!BX36)</f>
        <v/>
      </c>
      <c r="BY45" s="2" t="str">
        <f>IF(step1!BY36&gt;step1!BY$48,"",step1!BY36)</f>
        <v/>
      </c>
      <c r="BZ45" s="2" t="str">
        <f>IF(step1!BZ36&gt;step1!BZ$48,"",step1!BZ36)</f>
        <v/>
      </c>
      <c r="CA45" s="2" t="str">
        <f>IF(step1!CA36&gt;step1!CA$48,"",step1!CA36)</f>
        <v/>
      </c>
      <c r="CB45" s="2" t="str">
        <f>IF(step1!CB36&gt;step1!CB$48,"",step1!CB36)</f>
        <v/>
      </c>
      <c r="CC45" s="12" t="str">
        <f>IF(step1!CC36&gt;step1!CC$48,"",step1!CC36)</f>
        <v/>
      </c>
      <c r="CD45" s="2" t="str">
        <f>IF(step1!CD36&gt;step1!CD$48,"",step1!CD36)</f>
        <v/>
      </c>
      <c r="CE45" s="2" t="str">
        <f>IF(step1!CE36&gt;step1!CE$48,"",step1!CE36)</f>
        <v/>
      </c>
      <c r="CF45" s="2" t="str">
        <f>IF(step1!CF36&gt;step1!CF$48,"",step1!CF36)</f>
        <v/>
      </c>
      <c r="CG45" s="2" t="str">
        <f>IF(step1!CG36&gt;step1!CG$48,"",step1!CG36)</f>
        <v/>
      </c>
      <c r="CH45" s="2" t="str">
        <f>IF(step1!CH36&gt;step1!CH$48,"",step1!CH36)</f>
        <v/>
      </c>
      <c r="CI45" s="12">
        <f>IF(step1!CI36&gt;step1!CI$48,"",step1!CI36)</f>
        <v>1</v>
      </c>
      <c r="CJ45" s="2" t="str">
        <f>IF(step1!CJ36&gt;step1!CJ$48,"",step1!CJ36)</f>
        <v/>
      </c>
      <c r="CK45" s="2" t="str">
        <f>IF(step1!CK36&gt;step1!CK$48,"",step1!CK36)</f>
        <v/>
      </c>
      <c r="CL45" s="12">
        <f>IF(step1!CL36&gt;step1!CL$48,"",step1!CL36)</f>
        <v>1</v>
      </c>
      <c r="CM45" s="2" t="str">
        <f>IF(step1!CM36&gt;step1!CM$48,"",step1!CM36)</f>
        <v/>
      </c>
      <c r="CN45" s="12">
        <f>IF(step1!CN36&gt;step1!CN$48,"",step1!CN36)</f>
        <v>1</v>
      </c>
      <c r="CO45" s="2" t="str">
        <f>IF(step1!CO36&gt;step1!CO$48,"",step1!CO36)</f>
        <v/>
      </c>
      <c r="CP45" s="12">
        <f>IF(step1!CP36&gt;step1!CP$48,"",step1!CP36)</f>
        <v>1</v>
      </c>
      <c r="CQ45" s="2" t="str">
        <f>IF(step1!CQ36&gt;step1!CQ$48,"",step1!CQ36)</f>
        <v/>
      </c>
      <c r="CR45" s="2">
        <v>130900</v>
      </c>
    </row>
    <row r="46" spans="1:96" ht="15" thickBot="1" x14ac:dyDescent="0.35">
      <c r="A46" s="138" t="s">
        <v>129</v>
      </c>
      <c r="B46" s="12" t="str">
        <f>IF(step1!B37&gt;step1!B$48,"",step1!B37)</f>
        <v/>
      </c>
      <c r="C46" s="140" t="str">
        <f>IF(step1!C37&gt;step1!C$48,"",step1!C37)</f>
        <v/>
      </c>
      <c r="D46" s="140" t="str">
        <f>IF(step1!D37&gt;step1!D$48,"",step1!D37)</f>
        <v/>
      </c>
      <c r="E46" s="139">
        <f>IF(step1!E37&gt;step1!E$48,"",step1!E37)</f>
        <v>1</v>
      </c>
      <c r="F46" s="140" t="str">
        <f>IF(step1!F37&gt;step1!F$48,"",step1!F37)</f>
        <v/>
      </c>
      <c r="G46" s="139">
        <f>IF(step1!G37&gt;step1!G$48,"",step1!G37)</f>
        <v>1</v>
      </c>
      <c r="H46" s="140" t="str">
        <f>IF(step1!H37&gt;step1!H$48,"",step1!H37)</f>
        <v/>
      </c>
      <c r="I46" s="139">
        <f>IF(step1!I37&gt;step1!I$48,"",step1!I37)</f>
        <v>5</v>
      </c>
      <c r="J46" s="139" t="str">
        <f>IF(step1!J37&gt;step1!J$48,"",step1!J37)</f>
        <v/>
      </c>
      <c r="K46" s="140" t="str">
        <f>IF(step1!K37&gt;step1!K$48,"",step1!K37)</f>
        <v/>
      </c>
      <c r="L46" s="140" t="str">
        <f>IF(step1!L37&gt;step1!L$48,"",step1!L37)</f>
        <v/>
      </c>
      <c r="M46" s="140" t="str">
        <f>IF(step1!M37&gt;step1!M$48,"",step1!M37)</f>
        <v/>
      </c>
      <c r="N46" s="140" t="str">
        <f>IF(step1!N37&gt;step1!N$48,"",step1!N37)</f>
        <v/>
      </c>
      <c r="O46" s="139" t="str">
        <f>IF(step1!O37&gt;step1!O$48,"",step1!O37)</f>
        <v/>
      </c>
      <c r="P46" s="140" t="str">
        <f>IF(step1!P37&gt;step1!P$48,"",step1!P37)</f>
        <v/>
      </c>
      <c r="Q46" s="140" t="str">
        <f>IF(step1!Q37&gt;step1!Q$48,"",step1!Q37)</f>
        <v/>
      </c>
      <c r="R46" s="140" t="str">
        <f>IF(step1!R37&gt;step1!R$48,"",step1!R37)</f>
        <v/>
      </c>
      <c r="S46" s="139">
        <f>IF(step1!S37&gt;step1!S$48,"",step1!S37)</f>
        <v>5</v>
      </c>
      <c r="T46" s="140" t="str">
        <f>IF(step1!T37&gt;step1!T$48,"",step1!T37)</f>
        <v/>
      </c>
      <c r="U46" s="140" t="str">
        <f>IF(step1!U37&gt;step1!U$48,"",step1!U37)</f>
        <v/>
      </c>
      <c r="V46" s="140" t="str">
        <f>IF(step1!V37&gt;step1!V$48,"",step1!V37)</f>
        <v/>
      </c>
      <c r="W46" s="139">
        <f>IF(step1!W37&gt;step1!W$48,"",step1!W37)</f>
        <v>5</v>
      </c>
      <c r="X46" s="140" t="str">
        <f>IF(step1!X37&gt;step1!X$48,"",step1!X37)</f>
        <v/>
      </c>
      <c r="Y46" s="139">
        <f>IF(step1!Y37&gt;step1!Y$48,"",step1!Y37)</f>
        <v>1</v>
      </c>
      <c r="Z46" s="140" t="str">
        <f>IF(step1!Z37&gt;step1!Z$48,"",step1!Z37)</f>
        <v/>
      </c>
      <c r="AA46" s="140" t="str">
        <f>IF(step1!AA37&gt;step1!AA$48,"",step1!AA37)</f>
        <v/>
      </c>
      <c r="AB46" s="140" t="str">
        <f>IF(step1!AB37&gt;step1!AB$48,"",step1!AB37)</f>
        <v/>
      </c>
      <c r="AC46" s="140" t="str">
        <f>IF(step1!AC37&gt;step1!AC$48,"",step1!AC37)</f>
        <v/>
      </c>
      <c r="AD46" s="140" t="str">
        <f>IF(step1!AD37&gt;step1!AD$48,"",step1!AD37)</f>
        <v/>
      </c>
      <c r="AE46" s="140" t="str">
        <f>IF(step1!AE37&gt;step1!AE$48,"",step1!AE37)</f>
        <v/>
      </c>
      <c r="AF46" s="140" t="str">
        <f>IF(step1!AF37&gt;step1!AF$48,"",step1!AF37)</f>
        <v/>
      </c>
      <c r="AG46" s="139">
        <f>IF(step1!AG37&gt;step1!AG$48,"",step1!AG37)</f>
        <v>1</v>
      </c>
      <c r="AH46" s="140" t="str">
        <f>IF(step1!AH37&gt;step1!AH$48,"",step1!AH37)</f>
        <v/>
      </c>
      <c r="AI46" s="140" t="str">
        <f>IF(step1!AI37&gt;step1!AI$48,"",step1!AI37)</f>
        <v/>
      </c>
      <c r="AJ46" s="140" t="str">
        <f>IF(step1!AJ37&gt;step1!AJ$48,"",step1!AJ37)</f>
        <v/>
      </c>
      <c r="AK46" s="139">
        <f>IF(step1!AK37&gt;step1!AK$48,"",step1!AK37)</f>
        <v>1</v>
      </c>
      <c r="AL46" s="140" t="str">
        <f>IF(step1!AL37&gt;step1!AL$48,"",step1!AL37)</f>
        <v/>
      </c>
      <c r="AM46" s="140" t="str">
        <f>IF(step1!AM37&gt;step1!AM$48,"",step1!AM37)</f>
        <v/>
      </c>
      <c r="AN46" s="140" t="str">
        <f>IF(step1!AN37&gt;step1!AN$48,"",step1!AN37)</f>
        <v/>
      </c>
      <c r="AO46" s="140" t="str">
        <f>IF(step1!AO37&gt;step1!AO$48,"",step1!AO37)</f>
        <v/>
      </c>
      <c r="AP46" s="139" t="str">
        <f>IF(step1!AP37&gt;step1!AP$48,"",step1!AP37)</f>
        <v/>
      </c>
      <c r="AQ46" s="139">
        <f>IF(step1!AQ37&gt;step1!AQ$48,"",step1!AQ37)</f>
        <v>1</v>
      </c>
      <c r="AR46" s="140" t="str">
        <f>IF(step1!AR37&gt;step1!AR$48,"",step1!AR37)</f>
        <v/>
      </c>
      <c r="AS46" s="140" t="str">
        <f>IF(step1!AS37&gt;step1!AS$48,"",step1!AS37)</f>
        <v/>
      </c>
      <c r="AT46" s="140" t="str">
        <f>IF(step1!AT37&gt;step1!AT$48,"",step1!AT37)</f>
        <v/>
      </c>
      <c r="AU46" s="140" t="str">
        <f>IF(step1!AU37&gt;step1!AU$48,"",step1!AU37)</f>
        <v/>
      </c>
      <c r="AV46" s="140" t="str">
        <f>IF(step1!AV37&gt;step1!AV$48,"",step1!AV37)</f>
        <v/>
      </c>
      <c r="AW46" s="140" t="str">
        <f>IF(step1!AW37&gt;step1!AW$48,"",step1!AW37)</f>
        <v/>
      </c>
      <c r="AX46" s="140" t="str">
        <f>IF(step1!AX37&gt;step1!AX$48,"",step1!AX37)</f>
        <v/>
      </c>
      <c r="AY46" s="140" t="str">
        <f>IF(step1!AY37&gt;step1!AY$48,"",step1!AY37)</f>
        <v/>
      </c>
      <c r="AZ46" s="139">
        <f>IF(step1!AZ37&gt;step1!AZ$48,"",step1!AZ37)</f>
        <v>1</v>
      </c>
      <c r="BA46" s="139">
        <f>IF(step1!BA37&gt;step1!BA$48,"",step1!BA37)</f>
        <v>5</v>
      </c>
      <c r="BB46" s="140" t="str">
        <f>IF(step1!BB37&gt;step1!BB$48,"",step1!BB37)</f>
        <v/>
      </c>
      <c r="BC46" s="140" t="str">
        <f>IF(step1!BC37&gt;step1!BC$48,"",step1!BC37)</f>
        <v/>
      </c>
      <c r="BD46" s="140" t="str">
        <f>IF(step1!BD37&gt;step1!BD$48,"",step1!BD37)</f>
        <v/>
      </c>
      <c r="BE46" s="140" t="str">
        <f>IF(step1!BE37&gt;step1!BE$48,"",step1!BE37)</f>
        <v/>
      </c>
      <c r="BF46" s="140" t="str">
        <f>IF(step1!BF37&gt;step1!BF$48,"",step1!BF37)</f>
        <v/>
      </c>
      <c r="BG46" s="140" t="str">
        <f>IF(step1!BG37&gt;step1!BG$48,"",step1!BG37)</f>
        <v/>
      </c>
      <c r="BH46" s="140" t="str">
        <f>IF(step1!BH37&gt;step1!BH$48,"",step1!BH37)</f>
        <v/>
      </c>
      <c r="BI46" s="139" t="str">
        <f>IF(step1!BI37&gt;step1!BI$48,"",step1!BI37)</f>
        <v/>
      </c>
      <c r="BJ46" s="140" t="str">
        <f>IF(step1!BJ37&gt;step1!BJ$48,"",step1!BJ37)</f>
        <v/>
      </c>
      <c r="BK46" s="139">
        <f>IF(step1!BK37&gt;step1!BK$48,"",step1!BK37)</f>
        <v>1</v>
      </c>
      <c r="BL46" s="139">
        <f>IF(step1!BL37&gt;step1!BL$48,"",step1!BL37)</f>
        <v>1</v>
      </c>
      <c r="BM46" s="140" t="str">
        <f>IF(step1!BM37&gt;step1!BM$48,"",step1!BM37)</f>
        <v/>
      </c>
      <c r="BN46" s="139">
        <f>IF(step1!BN37&gt;step1!BN$48,"",step1!BN37)</f>
        <v>5</v>
      </c>
      <c r="BO46" s="140" t="str">
        <f>IF(step1!BO37&gt;step1!BO$48,"",step1!BO37)</f>
        <v/>
      </c>
      <c r="BP46" s="140" t="str">
        <f>IF(step1!BP37&gt;step1!BP$48,"",step1!BP37)</f>
        <v/>
      </c>
      <c r="BQ46" s="140" t="str">
        <f>IF(step1!BQ37&gt;step1!BQ$48,"",step1!BQ37)</f>
        <v/>
      </c>
      <c r="BR46" s="139">
        <f>IF(step1!BR37&gt;step1!BR$48,"",step1!BR37)</f>
        <v>5</v>
      </c>
      <c r="BS46" s="140" t="str">
        <f>IF(step1!BS37&gt;step1!BS$48,"",step1!BS37)</f>
        <v/>
      </c>
      <c r="BT46" s="140">
        <f>IF(step1!BT37&gt;step1!BT$48,"",step1!BT37)</f>
        <v>1</v>
      </c>
      <c r="BU46" s="140" t="str">
        <f>IF(step1!BU37&gt;step1!BU$48,"",step1!BU37)</f>
        <v/>
      </c>
      <c r="BV46" s="139" t="str">
        <f>IF(step1!BV37&gt;step1!BV$48,"",step1!BV37)</f>
        <v/>
      </c>
      <c r="BW46" s="139" t="str">
        <f>IF(step1!BW37&gt;step1!BW$48,"",step1!BW37)</f>
        <v/>
      </c>
      <c r="BX46" s="140" t="str">
        <f>IF(step1!BX37&gt;step1!BX$48,"",step1!BX37)</f>
        <v/>
      </c>
      <c r="BY46" s="140" t="str">
        <f>IF(step1!BY37&gt;step1!BY$48,"",step1!BY37)</f>
        <v/>
      </c>
      <c r="BZ46" s="140" t="str">
        <f>IF(step1!BZ37&gt;step1!BZ$48,"",step1!BZ37)</f>
        <v/>
      </c>
      <c r="CA46" s="140" t="str">
        <f>IF(step1!CA37&gt;step1!CA$48,"",step1!CA37)</f>
        <v/>
      </c>
      <c r="CB46" s="140" t="str">
        <f>IF(step1!CB37&gt;step1!CB$48,"",step1!CB37)</f>
        <v/>
      </c>
      <c r="CC46" s="139" t="str">
        <f>IF(step1!CC37&gt;step1!CC$48,"",step1!CC37)</f>
        <v/>
      </c>
      <c r="CD46" s="140" t="str">
        <f>IF(step1!CD37&gt;step1!CD$48,"",step1!CD37)</f>
        <v/>
      </c>
      <c r="CE46" s="140" t="str">
        <f>IF(step1!CE37&gt;step1!CE$48,"",step1!CE37)</f>
        <v/>
      </c>
      <c r="CF46" s="140" t="str">
        <f>IF(step1!CF37&gt;step1!CF$48,"",step1!CF37)</f>
        <v/>
      </c>
      <c r="CG46" s="140" t="str">
        <f>IF(step1!CG37&gt;step1!CG$48,"",step1!CG37)</f>
        <v/>
      </c>
      <c r="CH46" s="140" t="str">
        <f>IF(step1!CH37&gt;step1!CH$48,"",step1!CH37)</f>
        <v/>
      </c>
      <c r="CI46" s="139">
        <f>IF(step1!CI37&gt;step1!CI$48,"",step1!CI37)</f>
        <v>5</v>
      </c>
      <c r="CJ46" s="140" t="str">
        <f>IF(step1!CJ37&gt;step1!CJ$48,"",step1!CJ37)</f>
        <v/>
      </c>
      <c r="CK46" s="140" t="str">
        <f>IF(step1!CK37&gt;step1!CK$48,"",step1!CK37)</f>
        <v/>
      </c>
      <c r="CL46" s="139" t="str">
        <f>IF(step1!CL37&gt;step1!CL$48,"",step1!CL37)</f>
        <v/>
      </c>
      <c r="CM46" s="140" t="str">
        <f>IF(step1!CM37&gt;step1!CM$48,"",step1!CM37)</f>
        <v/>
      </c>
      <c r="CN46" s="139">
        <f>IF(step1!CN37&gt;step1!CN$48,"",step1!CN37)</f>
        <v>1</v>
      </c>
      <c r="CO46" s="140" t="str">
        <f>IF(step1!CO37&gt;step1!CO$48,"",step1!CO37)</f>
        <v/>
      </c>
      <c r="CP46" s="139">
        <f>IF(step1!CP37&gt;step1!CP$48,"",step1!CP37)</f>
        <v>1</v>
      </c>
      <c r="CQ46" s="140" t="str">
        <f>IF(step1!CQ37&gt;step1!CQ$48,"",step1!CQ37)</f>
        <v/>
      </c>
      <c r="CR46" s="2">
        <v>211821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4639-28E3-475B-972E-D933EA1A41A0}">
  <dimension ref="A1:CU308"/>
  <sheetViews>
    <sheetView zoomScale="49" workbookViewId="0"/>
  </sheetViews>
  <sheetFormatPr defaultColWidth="9.6640625" defaultRowHeight="14.4" x14ac:dyDescent="0.3"/>
  <cols>
    <col min="1" max="1" width="30.88671875" bestFit="1" customWidth="1"/>
    <col min="2" max="2" width="9.88671875" style="13" bestFit="1" customWidth="1"/>
    <col min="3" max="4" width="9.88671875" bestFit="1" customWidth="1"/>
    <col min="5" max="5" width="9.88671875" style="13" bestFit="1" customWidth="1"/>
    <col min="6" max="6" width="9.88671875" bestFit="1" customWidth="1"/>
    <col min="7" max="7" width="9.88671875" style="13" bestFit="1" customWidth="1"/>
    <col min="8" max="8" width="9.88671875" bestFit="1" customWidth="1"/>
    <col min="9" max="10" width="9.88671875" style="13" bestFit="1" customWidth="1"/>
    <col min="11" max="14" width="9.88671875" bestFit="1" customWidth="1"/>
    <col min="15" max="15" width="9.88671875" style="13" bestFit="1" customWidth="1"/>
    <col min="16" max="18" width="9.88671875" bestFit="1" customWidth="1"/>
    <col min="19" max="19" width="9.88671875" style="13" bestFit="1" customWidth="1"/>
    <col min="20" max="22" width="9.88671875" bestFit="1" customWidth="1"/>
    <col min="23" max="23" width="9.88671875" style="13" bestFit="1" customWidth="1"/>
    <col min="24" max="24" width="9.88671875" bestFit="1" customWidth="1"/>
    <col min="25" max="25" width="9.88671875" style="13" bestFit="1" customWidth="1"/>
    <col min="26" max="32" width="9.88671875" bestFit="1" customWidth="1"/>
    <col min="33" max="33" width="9.88671875" style="13" bestFit="1" customWidth="1"/>
    <col min="34" max="36" width="9.88671875" bestFit="1" customWidth="1"/>
    <col min="37" max="37" width="9.88671875" style="13" bestFit="1" customWidth="1"/>
    <col min="38" max="41" width="9.88671875" bestFit="1" customWidth="1"/>
    <col min="42" max="43" width="9.88671875" style="13" bestFit="1" customWidth="1"/>
    <col min="44" max="51" width="9.88671875" bestFit="1" customWidth="1"/>
    <col min="52" max="53" width="9.88671875" style="13" bestFit="1" customWidth="1"/>
    <col min="54" max="60" width="9.88671875" bestFit="1" customWidth="1"/>
    <col min="61" max="61" width="9.88671875" style="13" bestFit="1" customWidth="1"/>
    <col min="62" max="62" width="9.88671875" bestFit="1" customWidth="1"/>
    <col min="63" max="64" width="9.88671875" style="13" bestFit="1" customWidth="1"/>
    <col min="65" max="65" width="9.88671875" bestFit="1" customWidth="1"/>
    <col min="66" max="66" width="9.88671875" style="13" bestFit="1" customWidth="1"/>
    <col min="67" max="69" width="9.88671875" bestFit="1" customWidth="1"/>
    <col min="70" max="70" width="9.88671875" style="13" bestFit="1" customWidth="1"/>
    <col min="71" max="73" width="9.88671875" bestFit="1" customWidth="1"/>
    <col min="74" max="75" width="9.88671875" style="13" bestFit="1" customWidth="1"/>
    <col min="76" max="80" width="9.88671875" bestFit="1" customWidth="1"/>
    <col min="81" max="81" width="9.88671875" style="13" bestFit="1" customWidth="1"/>
    <col min="82" max="86" width="9.88671875" bestFit="1" customWidth="1"/>
    <col min="87" max="87" width="9.88671875" style="13" bestFit="1" customWidth="1"/>
    <col min="88" max="89" width="9.88671875" bestFit="1" customWidth="1"/>
    <col min="90" max="90" width="9.88671875" style="13" bestFit="1" customWidth="1"/>
    <col min="91" max="91" width="9.88671875" bestFit="1" customWidth="1"/>
    <col min="92" max="92" width="9.88671875" style="13" bestFit="1" customWidth="1"/>
    <col min="93" max="93" width="9.88671875" bestFit="1" customWidth="1"/>
    <col min="94" max="94" width="9.88671875" style="13" bestFit="1" customWidth="1"/>
    <col min="95" max="95" width="9.88671875" bestFit="1" customWidth="1"/>
    <col min="96" max="97" width="10" bestFit="1" customWidth="1"/>
    <col min="98" max="98" width="12.5546875" bestFit="1" customWidth="1"/>
  </cols>
  <sheetData>
    <row r="1" spans="1:96" x14ac:dyDescent="0.3">
      <c r="A1">
        <f>SUM(B1:CQ1)</f>
        <v>27</v>
      </c>
      <c r="B1" s="13">
        <v>1</v>
      </c>
      <c r="C1">
        <v>0</v>
      </c>
      <c r="D1">
        <v>0</v>
      </c>
      <c r="E1" s="13">
        <v>1</v>
      </c>
      <c r="F1">
        <v>0</v>
      </c>
      <c r="G1" s="13">
        <v>1</v>
      </c>
      <c r="H1">
        <v>0</v>
      </c>
      <c r="I1" s="13">
        <v>1</v>
      </c>
      <c r="J1" s="13">
        <v>1</v>
      </c>
      <c r="K1">
        <v>0</v>
      </c>
      <c r="L1">
        <v>0</v>
      </c>
      <c r="M1">
        <v>0</v>
      </c>
      <c r="N1">
        <v>0</v>
      </c>
      <c r="O1" s="13">
        <v>1</v>
      </c>
      <c r="P1">
        <v>0</v>
      </c>
      <c r="Q1">
        <v>0</v>
      </c>
      <c r="R1">
        <v>0</v>
      </c>
      <c r="S1" s="13">
        <v>1</v>
      </c>
      <c r="T1">
        <v>0</v>
      </c>
      <c r="U1">
        <v>0</v>
      </c>
      <c r="V1">
        <v>0</v>
      </c>
      <c r="W1" s="13">
        <v>1</v>
      </c>
      <c r="X1">
        <v>0</v>
      </c>
      <c r="Y1" s="13">
        <v>1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 s="13">
        <v>1</v>
      </c>
      <c r="AH1">
        <v>0</v>
      </c>
      <c r="AI1">
        <v>0</v>
      </c>
      <c r="AJ1">
        <v>0</v>
      </c>
      <c r="AK1" s="13">
        <v>1</v>
      </c>
      <c r="AL1">
        <v>0</v>
      </c>
      <c r="AM1">
        <v>0</v>
      </c>
      <c r="AN1">
        <v>0</v>
      </c>
      <c r="AO1">
        <v>0</v>
      </c>
      <c r="AP1" s="13">
        <v>1</v>
      </c>
      <c r="AQ1" s="13">
        <v>1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 s="13">
        <v>1</v>
      </c>
      <c r="BA1" s="13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 s="13">
        <v>1</v>
      </c>
      <c r="BJ1">
        <v>0</v>
      </c>
      <c r="BK1" s="13">
        <v>1</v>
      </c>
      <c r="BL1" s="13">
        <v>1</v>
      </c>
      <c r="BM1">
        <v>0</v>
      </c>
      <c r="BN1" s="13">
        <v>1</v>
      </c>
      <c r="BO1">
        <v>0</v>
      </c>
      <c r="BP1">
        <v>0</v>
      </c>
      <c r="BQ1">
        <v>0</v>
      </c>
      <c r="BR1" s="13">
        <v>1</v>
      </c>
      <c r="BS1">
        <v>0</v>
      </c>
      <c r="BT1">
        <v>0</v>
      </c>
      <c r="BU1">
        <v>0</v>
      </c>
      <c r="BV1" s="13">
        <v>1</v>
      </c>
      <c r="BW1" s="13">
        <v>1</v>
      </c>
      <c r="BX1">
        <v>0</v>
      </c>
      <c r="BY1">
        <v>0</v>
      </c>
      <c r="BZ1">
        <v>0</v>
      </c>
      <c r="CA1">
        <v>0</v>
      </c>
      <c r="CB1">
        <v>0</v>
      </c>
      <c r="CC1" s="13">
        <v>1</v>
      </c>
      <c r="CD1">
        <v>0</v>
      </c>
      <c r="CE1">
        <v>0</v>
      </c>
      <c r="CF1">
        <v>0</v>
      </c>
      <c r="CG1">
        <v>0</v>
      </c>
      <c r="CH1">
        <v>0</v>
      </c>
      <c r="CI1" s="13">
        <v>1</v>
      </c>
      <c r="CJ1">
        <v>0</v>
      </c>
      <c r="CK1">
        <v>0</v>
      </c>
      <c r="CL1" s="13">
        <v>1</v>
      </c>
      <c r="CM1">
        <v>0</v>
      </c>
      <c r="CN1" s="13">
        <v>1</v>
      </c>
      <c r="CO1">
        <v>0</v>
      </c>
      <c r="CP1" s="13">
        <v>1</v>
      </c>
      <c r="CQ1">
        <v>0</v>
      </c>
    </row>
    <row r="2" spans="1:96" ht="15" thickBot="1" x14ac:dyDescent="0.35">
      <c r="A2" s="53" t="s">
        <v>217</v>
      </c>
      <c r="B2" s="13">
        <f>CORREL(B4:B37,$CR$4:$CR$37)</f>
        <v>-7.925237091566828E-2</v>
      </c>
      <c r="C2" s="13">
        <f t="shared" ref="C2:BN2" si="0">CORREL(C4:C37,$CR$4:$CR$37)</f>
        <v>0.17743904086575082</v>
      </c>
      <c r="D2" s="13">
        <f t="shared" si="0"/>
        <v>-0.25815026002897123</v>
      </c>
      <c r="E2" s="13">
        <f t="shared" si="0"/>
        <v>-0.10727084421930747</v>
      </c>
      <c r="F2" s="13">
        <f t="shared" si="0"/>
        <v>0.68931064675778908</v>
      </c>
      <c r="G2" s="13">
        <f t="shared" si="0"/>
        <v>-7.102279967882362E-2</v>
      </c>
      <c r="H2" s="13">
        <f t="shared" si="0"/>
        <v>0.13211971312551338</v>
      </c>
      <c r="I2" s="13">
        <f t="shared" si="0"/>
        <v>-0.16515327297969157</v>
      </c>
      <c r="J2" s="13">
        <f t="shared" si="0"/>
        <v>-0.11160043233309584</v>
      </c>
      <c r="K2" s="13">
        <f t="shared" si="0"/>
        <v>-2.7181489207683381E-2</v>
      </c>
      <c r="L2" s="13">
        <f t="shared" si="0"/>
        <v>0.22197334871217914</v>
      </c>
      <c r="M2" s="13">
        <f t="shared" si="0"/>
        <v>0.17335920073253208</v>
      </c>
      <c r="N2" s="13">
        <f t="shared" si="0"/>
        <v>0.12419359165719619</v>
      </c>
      <c r="O2" s="13">
        <f t="shared" si="0"/>
        <v>0.33511724544262567</v>
      </c>
      <c r="P2" s="13">
        <f t="shared" si="0"/>
        <v>8.873797816294042E-2</v>
      </c>
      <c r="Q2" s="13">
        <f t="shared" si="0"/>
        <v>-0.3295673223582285</v>
      </c>
      <c r="R2" s="13">
        <f t="shared" si="0"/>
        <v>-0.28935735661567408</v>
      </c>
      <c r="S2" s="13">
        <f t="shared" si="0"/>
        <v>-1.535278004813505E-2</v>
      </c>
      <c r="T2" s="13">
        <f t="shared" si="0"/>
        <v>-9.0424734753034502E-2</v>
      </c>
      <c r="U2" s="13">
        <f t="shared" si="0"/>
        <v>-2.6222592475653974E-2</v>
      </c>
      <c r="V2" s="13">
        <f t="shared" si="0"/>
        <v>7.0734357243717211E-2</v>
      </c>
      <c r="W2" s="13">
        <f t="shared" si="0"/>
        <v>-0.49899508429258654</v>
      </c>
      <c r="X2" s="13">
        <f t="shared" si="0"/>
        <v>-0.40234413438337052</v>
      </c>
      <c r="Y2" s="13">
        <f t="shared" si="0"/>
        <v>-0.31348100508050253</v>
      </c>
      <c r="Z2" s="13">
        <f t="shared" si="0"/>
        <v>-0.15368693718642329</v>
      </c>
      <c r="AA2" s="13">
        <f t="shared" si="0"/>
        <v>0.37136120369624159</v>
      </c>
      <c r="AB2" s="13">
        <f t="shared" si="0"/>
        <v>-0.30265655266851405</v>
      </c>
      <c r="AC2" s="13">
        <f t="shared" si="0"/>
        <v>0.22930406300951267</v>
      </c>
      <c r="AD2" s="13">
        <f t="shared" si="0"/>
        <v>-0.14252976187327271</v>
      </c>
      <c r="AE2" s="13">
        <f t="shared" si="0"/>
        <v>-0.12309207725663898</v>
      </c>
      <c r="AF2" s="13">
        <f t="shared" si="0"/>
        <v>0.45186601444537594</v>
      </c>
      <c r="AG2" s="13">
        <f t="shared" si="0"/>
        <v>-0.31971497152677786</v>
      </c>
      <c r="AH2" s="13">
        <f t="shared" si="0"/>
        <v>9.1176226084118753E-2</v>
      </c>
      <c r="AI2" s="13">
        <f t="shared" si="0"/>
        <v>0.11261293598540643</v>
      </c>
      <c r="AJ2" s="13">
        <f t="shared" si="0"/>
        <v>-4.855013493136222E-3</v>
      </c>
      <c r="AK2" s="13">
        <f t="shared" si="0"/>
        <v>-0.24448626858061237</v>
      </c>
      <c r="AL2" s="13">
        <f t="shared" si="0"/>
        <v>4.1548451140967016E-2</v>
      </c>
      <c r="AM2" s="13">
        <f t="shared" si="0"/>
        <v>0.13656057945998129</v>
      </c>
      <c r="AN2" s="13">
        <f t="shared" si="0"/>
        <v>-0.27836941390295633</v>
      </c>
      <c r="AO2" s="13">
        <f t="shared" si="0"/>
        <v>-0.1665424736485405</v>
      </c>
      <c r="AP2" s="13">
        <f t="shared" si="0"/>
        <v>0.14788165040340134</v>
      </c>
      <c r="AQ2" s="13">
        <f t="shared" si="0"/>
        <v>-0.1294685307139731</v>
      </c>
      <c r="AR2" s="13">
        <f t="shared" si="0"/>
        <v>-0.17923490592489563</v>
      </c>
      <c r="AS2" s="13">
        <f t="shared" si="0"/>
        <v>-6.4885796808568347E-2</v>
      </c>
      <c r="AT2" s="13">
        <f t="shared" si="0"/>
        <v>0.16607723093656343</v>
      </c>
      <c r="AU2" s="13">
        <f t="shared" si="0"/>
        <v>5.1054807289435192E-3</v>
      </c>
      <c r="AV2" s="13">
        <f t="shared" si="0"/>
        <v>-2.4127563595406024E-2</v>
      </c>
      <c r="AW2" s="13">
        <f t="shared" si="0"/>
        <v>-5.7055548939710758E-2</v>
      </c>
      <c r="AX2" s="13">
        <f t="shared" si="0"/>
        <v>0.3399428740259513</v>
      </c>
      <c r="AY2" s="13">
        <f t="shared" si="0"/>
        <v>-0.36525665040773109</v>
      </c>
      <c r="AZ2" s="13">
        <f t="shared" si="0"/>
        <v>-0.17392868593714089</v>
      </c>
      <c r="BA2" s="13">
        <f t="shared" si="0"/>
        <v>2.3774300388978716E-2</v>
      </c>
      <c r="BB2" s="13">
        <f t="shared" si="0"/>
        <v>0.29553314029321348</v>
      </c>
      <c r="BC2" s="13">
        <f t="shared" si="0"/>
        <v>-0.16738532553547791</v>
      </c>
      <c r="BD2" s="13">
        <f t="shared" si="0"/>
        <v>-0.20746130647960812</v>
      </c>
      <c r="BE2" s="13">
        <f t="shared" si="0"/>
        <v>-1.5936679106777426E-2</v>
      </c>
      <c r="BF2" s="13">
        <f t="shared" si="0"/>
        <v>-0.28521029649493712</v>
      </c>
      <c r="BG2" s="13">
        <f t="shared" si="0"/>
        <v>0.11235682810187603</v>
      </c>
      <c r="BH2" s="13">
        <f t="shared" si="0"/>
        <v>-0.12202936468296169</v>
      </c>
      <c r="BI2" s="13">
        <f t="shared" si="0"/>
        <v>-0.22836826413840425</v>
      </c>
      <c r="BJ2" s="13">
        <f t="shared" si="0"/>
        <v>0.29005819359986923</v>
      </c>
      <c r="BK2" s="13">
        <f t="shared" si="0"/>
        <v>0.33039872483944144</v>
      </c>
      <c r="BL2" s="13">
        <f t="shared" si="0"/>
        <v>-0.21035248389346078</v>
      </c>
      <c r="BM2" s="13">
        <f t="shared" si="0"/>
        <v>-0.17309773786267338</v>
      </c>
      <c r="BN2" s="13">
        <f t="shared" si="0"/>
        <v>0.15367437348634935</v>
      </c>
      <c r="BO2" s="13">
        <f t="shared" ref="BO2:CR2" si="1">CORREL(BO4:BO37,$CR$4:$CR$37)</f>
        <v>0.22593543668099481</v>
      </c>
      <c r="BP2" s="13">
        <f t="shared" si="1"/>
        <v>0.33132714241475847</v>
      </c>
      <c r="BQ2" s="13">
        <f t="shared" si="1"/>
        <v>9.4851993702195214E-2</v>
      </c>
      <c r="BR2" s="13">
        <f t="shared" si="1"/>
        <v>9.4527196738433489E-2</v>
      </c>
      <c r="BS2" s="13">
        <f t="shared" si="1"/>
        <v>0.10419066019794963</v>
      </c>
      <c r="BT2" s="13">
        <f t="shared" si="1"/>
        <v>-2.9281673318380851E-2</v>
      </c>
      <c r="BU2" s="13">
        <f t="shared" si="1"/>
        <v>0.38188200927845756</v>
      </c>
      <c r="BV2" s="13">
        <f t="shared" si="1"/>
        <v>-8.4249965258465551E-2</v>
      </c>
      <c r="BW2" s="13">
        <f t="shared" si="1"/>
        <v>-4.5111491457334167E-2</v>
      </c>
      <c r="BX2" s="13">
        <f t="shared" si="1"/>
        <v>0.29425073933447327</v>
      </c>
      <c r="BY2" s="13">
        <f t="shared" si="1"/>
        <v>9.1176226084118808E-2</v>
      </c>
      <c r="BZ2" s="13">
        <f t="shared" si="1"/>
        <v>5.7986792880793822E-2</v>
      </c>
      <c r="CA2" s="13">
        <f t="shared" si="1"/>
        <v>-0.12309207725663898</v>
      </c>
      <c r="CB2" s="13">
        <f t="shared" si="1"/>
        <v>0.42181886343652408</v>
      </c>
      <c r="CC2" s="13">
        <f t="shared" si="1"/>
        <v>0.37118752905455826</v>
      </c>
      <c r="CD2" s="13">
        <f t="shared" si="1"/>
        <v>3.477434842867283E-2</v>
      </c>
      <c r="CE2" s="13">
        <f t="shared" si="1"/>
        <v>0.14976514809586378</v>
      </c>
      <c r="CF2" s="13">
        <f t="shared" si="1"/>
        <v>-2.8949095188152411E-2</v>
      </c>
      <c r="CG2" s="13">
        <f t="shared" si="1"/>
        <v>6.2044230690593428E-2</v>
      </c>
      <c r="CH2" s="13">
        <f t="shared" si="1"/>
        <v>0.19309499679119702</v>
      </c>
      <c r="CI2" s="13">
        <f t="shared" si="1"/>
        <v>-6.2250194601086743E-3</v>
      </c>
      <c r="CJ2" s="13">
        <f t="shared" si="1"/>
        <v>0.42967882063905954</v>
      </c>
      <c r="CK2" s="13">
        <f t="shared" si="1"/>
        <v>-0.11043778716164634</v>
      </c>
      <c r="CL2" s="13">
        <f t="shared" si="1"/>
        <v>1.5131806627718689E-2</v>
      </c>
      <c r="CM2" s="13">
        <f t="shared" si="1"/>
        <v>-5.9762478642287259E-2</v>
      </c>
      <c r="CN2" s="13">
        <f t="shared" si="1"/>
        <v>2.1809403426873018E-2</v>
      </c>
      <c r="CO2" s="13">
        <f t="shared" si="1"/>
        <v>5.1471603686300715E-2</v>
      </c>
      <c r="CP2" s="13">
        <f t="shared" si="1"/>
        <v>-0.25092724473312966</v>
      </c>
      <c r="CQ2" s="13">
        <f t="shared" si="1"/>
        <v>9.6919898098343948E-2</v>
      </c>
      <c r="CR2" s="67">
        <f t="shared" si="1"/>
        <v>1.0000000000000002</v>
      </c>
    </row>
    <row r="3" spans="1:96" ht="15" thickBot="1" x14ac:dyDescent="0.35">
      <c r="A3" s="1" t="s">
        <v>0</v>
      </c>
      <c r="B3" s="11" t="s">
        <v>1</v>
      </c>
      <c r="C3" s="1" t="s">
        <v>2</v>
      </c>
      <c r="D3" s="1" t="s">
        <v>3</v>
      </c>
      <c r="E3" s="11" t="s">
        <v>4</v>
      </c>
      <c r="F3" s="1" t="s">
        <v>5</v>
      </c>
      <c r="G3" s="11" t="s">
        <v>6</v>
      </c>
      <c r="H3" s="1" t="s">
        <v>7</v>
      </c>
      <c r="I3" s="11" t="s">
        <v>8</v>
      </c>
      <c r="J3" s="1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1" t="s">
        <v>14</v>
      </c>
      <c r="P3" s="1" t="s">
        <v>15</v>
      </c>
      <c r="Q3" s="1" t="s">
        <v>16</v>
      </c>
      <c r="R3" s="1" t="s">
        <v>17</v>
      </c>
      <c r="S3" s="11" t="s">
        <v>18</v>
      </c>
      <c r="T3" s="1" t="s">
        <v>19</v>
      </c>
      <c r="U3" s="1" t="s">
        <v>20</v>
      </c>
      <c r="V3" s="1" t="s">
        <v>21</v>
      </c>
      <c r="W3" s="11" t="s">
        <v>22</v>
      </c>
      <c r="X3" s="1" t="s">
        <v>23</v>
      </c>
      <c r="Y3" s="1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1" t="s">
        <v>32</v>
      </c>
      <c r="AH3" s="1" t="s">
        <v>33</v>
      </c>
      <c r="AI3" s="1" t="s">
        <v>34</v>
      </c>
      <c r="AJ3" s="1" t="s">
        <v>35</v>
      </c>
      <c r="AK3" s="1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1" t="s">
        <v>41</v>
      </c>
      <c r="AQ3" s="1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1" t="s">
        <v>51</v>
      </c>
      <c r="BA3" s="1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1" t="s">
        <v>60</v>
      </c>
      <c r="BJ3" s="1" t="s">
        <v>61</v>
      </c>
      <c r="BK3" s="11" t="s">
        <v>62</v>
      </c>
      <c r="BL3" s="11" t="s">
        <v>63</v>
      </c>
      <c r="BM3" s="1" t="s">
        <v>64</v>
      </c>
      <c r="BN3" s="11" t="s">
        <v>65</v>
      </c>
      <c r="BO3" s="1" t="s">
        <v>66</v>
      </c>
      <c r="BP3" s="1" t="s">
        <v>67</v>
      </c>
      <c r="BQ3" s="1" t="s">
        <v>68</v>
      </c>
      <c r="BR3" s="11" t="s">
        <v>69</v>
      </c>
      <c r="BS3" s="1" t="s">
        <v>70</v>
      </c>
      <c r="BT3" s="1" t="s">
        <v>71</v>
      </c>
      <c r="BU3" s="1" t="s">
        <v>72</v>
      </c>
      <c r="BV3" s="11" t="s">
        <v>73</v>
      </c>
      <c r="BW3" s="1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1" t="s">
        <v>86</v>
      </c>
      <c r="CJ3" s="1" t="s">
        <v>87</v>
      </c>
      <c r="CK3" s="1" t="s">
        <v>88</v>
      </c>
      <c r="CL3" s="11" t="s">
        <v>89</v>
      </c>
      <c r="CM3" s="1" t="s">
        <v>90</v>
      </c>
      <c r="CN3" s="11" t="s">
        <v>91</v>
      </c>
      <c r="CO3" s="1" t="s">
        <v>92</v>
      </c>
      <c r="CP3" s="11" t="s">
        <v>93</v>
      </c>
      <c r="CQ3" s="1" t="s">
        <v>94</v>
      </c>
      <c r="CR3" s="1" t="s">
        <v>95</v>
      </c>
    </row>
    <row r="4" spans="1:96" ht="15" thickBot="1" x14ac:dyDescent="0.35">
      <c r="A4" s="1" t="s">
        <v>96</v>
      </c>
      <c r="B4" s="12">
        <v>6</v>
      </c>
      <c r="C4" s="2">
        <v>6</v>
      </c>
      <c r="D4" s="2">
        <v>6</v>
      </c>
      <c r="E4" s="12">
        <v>4</v>
      </c>
      <c r="F4" s="2">
        <v>5</v>
      </c>
      <c r="G4" s="12">
        <v>2</v>
      </c>
      <c r="H4" s="2">
        <v>5</v>
      </c>
      <c r="I4" s="12">
        <v>5</v>
      </c>
      <c r="J4" s="12">
        <v>5</v>
      </c>
      <c r="K4" s="2">
        <v>5</v>
      </c>
      <c r="L4" s="2">
        <v>4</v>
      </c>
      <c r="M4" s="2">
        <v>4</v>
      </c>
      <c r="N4" s="2">
        <v>2</v>
      </c>
      <c r="O4" s="12">
        <v>3</v>
      </c>
      <c r="P4" s="2">
        <v>2</v>
      </c>
      <c r="Q4" s="2">
        <v>1</v>
      </c>
      <c r="R4" s="2">
        <v>2</v>
      </c>
      <c r="S4" s="12">
        <v>1</v>
      </c>
      <c r="T4" s="2">
        <v>5</v>
      </c>
      <c r="U4" s="2">
        <v>6</v>
      </c>
      <c r="V4" s="2">
        <v>6</v>
      </c>
      <c r="W4" s="12">
        <v>6</v>
      </c>
      <c r="X4" s="2">
        <v>6</v>
      </c>
      <c r="Y4" s="12">
        <v>6</v>
      </c>
      <c r="Z4" s="2">
        <v>4</v>
      </c>
      <c r="AA4" s="2">
        <v>3</v>
      </c>
      <c r="AB4" s="2">
        <v>3</v>
      </c>
      <c r="AC4" s="2">
        <v>2</v>
      </c>
      <c r="AD4" s="2">
        <v>1</v>
      </c>
      <c r="AE4" s="2">
        <v>1</v>
      </c>
      <c r="AF4" s="2">
        <v>2</v>
      </c>
      <c r="AG4" s="12">
        <v>1</v>
      </c>
      <c r="AH4" s="2">
        <v>2</v>
      </c>
      <c r="AI4" s="2">
        <v>5</v>
      </c>
      <c r="AJ4" s="2">
        <v>6</v>
      </c>
      <c r="AK4" s="12">
        <v>1</v>
      </c>
      <c r="AL4" s="2">
        <v>1</v>
      </c>
      <c r="AM4" s="2">
        <v>2</v>
      </c>
      <c r="AN4" s="2">
        <v>1</v>
      </c>
      <c r="AO4" s="2">
        <v>2</v>
      </c>
      <c r="AP4" s="12">
        <v>2</v>
      </c>
      <c r="AQ4" s="12">
        <v>1</v>
      </c>
      <c r="AR4" s="2">
        <v>1</v>
      </c>
      <c r="AS4" s="2">
        <v>6</v>
      </c>
      <c r="AT4" s="2">
        <v>6</v>
      </c>
      <c r="AU4" s="2">
        <v>6</v>
      </c>
      <c r="AV4" s="2">
        <v>5</v>
      </c>
      <c r="AW4" s="2">
        <v>5</v>
      </c>
      <c r="AX4" s="2">
        <v>1</v>
      </c>
      <c r="AY4" s="2">
        <v>5</v>
      </c>
      <c r="AZ4" s="12">
        <v>6</v>
      </c>
      <c r="BA4" s="12">
        <v>1</v>
      </c>
      <c r="BB4" s="2">
        <v>6</v>
      </c>
      <c r="BC4" s="2">
        <v>5</v>
      </c>
      <c r="BD4" s="2">
        <v>1</v>
      </c>
      <c r="BE4" s="2">
        <v>5</v>
      </c>
      <c r="BF4" s="2">
        <v>4</v>
      </c>
      <c r="BG4" s="2">
        <v>4</v>
      </c>
      <c r="BH4" s="2">
        <v>3</v>
      </c>
      <c r="BI4" s="12">
        <v>1</v>
      </c>
      <c r="BJ4" s="2">
        <v>5</v>
      </c>
      <c r="BK4" s="12">
        <v>6</v>
      </c>
      <c r="BL4" s="12">
        <v>1</v>
      </c>
      <c r="BM4" s="2">
        <v>1</v>
      </c>
      <c r="BN4" s="12">
        <v>6</v>
      </c>
      <c r="BO4" s="2">
        <v>5</v>
      </c>
      <c r="BP4" s="2">
        <v>5</v>
      </c>
      <c r="BQ4" s="2">
        <v>5</v>
      </c>
      <c r="BR4" s="12">
        <v>1</v>
      </c>
      <c r="BS4" s="2">
        <v>1</v>
      </c>
      <c r="BT4" s="2">
        <v>5</v>
      </c>
      <c r="BU4" s="2">
        <v>5</v>
      </c>
      <c r="BV4" s="12">
        <v>5</v>
      </c>
      <c r="BW4" s="12">
        <v>1</v>
      </c>
      <c r="BX4" s="2">
        <v>5</v>
      </c>
      <c r="BY4" s="2">
        <v>5</v>
      </c>
      <c r="BZ4" s="2">
        <v>1</v>
      </c>
      <c r="CA4" s="2">
        <v>1</v>
      </c>
      <c r="CB4" s="2">
        <v>5</v>
      </c>
      <c r="CC4" s="12">
        <v>6</v>
      </c>
      <c r="CD4" s="2">
        <v>6</v>
      </c>
      <c r="CE4" s="2">
        <v>2</v>
      </c>
      <c r="CF4" s="2">
        <v>5</v>
      </c>
      <c r="CG4" s="2">
        <v>5</v>
      </c>
      <c r="CH4" s="2">
        <v>1</v>
      </c>
      <c r="CI4" s="12">
        <v>4</v>
      </c>
      <c r="CJ4" s="2">
        <v>5</v>
      </c>
      <c r="CK4" s="2">
        <v>5</v>
      </c>
      <c r="CL4" s="12">
        <v>6</v>
      </c>
      <c r="CM4" s="2">
        <v>1</v>
      </c>
      <c r="CN4" s="12">
        <v>5</v>
      </c>
      <c r="CO4" s="2">
        <v>6</v>
      </c>
      <c r="CP4" s="12">
        <v>1</v>
      </c>
      <c r="CQ4" s="2">
        <v>5</v>
      </c>
      <c r="CR4" s="2">
        <v>138700</v>
      </c>
    </row>
    <row r="5" spans="1:96" ht="15" thickBot="1" x14ac:dyDescent="0.35">
      <c r="A5" s="1" t="s">
        <v>97</v>
      </c>
      <c r="B5" s="12">
        <v>5</v>
      </c>
      <c r="C5" s="2">
        <v>6</v>
      </c>
      <c r="D5" s="2">
        <v>6</v>
      </c>
      <c r="E5" s="12">
        <v>3</v>
      </c>
      <c r="F5" s="2">
        <v>1</v>
      </c>
      <c r="G5" s="12">
        <v>3</v>
      </c>
      <c r="H5" s="2">
        <v>1</v>
      </c>
      <c r="I5" s="12">
        <v>6</v>
      </c>
      <c r="J5" s="12">
        <v>6</v>
      </c>
      <c r="K5" s="2">
        <v>5</v>
      </c>
      <c r="L5" s="2">
        <v>3</v>
      </c>
      <c r="M5" s="2">
        <v>3</v>
      </c>
      <c r="N5" s="2">
        <v>3</v>
      </c>
      <c r="O5" s="12">
        <v>1</v>
      </c>
      <c r="P5" s="2">
        <v>6</v>
      </c>
      <c r="Q5" s="2">
        <v>5</v>
      </c>
      <c r="R5" s="2">
        <v>3</v>
      </c>
      <c r="S5" s="12">
        <v>1</v>
      </c>
      <c r="T5" s="2">
        <v>1</v>
      </c>
      <c r="U5" s="2">
        <v>6</v>
      </c>
      <c r="V5" s="2">
        <v>6</v>
      </c>
      <c r="W5" s="12">
        <v>6</v>
      </c>
      <c r="X5" s="2">
        <v>6</v>
      </c>
      <c r="Y5" s="12">
        <v>1</v>
      </c>
      <c r="Z5" s="2">
        <v>6</v>
      </c>
      <c r="AA5" s="2">
        <v>1</v>
      </c>
      <c r="AB5" s="2">
        <v>4</v>
      </c>
      <c r="AC5" s="2">
        <v>3</v>
      </c>
      <c r="AD5" s="2">
        <v>3</v>
      </c>
      <c r="AE5" s="2">
        <v>3</v>
      </c>
      <c r="AF5" s="2">
        <v>3</v>
      </c>
      <c r="AG5" s="12">
        <v>4</v>
      </c>
      <c r="AH5" s="2">
        <v>1</v>
      </c>
      <c r="AI5" s="2">
        <v>1</v>
      </c>
      <c r="AJ5" s="2">
        <v>5</v>
      </c>
      <c r="AK5" s="12">
        <v>3</v>
      </c>
      <c r="AL5" s="2">
        <v>3</v>
      </c>
      <c r="AM5" s="2">
        <v>3</v>
      </c>
      <c r="AN5" s="2">
        <v>1</v>
      </c>
      <c r="AO5" s="2">
        <v>1</v>
      </c>
      <c r="AP5" s="12">
        <v>3</v>
      </c>
      <c r="AQ5" s="12">
        <v>3</v>
      </c>
      <c r="AR5" s="2">
        <v>1</v>
      </c>
      <c r="AS5" s="2">
        <v>1</v>
      </c>
      <c r="AT5" s="2">
        <v>1</v>
      </c>
      <c r="AU5" s="2">
        <v>5</v>
      </c>
      <c r="AV5" s="2">
        <v>3</v>
      </c>
      <c r="AW5" s="2">
        <v>3</v>
      </c>
      <c r="AX5" s="2">
        <v>1</v>
      </c>
      <c r="AY5" s="2">
        <v>1</v>
      </c>
      <c r="AZ5" s="12">
        <v>3</v>
      </c>
      <c r="BA5" s="12">
        <v>1</v>
      </c>
      <c r="BB5" s="2">
        <v>1</v>
      </c>
      <c r="BC5" s="2">
        <v>6</v>
      </c>
      <c r="BD5" s="2">
        <v>4</v>
      </c>
      <c r="BE5" s="2">
        <v>1</v>
      </c>
      <c r="BF5" s="2">
        <v>6</v>
      </c>
      <c r="BG5" s="2">
        <v>3</v>
      </c>
      <c r="BH5" s="2">
        <v>3</v>
      </c>
      <c r="BI5" s="12">
        <v>4</v>
      </c>
      <c r="BJ5" s="2">
        <v>1</v>
      </c>
      <c r="BK5" s="12">
        <v>1</v>
      </c>
      <c r="BL5" s="12">
        <v>3</v>
      </c>
      <c r="BM5" s="2">
        <v>1</v>
      </c>
      <c r="BN5" s="12">
        <v>3</v>
      </c>
      <c r="BO5" s="2">
        <v>1</v>
      </c>
      <c r="BP5" s="2">
        <v>1</v>
      </c>
      <c r="BQ5" s="2">
        <v>3</v>
      </c>
      <c r="BR5" s="12">
        <v>4</v>
      </c>
      <c r="BS5" s="2">
        <v>4</v>
      </c>
      <c r="BT5" s="2">
        <v>4</v>
      </c>
      <c r="BU5" s="2">
        <v>5</v>
      </c>
      <c r="BV5" s="12">
        <v>5</v>
      </c>
      <c r="BW5" s="12">
        <v>5</v>
      </c>
      <c r="BX5" s="2">
        <v>5</v>
      </c>
      <c r="BY5" s="2">
        <v>1</v>
      </c>
      <c r="BZ5" s="2">
        <v>3</v>
      </c>
      <c r="CA5" s="2">
        <v>3</v>
      </c>
      <c r="CB5" s="2">
        <v>1</v>
      </c>
      <c r="CC5" s="12">
        <v>4</v>
      </c>
      <c r="CD5" s="2">
        <v>6</v>
      </c>
      <c r="CE5" s="2">
        <v>1</v>
      </c>
      <c r="CF5" s="2">
        <v>1</v>
      </c>
      <c r="CG5" s="2">
        <v>1</v>
      </c>
      <c r="CH5" s="2">
        <v>3</v>
      </c>
      <c r="CI5" s="12">
        <v>3</v>
      </c>
      <c r="CJ5" s="2">
        <v>3</v>
      </c>
      <c r="CK5" s="2">
        <v>3</v>
      </c>
      <c r="CL5" s="12">
        <v>5</v>
      </c>
      <c r="CM5" s="2">
        <v>6</v>
      </c>
      <c r="CN5" s="12">
        <v>4</v>
      </c>
      <c r="CO5" s="2">
        <v>1</v>
      </c>
      <c r="CP5" s="12">
        <v>3</v>
      </c>
      <c r="CQ5" s="2">
        <v>3</v>
      </c>
      <c r="CR5" s="2">
        <v>115100</v>
      </c>
    </row>
    <row r="6" spans="1:96" ht="15" thickBot="1" x14ac:dyDescent="0.35">
      <c r="A6" s="1" t="s">
        <v>98</v>
      </c>
      <c r="B6" s="12">
        <v>6</v>
      </c>
      <c r="C6" s="2">
        <v>6</v>
      </c>
      <c r="D6" s="2">
        <v>6</v>
      </c>
      <c r="E6" s="12">
        <v>1</v>
      </c>
      <c r="F6" s="2">
        <v>1</v>
      </c>
      <c r="G6" s="12">
        <v>6</v>
      </c>
      <c r="H6" s="2">
        <v>1</v>
      </c>
      <c r="I6" s="12">
        <v>5</v>
      </c>
      <c r="J6" s="12">
        <v>6</v>
      </c>
      <c r="K6" s="2">
        <v>1</v>
      </c>
      <c r="L6" s="2">
        <v>1</v>
      </c>
      <c r="M6" s="2">
        <v>4</v>
      </c>
      <c r="N6" s="2">
        <v>4</v>
      </c>
      <c r="O6" s="12">
        <v>1</v>
      </c>
      <c r="P6" s="2">
        <v>2</v>
      </c>
      <c r="Q6" s="2">
        <v>2</v>
      </c>
      <c r="R6" s="2">
        <v>3</v>
      </c>
      <c r="S6" s="12">
        <v>5</v>
      </c>
      <c r="T6" s="2">
        <v>5</v>
      </c>
      <c r="U6" s="2">
        <v>6</v>
      </c>
      <c r="V6" s="2">
        <v>6</v>
      </c>
      <c r="W6" s="12">
        <v>6</v>
      </c>
      <c r="X6" s="2">
        <v>6</v>
      </c>
      <c r="Y6" s="12">
        <v>6</v>
      </c>
      <c r="Z6" s="2">
        <v>5</v>
      </c>
      <c r="AA6" s="2">
        <v>1</v>
      </c>
      <c r="AB6" s="2">
        <v>5</v>
      </c>
      <c r="AC6" s="2">
        <v>1</v>
      </c>
      <c r="AD6" s="2">
        <v>1</v>
      </c>
      <c r="AE6" s="2">
        <v>1</v>
      </c>
      <c r="AF6" s="2">
        <v>1</v>
      </c>
      <c r="AG6" s="12">
        <v>5</v>
      </c>
      <c r="AH6" s="2">
        <v>1</v>
      </c>
      <c r="AI6" s="2">
        <v>1</v>
      </c>
      <c r="AJ6" s="2">
        <v>6</v>
      </c>
      <c r="AK6" s="12">
        <v>1</v>
      </c>
      <c r="AL6" s="2">
        <v>4</v>
      </c>
      <c r="AM6" s="2">
        <v>4</v>
      </c>
      <c r="AN6" s="2">
        <v>5</v>
      </c>
      <c r="AO6" s="2">
        <v>1</v>
      </c>
      <c r="AP6" s="12">
        <v>4</v>
      </c>
      <c r="AQ6" s="12">
        <v>1</v>
      </c>
      <c r="AR6" s="2">
        <v>1</v>
      </c>
      <c r="AS6" s="2">
        <v>1</v>
      </c>
      <c r="AT6" s="2">
        <v>6</v>
      </c>
      <c r="AU6" s="2">
        <v>1</v>
      </c>
      <c r="AV6" s="2">
        <v>5</v>
      </c>
      <c r="AW6" s="2">
        <v>4</v>
      </c>
      <c r="AX6" s="2">
        <v>1</v>
      </c>
      <c r="AY6" s="2">
        <v>5</v>
      </c>
      <c r="AZ6" s="12">
        <v>1</v>
      </c>
      <c r="BA6" s="12">
        <v>5</v>
      </c>
      <c r="BB6" s="2">
        <v>1</v>
      </c>
      <c r="BC6" s="2">
        <v>5</v>
      </c>
      <c r="BD6" s="2">
        <v>1</v>
      </c>
      <c r="BE6" s="2">
        <v>4</v>
      </c>
      <c r="BF6" s="2">
        <v>5</v>
      </c>
      <c r="BG6" s="2">
        <v>4</v>
      </c>
      <c r="BH6" s="2">
        <v>5</v>
      </c>
      <c r="BI6" s="12">
        <v>5</v>
      </c>
      <c r="BJ6" s="2">
        <v>1</v>
      </c>
      <c r="BK6" s="12">
        <v>1</v>
      </c>
      <c r="BL6" s="12">
        <v>5</v>
      </c>
      <c r="BM6" s="2">
        <v>6</v>
      </c>
      <c r="BN6" s="12">
        <v>6</v>
      </c>
      <c r="BO6" s="2">
        <v>5</v>
      </c>
      <c r="BP6" s="2">
        <v>1</v>
      </c>
      <c r="BQ6" s="2">
        <v>5</v>
      </c>
      <c r="BR6" s="12">
        <v>1</v>
      </c>
      <c r="BS6" s="2">
        <v>1</v>
      </c>
      <c r="BT6" s="2">
        <v>1</v>
      </c>
      <c r="BU6" s="2">
        <v>1</v>
      </c>
      <c r="BV6" s="12">
        <v>5</v>
      </c>
      <c r="BW6" s="12">
        <v>5</v>
      </c>
      <c r="BX6" s="2">
        <v>1</v>
      </c>
      <c r="BY6" s="2">
        <v>1</v>
      </c>
      <c r="BZ6" s="2">
        <v>1</v>
      </c>
      <c r="CA6" s="2">
        <v>1</v>
      </c>
      <c r="CB6" s="2">
        <v>1</v>
      </c>
      <c r="CC6" s="12">
        <v>6</v>
      </c>
      <c r="CD6" s="2">
        <v>6</v>
      </c>
      <c r="CE6" s="2">
        <v>1</v>
      </c>
      <c r="CF6" s="2">
        <v>5</v>
      </c>
      <c r="CG6" s="2">
        <v>6</v>
      </c>
      <c r="CH6" s="2">
        <v>1</v>
      </c>
      <c r="CI6" s="12">
        <v>6</v>
      </c>
      <c r="CJ6" s="2">
        <v>1</v>
      </c>
      <c r="CK6" s="2">
        <v>5</v>
      </c>
      <c r="CL6" s="12">
        <v>6</v>
      </c>
      <c r="CM6" s="2">
        <v>5</v>
      </c>
      <c r="CN6" s="12">
        <v>1</v>
      </c>
      <c r="CO6" s="2">
        <v>1</v>
      </c>
      <c r="CP6" s="12">
        <v>2</v>
      </c>
      <c r="CQ6" s="2">
        <v>5</v>
      </c>
      <c r="CR6" s="2">
        <v>115600</v>
      </c>
    </row>
    <row r="7" spans="1:96" ht="15" thickBot="1" x14ac:dyDescent="0.35">
      <c r="A7" s="1" t="s">
        <v>99</v>
      </c>
      <c r="B7" s="12">
        <v>5</v>
      </c>
      <c r="C7" s="2">
        <v>6</v>
      </c>
      <c r="D7" s="2">
        <v>6</v>
      </c>
      <c r="E7" s="12">
        <v>3</v>
      </c>
      <c r="F7" s="2">
        <v>1</v>
      </c>
      <c r="G7" s="12">
        <v>5</v>
      </c>
      <c r="H7" s="2">
        <v>1</v>
      </c>
      <c r="I7" s="12">
        <v>6</v>
      </c>
      <c r="J7" s="12">
        <v>6</v>
      </c>
      <c r="K7" s="2">
        <v>5</v>
      </c>
      <c r="L7" s="2">
        <v>3</v>
      </c>
      <c r="M7" s="2">
        <v>1</v>
      </c>
      <c r="N7" s="2">
        <v>1</v>
      </c>
      <c r="O7" s="12">
        <v>2</v>
      </c>
      <c r="P7" s="2">
        <v>1</v>
      </c>
      <c r="Q7" s="2">
        <v>1</v>
      </c>
      <c r="R7" s="2">
        <v>2</v>
      </c>
      <c r="S7" s="12">
        <v>1</v>
      </c>
      <c r="T7" s="2">
        <v>5</v>
      </c>
      <c r="U7" s="2">
        <v>6</v>
      </c>
      <c r="V7" s="2">
        <v>6</v>
      </c>
      <c r="W7" s="12">
        <v>6</v>
      </c>
      <c r="X7" s="2">
        <v>6</v>
      </c>
      <c r="Y7" s="12">
        <v>6</v>
      </c>
      <c r="Z7" s="2">
        <v>6</v>
      </c>
      <c r="AA7" s="2">
        <v>1</v>
      </c>
      <c r="AB7" s="2">
        <v>1</v>
      </c>
      <c r="AC7" s="2">
        <v>3</v>
      </c>
      <c r="AD7" s="2">
        <v>1</v>
      </c>
      <c r="AE7" s="2">
        <v>1</v>
      </c>
      <c r="AF7" s="2">
        <v>3</v>
      </c>
      <c r="AG7" s="12">
        <v>1</v>
      </c>
      <c r="AH7" s="2">
        <v>1</v>
      </c>
      <c r="AI7" s="2">
        <v>1</v>
      </c>
      <c r="AJ7" s="2">
        <v>6</v>
      </c>
      <c r="AK7" s="12">
        <v>2</v>
      </c>
      <c r="AL7" s="2">
        <v>1</v>
      </c>
      <c r="AM7" s="2">
        <v>1</v>
      </c>
      <c r="AN7" s="2">
        <v>2</v>
      </c>
      <c r="AO7" s="2">
        <v>1</v>
      </c>
      <c r="AP7" s="12">
        <v>1</v>
      </c>
      <c r="AQ7" s="12">
        <v>1</v>
      </c>
      <c r="AR7" s="2">
        <v>1</v>
      </c>
      <c r="AS7" s="2">
        <v>4</v>
      </c>
      <c r="AT7" s="2">
        <v>6</v>
      </c>
      <c r="AU7" s="2">
        <v>2</v>
      </c>
      <c r="AV7" s="2">
        <v>1</v>
      </c>
      <c r="AW7" s="2">
        <v>3</v>
      </c>
      <c r="AX7" s="2">
        <v>5</v>
      </c>
      <c r="AY7" s="2">
        <v>1</v>
      </c>
      <c r="AZ7" s="12">
        <v>3</v>
      </c>
      <c r="BA7" s="12">
        <v>1</v>
      </c>
      <c r="BB7" s="2">
        <v>1</v>
      </c>
      <c r="BC7" s="2">
        <v>5</v>
      </c>
      <c r="BD7" s="2">
        <v>1</v>
      </c>
      <c r="BE7" s="2">
        <v>6</v>
      </c>
      <c r="BF7" s="2">
        <v>6</v>
      </c>
      <c r="BG7" s="2">
        <v>1</v>
      </c>
      <c r="BH7" s="2">
        <v>1</v>
      </c>
      <c r="BI7" s="12">
        <v>6</v>
      </c>
      <c r="BJ7" s="2">
        <v>6</v>
      </c>
      <c r="BK7" s="12">
        <v>1</v>
      </c>
      <c r="BL7" s="12">
        <v>2</v>
      </c>
      <c r="BM7" s="2">
        <v>6</v>
      </c>
      <c r="BN7" s="12">
        <v>2</v>
      </c>
      <c r="BO7" s="2">
        <v>2</v>
      </c>
      <c r="BP7" s="2">
        <v>1</v>
      </c>
      <c r="BQ7" s="2">
        <v>1</v>
      </c>
      <c r="BR7" s="12">
        <v>1</v>
      </c>
      <c r="BS7" s="2">
        <v>5</v>
      </c>
      <c r="BT7" s="2">
        <v>1</v>
      </c>
      <c r="BU7" s="2">
        <v>3</v>
      </c>
      <c r="BV7" s="12">
        <v>2</v>
      </c>
      <c r="BW7" s="12">
        <v>3</v>
      </c>
      <c r="BX7" s="2">
        <v>2</v>
      </c>
      <c r="BY7" s="2">
        <v>1</v>
      </c>
      <c r="BZ7" s="2">
        <v>1</v>
      </c>
      <c r="CA7" s="2">
        <v>1</v>
      </c>
      <c r="CB7" s="2">
        <v>3</v>
      </c>
      <c r="CC7" s="12">
        <v>6</v>
      </c>
      <c r="CD7" s="2">
        <v>6</v>
      </c>
      <c r="CE7" s="2">
        <v>1</v>
      </c>
      <c r="CF7" s="2">
        <v>6</v>
      </c>
      <c r="CG7" s="2">
        <v>1</v>
      </c>
      <c r="CH7" s="2">
        <v>3</v>
      </c>
      <c r="CI7" s="12">
        <v>2</v>
      </c>
      <c r="CJ7" s="2">
        <v>1</v>
      </c>
      <c r="CK7" s="2">
        <v>2</v>
      </c>
      <c r="CL7" s="12">
        <v>1</v>
      </c>
      <c r="CM7" s="2">
        <v>5</v>
      </c>
      <c r="CN7" s="12">
        <v>2</v>
      </c>
      <c r="CO7" s="2">
        <v>1</v>
      </c>
      <c r="CP7" s="12">
        <v>1</v>
      </c>
      <c r="CQ7" s="2">
        <v>5</v>
      </c>
      <c r="CR7" s="2">
        <v>131666</v>
      </c>
    </row>
    <row r="8" spans="1:96" ht="15" thickBot="1" x14ac:dyDescent="0.35">
      <c r="A8" s="1" t="s">
        <v>100</v>
      </c>
      <c r="B8" s="12">
        <v>5</v>
      </c>
      <c r="C8" s="2">
        <v>6</v>
      </c>
      <c r="D8" s="2">
        <v>6</v>
      </c>
      <c r="E8" s="12">
        <v>3</v>
      </c>
      <c r="F8" s="2">
        <v>1</v>
      </c>
      <c r="G8" s="12">
        <v>5</v>
      </c>
      <c r="H8" s="2">
        <v>1</v>
      </c>
      <c r="I8" s="12">
        <v>6</v>
      </c>
      <c r="J8" s="12">
        <v>6</v>
      </c>
      <c r="K8" s="2">
        <v>5</v>
      </c>
      <c r="L8" s="2">
        <v>5</v>
      </c>
      <c r="M8" s="2">
        <v>1</v>
      </c>
      <c r="N8" s="2">
        <v>1</v>
      </c>
      <c r="O8" s="12">
        <v>5</v>
      </c>
      <c r="P8" s="2">
        <v>1</v>
      </c>
      <c r="Q8" s="2">
        <v>1</v>
      </c>
      <c r="R8" s="2">
        <v>5</v>
      </c>
      <c r="S8" s="12">
        <v>1</v>
      </c>
      <c r="T8" s="2">
        <v>5</v>
      </c>
      <c r="U8" s="2">
        <v>6</v>
      </c>
      <c r="V8" s="2">
        <v>6</v>
      </c>
      <c r="W8" s="12">
        <v>6</v>
      </c>
      <c r="X8" s="2">
        <v>6</v>
      </c>
      <c r="Y8" s="12">
        <v>6</v>
      </c>
      <c r="Z8" s="2">
        <v>6</v>
      </c>
      <c r="AA8" s="2">
        <v>1</v>
      </c>
      <c r="AB8" s="2">
        <v>1</v>
      </c>
      <c r="AC8" s="2">
        <v>3</v>
      </c>
      <c r="AD8" s="2">
        <v>1</v>
      </c>
      <c r="AE8" s="2">
        <v>1</v>
      </c>
      <c r="AF8" s="2">
        <v>3</v>
      </c>
      <c r="AG8" s="12">
        <v>1</v>
      </c>
      <c r="AH8" s="2">
        <v>1</v>
      </c>
      <c r="AI8" s="2">
        <v>1</v>
      </c>
      <c r="AJ8" s="2">
        <v>6</v>
      </c>
      <c r="AK8" s="12">
        <v>5</v>
      </c>
      <c r="AL8" s="2">
        <v>3</v>
      </c>
      <c r="AM8" s="2">
        <v>3</v>
      </c>
      <c r="AN8" s="2">
        <v>5</v>
      </c>
      <c r="AO8" s="2">
        <v>1</v>
      </c>
      <c r="AP8" s="12">
        <v>3</v>
      </c>
      <c r="AQ8" s="12">
        <v>1</v>
      </c>
      <c r="AR8" s="2">
        <v>1</v>
      </c>
      <c r="AS8" s="2">
        <v>5</v>
      </c>
      <c r="AT8" s="2">
        <v>6</v>
      </c>
      <c r="AU8" s="2">
        <v>5</v>
      </c>
      <c r="AV8" s="2">
        <v>1</v>
      </c>
      <c r="AW8" s="2">
        <v>3</v>
      </c>
      <c r="AX8" s="2">
        <v>5</v>
      </c>
      <c r="AY8" s="2">
        <v>1</v>
      </c>
      <c r="AZ8" s="12">
        <v>3</v>
      </c>
      <c r="BA8" s="12">
        <v>1</v>
      </c>
      <c r="BB8" s="2">
        <v>1</v>
      </c>
      <c r="BC8" s="2">
        <v>5</v>
      </c>
      <c r="BD8" s="2">
        <v>1</v>
      </c>
      <c r="BE8" s="2">
        <v>6</v>
      </c>
      <c r="BF8" s="2">
        <v>6</v>
      </c>
      <c r="BG8" s="2">
        <v>1</v>
      </c>
      <c r="BH8" s="2">
        <v>1</v>
      </c>
      <c r="BI8" s="12">
        <v>6</v>
      </c>
      <c r="BJ8" s="2">
        <v>6</v>
      </c>
      <c r="BK8" s="12">
        <v>3</v>
      </c>
      <c r="BL8" s="12">
        <v>5</v>
      </c>
      <c r="BM8" s="2">
        <v>6</v>
      </c>
      <c r="BN8" s="12">
        <v>5</v>
      </c>
      <c r="BO8" s="2">
        <v>5</v>
      </c>
      <c r="BP8" s="2">
        <v>1</v>
      </c>
      <c r="BQ8" s="2">
        <v>1</v>
      </c>
      <c r="BR8" s="12">
        <v>1</v>
      </c>
      <c r="BS8" s="2">
        <v>5</v>
      </c>
      <c r="BT8" s="2">
        <v>3</v>
      </c>
      <c r="BU8" s="2">
        <v>1</v>
      </c>
      <c r="BV8" s="12">
        <v>5</v>
      </c>
      <c r="BW8" s="12">
        <v>3</v>
      </c>
      <c r="BX8" s="2">
        <v>5</v>
      </c>
      <c r="BY8" s="2">
        <v>1</v>
      </c>
      <c r="BZ8" s="2">
        <v>1</v>
      </c>
      <c r="CA8" s="2">
        <v>1</v>
      </c>
      <c r="CB8" s="2">
        <v>3</v>
      </c>
      <c r="CC8" s="12">
        <v>6</v>
      </c>
      <c r="CD8" s="2">
        <v>6</v>
      </c>
      <c r="CE8" s="2">
        <v>1</v>
      </c>
      <c r="CF8" s="2">
        <v>6</v>
      </c>
      <c r="CG8" s="2">
        <v>1</v>
      </c>
      <c r="CH8" s="2">
        <v>3</v>
      </c>
      <c r="CI8" s="12">
        <v>5</v>
      </c>
      <c r="CJ8" s="2">
        <v>1</v>
      </c>
      <c r="CK8" s="2">
        <v>5</v>
      </c>
      <c r="CL8" s="12">
        <v>1</v>
      </c>
      <c r="CM8" s="2">
        <v>5</v>
      </c>
      <c r="CN8" s="12">
        <v>5</v>
      </c>
      <c r="CO8" s="2">
        <v>1</v>
      </c>
      <c r="CP8" s="12">
        <v>1</v>
      </c>
      <c r="CQ8" s="2">
        <v>5</v>
      </c>
      <c r="CR8" s="2">
        <v>130933</v>
      </c>
    </row>
    <row r="9" spans="1:96" ht="15" thickBot="1" x14ac:dyDescent="0.35">
      <c r="A9" s="1" t="s">
        <v>101</v>
      </c>
      <c r="B9" s="12">
        <v>6</v>
      </c>
      <c r="C9" s="2">
        <v>7</v>
      </c>
      <c r="D9" s="2">
        <v>6</v>
      </c>
      <c r="E9" s="12">
        <v>1</v>
      </c>
      <c r="F9" s="2">
        <v>1</v>
      </c>
      <c r="G9" s="12">
        <v>1</v>
      </c>
      <c r="H9" s="2">
        <v>1</v>
      </c>
      <c r="I9" s="12">
        <v>5</v>
      </c>
      <c r="J9" s="12">
        <v>6</v>
      </c>
      <c r="K9" s="2">
        <v>6</v>
      </c>
      <c r="L9" s="2">
        <v>1</v>
      </c>
      <c r="M9" s="2">
        <v>5</v>
      </c>
      <c r="N9" s="2">
        <v>1</v>
      </c>
      <c r="O9" s="12">
        <v>1</v>
      </c>
      <c r="P9" s="2">
        <v>5</v>
      </c>
      <c r="Q9" s="2">
        <v>4</v>
      </c>
      <c r="R9" s="2">
        <v>1</v>
      </c>
      <c r="S9" s="12">
        <v>4</v>
      </c>
      <c r="T9" s="2">
        <v>1</v>
      </c>
      <c r="U9" s="2">
        <v>7</v>
      </c>
      <c r="V9" s="2">
        <v>5</v>
      </c>
      <c r="W9" s="12">
        <v>6</v>
      </c>
      <c r="X9" s="2">
        <v>6</v>
      </c>
      <c r="Y9" s="12">
        <v>5</v>
      </c>
      <c r="Z9" s="2">
        <v>5</v>
      </c>
      <c r="AA9" s="2">
        <v>1</v>
      </c>
      <c r="AB9" s="2">
        <v>1</v>
      </c>
      <c r="AC9" s="2">
        <v>5</v>
      </c>
      <c r="AD9" s="2">
        <v>4</v>
      </c>
      <c r="AE9" s="2">
        <v>1</v>
      </c>
      <c r="AF9" s="2">
        <v>4</v>
      </c>
      <c r="AG9" s="12">
        <v>6</v>
      </c>
      <c r="AH9" s="2">
        <v>1</v>
      </c>
      <c r="AI9" s="2">
        <v>1</v>
      </c>
      <c r="AJ9" s="2">
        <v>6</v>
      </c>
      <c r="AK9" s="12">
        <v>5</v>
      </c>
      <c r="AL9" s="2">
        <v>1</v>
      </c>
      <c r="AM9" s="2">
        <v>4</v>
      </c>
      <c r="AN9" s="2">
        <v>1</v>
      </c>
      <c r="AO9" s="2">
        <v>5</v>
      </c>
      <c r="AP9" s="12">
        <v>4</v>
      </c>
      <c r="AQ9" s="12">
        <v>1</v>
      </c>
      <c r="AR9" s="2">
        <v>4</v>
      </c>
      <c r="AS9" s="2">
        <v>5</v>
      </c>
      <c r="AT9" s="2">
        <v>1</v>
      </c>
      <c r="AU9" s="2">
        <v>5</v>
      </c>
      <c r="AV9" s="2">
        <v>6</v>
      </c>
      <c r="AW9" s="2">
        <v>5</v>
      </c>
      <c r="AX9" s="2">
        <v>1</v>
      </c>
      <c r="AY9" s="2">
        <v>5</v>
      </c>
      <c r="AZ9" s="12">
        <v>4</v>
      </c>
      <c r="BA9" s="12">
        <v>5</v>
      </c>
      <c r="BB9" s="2">
        <v>1</v>
      </c>
      <c r="BC9" s="2">
        <v>5</v>
      </c>
      <c r="BD9" s="2">
        <v>4</v>
      </c>
      <c r="BE9" s="2">
        <v>5</v>
      </c>
      <c r="BF9" s="2">
        <v>6</v>
      </c>
      <c r="BG9" s="2">
        <v>1</v>
      </c>
      <c r="BH9" s="2">
        <v>7</v>
      </c>
      <c r="BI9" s="12">
        <v>1</v>
      </c>
      <c r="BJ9" s="2">
        <v>1</v>
      </c>
      <c r="BK9" s="12">
        <v>1</v>
      </c>
      <c r="BL9" s="12">
        <v>1</v>
      </c>
      <c r="BM9" s="2">
        <v>5</v>
      </c>
      <c r="BN9" s="12">
        <v>1</v>
      </c>
      <c r="BO9" s="2">
        <v>1</v>
      </c>
      <c r="BP9" s="2">
        <v>1</v>
      </c>
      <c r="BQ9" s="2">
        <v>5</v>
      </c>
      <c r="BR9" s="12">
        <v>4</v>
      </c>
      <c r="BS9" s="2">
        <v>5</v>
      </c>
      <c r="BT9" s="2">
        <v>1</v>
      </c>
      <c r="BU9" s="2">
        <v>1</v>
      </c>
      <c r="BV9" s="12">
        <v>6</v>
      </c>
      <c r="BW9" s="12">
        <v>6</v>
      </c>
      <c r="BX9" s="2">
        <v>5</v>
      </c>
      <c r="BY9" s="2">
        <v>1</v>
      </c>
      <c r="BZ9" s="2">
        <v>1</v>
      </c>
      <c r="CA9" s="2">
        <v>1</v>
      </c>
      <c r="CB9" s="2">
        <v>1</v>
      </c>
      <c r="CC9" s="12">
        <v>6</v>
      </c>
      <c r="CD9" s="2">
        <v>7</v>
      </c>
      <c r="CE9" s="2">
        <v>1</v>
      </c>
      <c r="CF9" s="2">
        <v>5</v>
      </c>
      <c r="CG9" s="2">
        <v>1</v>
      </c>
      <c r="CH9" s="2">
        <v>1</v>
      </c>
      <c r="CI9" s="12">
        <v>6</v>
      </c>
      <c r="CJ9" s="2">
        <v>1</v>
      </c>
      <c r="CK9" s="2">
        <v>5</v>
      </c>
      <c r="CL9" s="12">
        <v>6</v>
      </c>
      <c r="CM9" s="2">
        <v>4</v>
      </c>
      <c r="CN9" s="12">
        <v>5</v>
      </c>
      <c r="CO9" s="2">
        <v>5</v>
      </c>
      <c r="CP9" s="12">
        <v>4</v>
      </c>
      <c r="CQ9" s="2">
        <v>5</v>
      </c>
      <c r="CR9" s="2">
        <v>112800</v>
      </c>
    </row>
    <row r="10" spans="1:96" ht="15" thickBot="1" x14ac:dyDescent="0.35">
      <c r="A10" s="1" t="s">
        <v>102</v>
      </c>
      <c r="B10" s="12">
        <v>6</v>
      </c>
      <c r="C10" s="2">
        <v>7</v>
      </c>
      <c r="D10" s="2">
        <v>6</v>
      </c>
      <c r="E10" s="12">
        <v>4</v>
      </c>
      <c r="F10" s="2">
        <v>1</v>
      </c>
      <c r="G10" s="12">
        <v>1</v>
      </c>
      <c r="H10" s="2">
        <v>1</v>
      </c>
      <c r="I10" s="12">
        <v>5</v>
      </c>
      <c r="J10" s="12">
        <v>6</v>
      </c>
      <c r="K10" s="2">
        <v>6</v>
      </c>
      <c r="L10" s="2">
        <v>4</v>
      </c>
      <c r="M10" s="2">
        <v>5</v>
      </c>
      <c r="N10" s="2">
        <v>1</v>
      </c>
      <c r="O10" s="12">
        <v>1</v>
      </c>
      <c r="P10" s="2">
        <v>5</v>
      </c>
      <c r="Q10" s="2">
        <v>4</v>
      </c>
      <c r="R10" s="2">
        <v>3</v>
      </c>
      <c r="S10" s="12">
        <v>1</v>
      </c>
      <c r="T10" s="2">
        <v>5</v>
      </c>
      <c r="U10" s="2">
        <v>7</v>
      </c>
      <c r="V10" s="2">
        <v>5</v>
      </c>
      <c r="W10" s="12">
        <v>6</v>
      </c>
      <c r="X10" s="2">
        <v>6</v>
      </c>
      <c r="Y10" s="12">
        <v>5</v>
      </c>
      <c r="Z10" s="2">
        <v>5</v>
      </c>
      <c r="AA10" s="2">
        <v>5</v>
      </c>
      <c r="AB10" s="2">
        <v>1</v>
      </c>
      <c r="AC10" s="2">
        <v>5</v>
      </c>
      <c r="AD10" s="2">
        <v>4</v>
      </c>
      <c r="AE10" s="2">
        <v>1</v>
      </c>
      <c r="AF10" s="2">
        <v>4</v>
      </c>
      <c r="AG10" s="12">
        <v>1</v>
      </c>
      <c r="AH10" s="2">
        <v>1</v>
      </c>
      <c r="AI10" s="2">
        <v>1</v>
      </c>
      <c r="AJ10" s="2">
        <v>6</v>
      </c>
      <c r="AK10" s="12">
        <v>5</v>
      </c>
      <c r="AL10" s="2">
        <v>4</v>
      </c>
      <c r="AM10" s="2">
        <v>4</v>
      </c>
      <c r="AN10" s="2">
        <v>1</v>
      </c>
      <c r="AO10" s="2">
        <v>5</v>
      </c>
      <c r="AP10" s="12">
        <v>4</v>
      </c>
      <c r="AQ10" s="12">
        <v>1</v>
      </c>
      <c r="AR10" s="2">
        <v>4</v>
      </c>
      <c r="AS10" s="2">
        <v>4</v>
      </c>
      <c r="AT10" s="2">
        <v>7</v>
      </c>
      <c r="AU10" s="2">
        <v>5</v>
      </c>
      <c r="AV10" s="2">
        <v>6</v>
      </c>
      <c r="AW10" s="2">
        <v>5</v>
      </c>
      <c r="AX10" s="2">
        <v>1</v>
      </c>
      <c r="AY10" s="2">
        <v>5</v>
      </c>
      <c r="AZ10" s="12">
        <v>4</v>
      </c>
      <c r="BA10" s="12">
        <v>5</v>
      </c>
      <c r="BB10" s="2">
        <v>1</v>
      </c>
      <c r="BC10" s="2">
        <v>5</v>
      </c>
      <c r="BD10" s="2">
        <v>4</v>
      </c>
      <c r="BE10" s="2">
        <v>5</v>
      </c>
      <c r="BF10" s="2">
        <v>6</v>
      </c>
      <c r="BG10" s="2">
        <v>4</v>
      </c>
      <c r="BH10" s="2">
        <v>7</v>
      </c>
      <c r="BI10" s="12">
        <v>5</v>
      </c>
      <c r="BJ10" s="2">
        <v>1</v>
      </c>
      <c r="BK10" s="12">
        <v>1</v>
      </c>
      <c r="BL10" s="12">
        <v>3</v>
      </c>
      <c r="BM10" s="2">
        <v>5</v>
      </c>
      <c r="BN10" s="12">
        <v>3</v>
      </c>
      <c r="BO10" s="2">
        <v>1</v>
      </c>
      <c r="BP10" s="2">
        <v>1</v>
      </c>
      <c r="BQ10" s="2">
        <v>5</v>
      </c>
      <c r="BR10" s="12">
        <v>4</v>
      </c>
      <c r="BS10" s="2">
        <v>5</v>
      </c>
      <c r="BT10" s="2">
        <v>1</v>
      </c>
      <c r="BU10" s="2">
        <v>1</v>
      </c>
      <c r="BV10" s="12">
        <v>6</v>
      </c>
      <c r="BW10" s="12">
        <v>6</v>
      </c>
      <c r="BX10" s="2">
        <v>5</v>
      </c>
      <c r="BY10" s="2">
        <v>1</v>
      </c>
      <c r="BZ10" s="2">
        <v>1</v>
      </c>
      <c r="CA10" s="2">
        <v>1</v>
      </c>
      <c r="CB10" s="2">
        <v>6</v>
      </c>
      <c r="CC10" s="12">
        <v>6</v>
      </c>
      <c r="CD10" s="2">
        <v>7</v>
      </c>
      <c r="CE10" s="2">
        <v>1</v>
      </c>
      <c r="CF10" s="2">
        <v>5</v>
      </c>
      <c r="CG10" s="2">
        <v>1</v>
      </c>
      <c r="CH10" s="2">
        <v>6</v>
      </c>
      <c r="CI10" s="12">
        <v>6</v>
      </c>
      <c r="CJ10" s="2">
        <v>5</v>
      </c>
      <c r="CK10" s="2">
        <v>5</v>
      </c>
      <c r="CL10" s="12">
        <v>6</v>
      </c>
      <c r="CM10" s="2">
        <v>4</v>
      </c>
      <c r="CN10" s="12">
        <v>5</v>
      </c>
      <c r="CO10" s="2">
        <v>5</v>
      </c>
      <c r="CP10" s="12">
        <v>4</v>
      </c>
      <c r="CQ10" s="2">
        <v>5</v>
      </c>
      <c r="CR10" s="2">
        <v>115100</v>
      </c>
    </row>
    <row r="11" spans="1:96" ht="15" thickBot="1" x14ac:dyDescent="0.35">
      <c r="A11" s="1" t="s">
        <v>103</v>
      </c>
      <c r="B11" s="12">
        <v>6</v>
      </c>
      <c r="C11" s="2">
        <v>7</v>
      </c>
      <c r="D11" s="2">
        <v>6</v>
      </c>
      <c r="E11" s="12">
        <v>4</v>
      </c>
      <c r="F11" s="2">
        <v>1</v>
      </c>
      <c r="G11" s="12">
        <v>1</v>
      </c>
      <c r="H11" s="2">
        <v>1</v>
      </c>
      <c r="I11" s="12">
        <v>5</v>
      </c>
      <c r="J11" s="12">
        <v>6</v>
      </c>
      <c r="K11" s="2">
        <v>6</v>
      </c>
      <c r="L11" s="2">
        <v>4</v>
      </c>
      <c r="M11" s="2">
        <v>5</v>
      </c>
      <c r="N11" s="2">
        <v>1</v>
      </c>
      <c r="O11" s="12">
        <v>1</v>
      </c>
      <c r="P11" s="2">
        <v>5</v>
      </c>
      <c r="Q11" s="2">
        <v>4</v>
      </c>
      <c r="R11" s="2">
        <v>1</v>
      </c>
      <c r="S11" s="12">
        <v>5</v>
      </c>
      <c r="T11" s="2">
        <v>5</v>
      </c>
      <c r="U11" s="2">
        <v>7</v>
      </c>
      <c r="V11" s="2">
        <v>5</v>
      </c>
      <c r="W11" s="12">
        <v>6</v>
      </c>
      <c r="X11" s="2">
        <v>6</v>
      </c>
      <c r="Y11" s="12">
        <v>5</v>
      </c>
      <c r="Z11" s="2">
        <v>5</v>
      </c>
      <c r="AA11" s="2">
        <v>5</v>
      </c>
      <c r="AB11" s="2">
        <v>1</v>
      </c>
      <c r="AC11" s="2">
        <v>5</v>
      </c>
      <c r="AD11" s="2">
        <v>4</v>
      </c>
      <c r="AE11" s="2">
        <v>1</v>
      </c>
      <c r="AF11" s="2">
        <v>4</v>
      </c>
      <c r="AG11" s="12">
        <v>1</v>
      </c>
      <c r="AH11" s="2">
        <v>1</v>
      </c>
      <c r="AI11" s="2">
        <v>1</v>
      </c>
      <c r="AJ11" s="2">
        <v>6</v>
      </c>
      <c r="AK11" s="12">
        <v>5</v>
      </c>
      <c r="AL11" s="2">
        <v>4</v>
      </c>
      <c r="AM11" s="2">
        <v>4</v>
      </c>
      <c r="AN11" s="2">
        <v>1</v>
      </c>
      <c r="AO11" s="2">
        <v>5</v>
      </c>
      <c r="AP11" s="12">
        <v>4</v>
      </c>
      <c r="AQ11" s="12">
        <v>4</v>
      </c>
      <c r="AR11" s="2">
        <v>4</v>
      </c>
      <c r="AS11" s="2">
        <v>1</v>
      </c>
      <c r="AT11" s="2">
        <v>7</v>
      </c>
      <c r="AU11" s="2">
        <v>5</v>
      </c>
      <c r="AV11" s="2">
        <v>6</v>
      </c>
      <c r="AW11" s="2">
        <v>5</v>
      </c>
      <c r="AX11" s="2">
        <v>1</v>
      </c>
      <c r="AY11" s="2">
        <v>5</v>
      </c>
      <c r="AZ11" s="12">
        <v>4</v>
      </c>
      <c r="BA11" s="12">
        <v>5</v>
      </c>
      <c r="BB11" s="2">
        <v>1</v>
      </c>
      <c r="BC11" s="2">
        <v>5</v>
      </c>
      <c r="BD11" s="2">
        <v>4</v>
      </c>
      <c r="BE11" s="2">
        <v>5</v>
      </c>
      <c r="BF11" s="2">
        <v>6</v>
      </c>
      <c r="BG11" s="2">
        <v>4</v>
      </c>
      <c r="BH11" s="2">
        <v>7</v>
      </c>
      <c r="BI11" s="12">
        <v>5</v>
      </c>
      <c r="BJ11" s="2">
        <v>1</v>
      </c>
      <c r="BK11" s="12">
        <v>1</v>
      </c>
      <c r="BL11" s="12">
        <v>1</v>
      </c>
      <c r="BM11" s="2">
        <v>5</v>
      </c>
      <c r="BN11" s="12">
        <v>1</v>
      </c>
      <c r="BO11" s="2">
        <v>1</v>
      </c>
      <c r="BP11" s="2">
        <v>1</v>
      </c>
      <c r="BQ11" s="2">
        <v>5</v>
      </c>
      <c r="BR11" s="12">
        <v>4</v>
      </c>
      <c r="BS11" s="2">
        <v>5</v>
      </c>
      <c r="BT11" s="2">
        <v>1</v>
      </c>
      <c r="BU11" s="2">
        <v>6</v>
      </c>
      <c r="BV11" s="12">
        <v>6</v>
      </c>
      <c r="BW11" s="12">
        <v>6</v>
      </c>
      <c r="BX11" s="2">
        <v>1</v>
      </c>
      <c r="BY11" s="2">
        <v>1</v>
      </c>
      <c r="BZ11" s="2">
        <v>1</v>
      </c>
      <c r="CA11" s="2">
        <v>1</v>
      </c>
      <c r="CB11" s="2">
        <v>5</v>
      </c>
      <c r="CC11" s="12">
        <v>6</v>
      </c>
      <c r="CD11" s="2">
        <v>7</v>
      </c>
      <c r="CE11" s="2">
        <v>1</v>
      </c>
      <c r="CF11" s="2">
        <v>5</v>
      </c>
      <c r="CG11" s="2">
        <v>1</v>
      </c>
      <c r="CH11" s="2">
        <v>5</v>
      </c>
      <c r="CI11" s="12">
        <v>6</v>
      </c>
      <c r="CJ11" s="2">
        <v>1</v>
      </c>
      <c r="CK11" s="2">
        <v>5</v>
      </c>
      <c r="CL11" s="12">
        <v>6</v>
      </c>
      <c r="CM11" s="2">
        <v>4</v>
      </c>
      <c r="CN11" s="12">
        <v>1</v>
      </c>
      <c r="CO11" s="2">
        <v>5</v>
      </c>
      <c r="CP11" s="12">
        <v>4</v>
      </c>
      <c r="CQ11" s="2">
        <v>5</v>
      </c>
      <c r="CR11" s="2">
        <v>112533</v>
      </c>
    </row>
    <row r="12" spans="1:96" ht="15" thickBot="1" x14ac:dyDescent="0.35">
      <c r="A12" s="1" t="s">
        <v>104</v>
      </c>
      <c r="B12" s="12">
        <v>5</v>
      </c>
      <c r="C12" s="2">
        <v>6</v>
      </c>
      <c r="D12" s="2">
        <v>4</v>
      </c>
      <c r="E12" s="12">
        <v>1</v>
      </c>
      <c r="F12" s="2">
        <v>5</v>
      </c>
      <c r="G12" s="12">
        <v>2</v>
      </c>
      <c r="H12" s="2">
        <v>4</v>
      </c>
      <c r="I12" s="12">
        <v>5</v>
      </c>
      <c r="J12" s="12">
        <v>5</v>
      </c>
      <c r="K12" s="2">
        <v>4</v>
      </c>
      <c r="L12" s="2">
        <v>2</v>
      </c>
      <c r="M12" s="2">
        <v>2</v>
      </c>
      <c r="N12" s="2">
        <v>1</v>
      </c>
      <c r="O12" s="12">
        <v>4</v>
      </c>
      <c r="P12" s="2">
        <v>2</v>
      </c>
      <c r="Q12" s="2">
        <v>1</v>
      </c>
      <c r="R12" s="2">
        <v>1</v>
      </c>
      <c r="S12" s="12">
        <v>1</v>
      </c>
      <c r="T12" s="2">
        <v>1</v>
      </c>
      <c r="U12" s="2">
        <v>5</v>
      </c>
      <c r="V12" s="2">
        <v>4</v>
      </c>
      <c r="W12" s="12">
        <v>5</v>
      </c>
      <c r="X12" s="2">
        <v>5</v>
      </c>
      <c r="Y12" s="12">
        <v>5</v>
      </c>
      <c r="Z12" s="2">
        <v>5</v>
      </c>
      <c r="AA12" s="2">
        <v>2</v>
      </c>
      <c r="AB12" s="2">
        <v>1</v>
      </c>
      <c r="AC12" s="2">
        <v>2</v>
      </c>
      <c r="AD12" s="2">
        <v>2</v>
      </c>
      <c r="AE12" s="2">
        <v>1</v>
      </c>
      <c r="AF12" s="2">
        <v>4</v>
      </c>
      <c r="AG12" s="12">
        <v>1</v>
      </c>
      <c r="AH12" s="2">
        <v>1</v>
      </c>
      <c r="AI12" s="2">
        <v>1</v>
      </c>
      <c r="AJ12" s="2">
        <v>6</v>
      </c>
      <c r="AK12" s="12">
        <v>1</v>
      </c>
      <c r="AL12" s="2">
        <v>1</v>
      </c>
      <c r="AM12" s="2">
        <v>4</v>
      </c>
      <c r="AN12" s="2">
        <v>1</v>
      </c>
      <c r="AO12" s="2">
        <v>1</v>
      </c>
      <c r="AP12" s="12">
        <v>4</v>
      </c>
      <c r="AQ12" s="12">
        <v>1</v>
      </c>
      <c r="AR12" s="2">
        <v>1</v>
      </c>
      <c r="AS12" s="2">
        <v>1</v>
      </c>
      <c r="AT12" s="2">
        <v>6</v>
      </c>
      <c r="AU12" s="2">
        <v>5</v>
      </c>
      <c r="AV12" s="2">
        <v>4</v>
      </c>
      <c r="AW12" s="2">
        <v>2</v>
      </c>
      <c r="AX12" s="2">
        <v>4</v>
      </c>
      <c r="AY12" s="2">
        <v>1</v>
      </c>
      <c r="AZ12" s="12">
        <v>2</v>
      </c>
      <c r="BA12" s="12">
        <v>1</v>
      </c>
      <c r="BB12" s="2">
        <v>4</v>
      </c>
      <c r="BC12" s="2">
        <v>4</v>
      </c>
      <c r="BD12" s="2">
        <v>1</v>
      </c>
      <c r="BE12" s="2">
        <v>4</v>
      </c>
      <c r="BF12" s="2">
        <v>4</v>
      </c>
      <c r="BG12" s="2">
        <v>2</v>
      </c>
      <c r="BH12" s="2">
        <v>2</v>
      </c>
      <c r="BI12" s="12">
        <v>1</v>
      </c>
      <c r="BJ12" s="2">
        <v>4</v>
      </c>
      <c r="BK12" s="12">
        <v>5</v>
      </c>
      <c r="BL12" s="12">
        <v>4</v>
      </c>
      <c r="BM12" s="2">
        <v>1</v>
      </c>
      <c r="BN12" s="12">
        <v>5</v>
      </c>
      <c r="BO12" s="2">
        <v>5</v>
      </c>
      <c r="BP12" s="2">
        <v>4</v>
      </c>
      <c r="BQ12" s="2">
        <v>1</v>
      </c>
      <c r="BR12" s="12">
        <v>4</v>
      </c>
      <c r="BS12" s="2">
        <v>4</v>
      </c>
      <c r="BT12" s="2">
        <v>1</v>
      </c>
      <c r="BU12" s="2">
        <v>4</v>
      </c>
      <c r="BV12" s="12">
        <v>4</v>
      </c>
      <c r="BW12" s="12">
        <v>4</v>
      </c>
      <c r="BX12" s="2">
        <v>5</v>
      </c>
      <c r="BY12" s="2">
        <v>1</v>
      </c>
      <c r="BZ12" s="2">
        <v>2</v>
      </c>
      <c r="CA12" s="2">
        <v>1</v>
      </c>
      <c r="CB12" s="2">
        <v>4</v>
      </c>
      <c r="CC12" s="12">
        <v>6</v>
      </c>
      <c r="CD12" s="2">
        <v>6</v>
      </c>
      <c r="CE12" s="2">
        <v>1</v>
      </c>
      <c r="CF12" s="2">
        <v>5</v>
      </c>
      <c r="CG12" s="2">
        <v>2</v>
      </c>
      <c r="CH12" s="2">
        <v>1</v>
      </c>
      <c r="CI12" s="12">
        <v>1</v>
      </c>
      <c r="CJ12" s="2">
        <v>4</v>
      </c>
      <c r="CK12" s="2">
        <v>2</v>
      </c>
      <c r="CL12" s="12">
        <v>4</v>
      </c>
      <c r="CM12" s="2">
        <v>4</v>
      </c>
      <c r="CN12" s="12">
        <v>5</v>
      </c>
      <c r="CO12" s="2">
        <v>5</v>
      </c>
      <c r="CP12" s="12">
        <v>1</v>
      </c>
      <c r="CQ12" s="2">
        <v>5</v>
      </c>
      <c r="CR12" s="2">
        <v>174357</v>
      </c>
    </row>
    <row r="13" spans="1:96" ht="15" thickBot="1" x14ac:dyDescent="0.35">
      <c r="A13" s="1" t="s">
        <v>105</v>
      </c>
      <c r="B13" s="12">
        <v>6</v>
      </c>
      <c r="C13" s="2">
        <v>6</v>
      </c>
      <c r="D13" s="2">
        <v>6</v>
      </c>
      <c r="E13" s="12">
        <v>1</v>
      </c>
      <c r="F13" s="2">
        <v>1</v>
      </c>
      <c r="G13" s="12">
        <v>1</v>
      </c>
      <c r="H13" s="2">
        <v>6</v>
      </c>
      <c r="I13" s="12">
        <v>5</v>
      </c>
      <c r="J13" s="12">
        <v>6</v>
      </c>
      <c r="K13" s="2">
        <v>1</v>
      </c>
      <c r="L13" s="2">
        <v>4</v>
      </c>
      <c r="M13" s="2">
        <v>1</v>
      </c>
      <c r="N13" s="2">
        <v>4</v>
      </c>
      <c r="O13" s="12">
        <v>1</v>
      </c>
      <c r="P13" s="2">
        <v>2</v>
      </c>
      <c r="Q13" s="2">
        <v>2</v>
      </c>
      <c r="R13" s="2">
        <v>3</v>
      </c>
      <c r="S13" s="12">
        <v>5</v>
      </c>
      <c r="T13" s="2">
        <v>5</v>
      </c>
      <c r="U13" s="2">
        <v>6</v>
      </c>
      <c r="V13" s="2">
        <v>6</v>
      </c>
      <c r="W13" s="12">
        <v>6</v>
      </c>
      <c r="X13" s="2">
        <v>6</v>
      </c>
      <c r="Y13" s="12">
        <v>6</v>
      </c>
      <c r="Z13" s="2">
        <v>5</v>
      </c>
      <c r="AA13" s="2">
        <v>1</v>
      </c>
      <c r="AB13" s="2">
        <v>5</v>
      </c>
      <c r="AC13" s="2">
        <v>5</v>
      </c>
      <c r="AD13" s="2">
        <v>5</v>
      </c>
      <c r="AE13" s="2">
        <v>1</v>
      </c>
      <c r="AF13" s="2">
        <v>1</v>
      </c>
      <c r="AG13" s="12">
        <v>5</v>
      </c>
      <c r="AH13" s="2">
        <v>1</v>
      </c>
      <c r="AI13" s="2">
        <v>1</v>
      </c>
      <c r="AJ13" s="2">
        <v>6</v>
      </c>
      <c r="AK13" s="12">
        <v>1</v>
      </c>
      <c r="AL13" s="2">
        <v>1</v>
      </c>
      <c r="AM13" s="2">
        <v>1</v>
      </c>
      <c r="AN13" s="2">
        <v>1</v>
      </c>
      <c r="AO13" s="2">
        <v>1</v>
      </c>
      <c r="AP13" s="12">
        <v>1</v>
      </c>
      <c r="AQ13" s="12">
        <v>1</v>
      </c>
      <c r="AR13" s="2">
        <v>1</v>
      </c>
      <c r="AS13" s="2">
        <v>1</v>
      </c>
      <c r="AT13" s="2">
        <v>4</v>
      </c>
      <c r="AU13" s="2">
        <v>1</v>
      </c>
      <c r="AV13" s="2">
        <v>5</v>
      </c>
      <c r="AW13" s="2">
        <v>4</v>
      </c>
      <c r="AX13" s="2">
        <v>1</v>
      </c>
      <c r="AY13" s="2">
        <v>5</v>
      </c>
      <c r="AZ13" s="12">
        <v>1</v>
      </c>
      <c r="BA13" s="12">
        <v>5</v>
      </c>
      <c r="BB13" s="2">
        <v>1</v>
      </c>
      <c r="BC13" s="2">
        <v>5</v>
      </c>
      <c r="BD13" s="2">
        <v>1</v>
      </c>
      <c r="BE13" s="2">
        <v>4</v>
      </c>
      <c r="BF13" s="2">
        <v>5</v>
      </c>
      <c r="BG13" s="2">
        <v>4</v>
      </c>
      <c r="BH13" s="2">
        <v>5</v>
      </c>
      <c r="BI13" s="12">
        <v>5</v>
      </c>
      <c r="BJ13" s="2">
        <v>1</v>
      </c>
      <c r="BK13" s="12">
        <v>1</v>
      </c>
      <c r="BL13" s="12">
        <v>5</v>
      </c>
      <c r="BM13" s="2">
        <v>6</v>
      </c>
      <c r="BN13" s="12">
        <v>5</v>
      </c>
      <c r="BO13" s="2">
        <v>5</v>
      </c>
      <c r="BP13" s="2">
        <v>1</v>
      </c>
      <c r="BQ13" s="2">
        <v>1</v>
      </c>
      <c r="BR13" s="12">
        <v>5</v>
      </c>
      <c r="BS13" s="2">
        <v>5</v>
      </c>
      <c r="BT13" s="2">
        <v>5</v>
      </c>
      <c r="BU13" s="2">
        <v>1</v>
      </c>
      <c r="BV13" s="12">
        <v>5</v>
      </c>
      <c r="BW13" s="12">
        <v>5</v>
      </c>
      <c r="BX13" s="2">
        <v>1</v>
      </c>
      <c r="BY13" s="2">
        <v>1</v>
      </c>
      <c r="BZ13" s="2">
        <v>1</v>
      </c>
      <c r="CA13" s="2">
        <v>1</v>
      </c>
      <c r="CB13" s="2">
        <v>1</v>
      </c>
      <c r="CC13" s="12">
        <v>6</v>
      </c>
      <c r="CD13" s="2">
        <v>6</v>
      </c>
      <c r="CE13" s="2">
        <v>1</v>
      </c>
      <c r="CF13" s="2">
        <v>5</v>
      </c>
      <c r="CG13" s="2">
        <v>6</v>
      </c>
      <c r="CH13" s="2">
        <v>1</v>
      </c>
      <c r="CI13" s="12">
        <v>6</v>
      </c>
      <c r="CJ13" s="2">
        <v>1</v>
      </c>
      <c r="CK13" s="2">
        <v>5</v>
      </c>
      <c r="CL13" s="12">
        <v>6</v>
      </c>
      <c r="CM13" s="2">
        <v>5</v>
      </c>
      <c r="CN13" s="12">
        <v>1</v>
      </c>
      <c r="CO13" s="2">
        <v>1</v>
      </c>
      <c r="CP13" s="12">
        <v>2</v>
      </c>
      <c r="CQ13" s="2">
        <v>5</v>
      </c>
      <c r="CR13" s="2">
        <v>125964</v>
      </c>
    </row>
    <row r="14" spans="1:96" ht="15" thickBot="1" x14ac:dyDescent="0.35">
      <c r="A14" s="1" t="s">
        <v>106</v>
      </c>
      <c r="B14" s="12">
        <v>5</v>
      </c>
      <c r="C14" s="2">
        <v>6</v>
      </c>
      <c r="D14" s="2">
        <v>5</v>
      </c>
      <c r="E14" s="12">
        <v>4</v>
      </c>
      <c r="F14" s="2">
        <v>1</v>
      </c>
      <c r="G14" s="12">
        <v>1</v>
      </c>
      <c r="H14" s="2">
        <v>1</v>
      </c>
      <c r="I14" s="12">
        <v>1</v>
      </c>
      <c r="J14" s="12">
        <v>5</v>
      </c>
      <c r="K14" s="2">
        <v>1</v>
      </c>
      <c r="L14" s="2">
        <v>4</v>
      </c>
      <c r="M14" s="2">
        <v>1</v>
      </c>
      <c r="N14" s="2">
        <v>1</v>
      </c>
      <c r="O14" s="12">
        <v>1</v>
      </c>
      <c r="P14" s="2">
        <v>4</v>
      </c>
      <c r="Q14" s="2">
        <v>1</v>
      </c>
      <c r="R14" s="2">
        <v>4</v>
      </c>
      <c r="S14" s="12">
        <v>5</v>
      </c>
      <c r="T14" s="2">
        <v>5</v>
      </c>
      <c r="U14" s="2">
        <v>6</v>
      </c>
      <c r="V14" s="2">
        <v>5</v>
      </c>
      <c r="W14" s="12">
        <v>5</v>
      </c>
      <c r="X14" s="2">
        <v>4</v>
      </c>
      <c r="Y14" s="12">
        <v>1</v>
      </c>
      <c r="Z14" s="2">
        <v>1</v>
      </c>
      <c r="AA14" s="2">
        <v>1</v>
      </c>
      <c r="AB14" s="2">
        <v>1</v>
      </c>
      <c r="AC14" s="2">
        <v>4</v>
      </c>
      <c r="AD14" s="2">
        <v>4</v>
      </c>
      <c r="AE14" s="2">
        <v>1</v>
      </c>
      <c r="AF14" s="2">
        <v>4</v>
      </c>
      <c r="AG14" s="12">
        <v>1</v>
      </c>
      <c r="AH14" s="2">
        <v>1</v>
      </c>
      <c r="AI14" s="2">
        <v>1</v>
      </c>
      <c r="AJ14" s="2">
        <v>5</v>
      </c>
      <c r="AK14" s="12">
        <v>1</v>
      </c>
      <c r="AL14" s="2">
        <v>4</v>
      </c>
      <c r="AM14" s="2">
        <v>4</v>
      </c>
      <c r="AN14" s="2">
        <v>1</v>
      </c>
      <c r="AO14" s="2">
        <v>1</v>
      </c>
      <c r="AP14" s="12">
        <v>4</v>
      </c>
      <c r="AQ14" s="12">
        <v>1</v>
      </c>
      <c r="AR14" s="2">
        <v>1</v>
      </c>
      <c r="AS14" s="2">
        <v>1</v>
      </c>
      <c r="AT14" s="2">
        <v>5</v>
      </c>
      <c r="AU14" s="2">
        <v>1</v>
      </c>
      <c r="AV14" s="2">
        <v>1</v>
      </c>
      <c r="AW14" s="2">
        <v>1</v>
      </c>
      <c r="AX14" s="2">
        <v>1</v>
      </c>
      <c r="AY14" s="2">
        <v>1</v>
      </c>
      <c r="AZ14" s="12">
        <v>1</v>
      </c>
      <c r="BA14" s="12">
        <v>5</v>
      </c>
      <c r="BB14" s="2">
        <v>1</v>
      </c>
      <c r="BC14" s="2">
        <v>5</v>
      </c>
      <c r="BD14" s="2">
        <v>1</v>
      </c>
      <c r="BE14" s="2">
        <v>1</v>
      </c>
      <c r="BF14" s="2">
        <v>5</v>
      </c>
      <c r="BG14" s="2">
        <v>4</v>
      </c>
      <c r="BH14" s="2">
        <v>5</v>
      </c>
      <c r="BI14" s="12">
        <v>4</v>
      </c>
      <c r="BJ14" s="2">
        <v>1</v>
      </c>
      <c r="BK14" s="12">
        <v>4</v>
      </c>
      <c r="BL14" s="12">
        <v>5</v>
      </c>
      <c r="BM14" s="2">
        <v>5</v>
      </c>
      <c r="BN14" s="12">
        <v>5</v>
      </c>
      <c r="BO14" s="2">
        <v>1</v>
      </c>
      <c r="BP14" s="2">
        <v>1</v>
      </c>
      <c r="BQ14" s="2">
        <v>1</v>
      </c>
      <c r="BR14" s="12">
        <v>1</v>
      </c>
      <c r="BS14" s="2">
        <v>1</v>
      </c>
      <c r="BT14" s="2">
        <v>4</v>
      </c>
      <c r="BU14" s="2">
        <v>1</v>
      </c>
      <c r="BV14" s="12">
        <v>5</v>
      </c>
      <c r="BW14" s="12">
        <v>5</v>
      </c>
      <c r="BX14" s="2">
        <v>1</v>
      </c>
      <c r="BY14" s="2">
        <v>1</v>
      </c>
      <c r="BZ14" s="2">
        <v>1</v>
      </c>
      <c r="CA14" s="2">
        <v>1</v>
      </c>
      <c r="CB14" s="2">
        <v>4</v>
      </c>
      <c r="CC14" s="12">
        <v>6</v>
      </c>
      <c r="CD14" s="2">
        <v>6</v>
      </c>
      <c r="CE14" s="2">
        <v>1</v>
      </c>
      <c r="CF14" s="2">
        <v>5</v>
      </c>
      <c r="CG14" s="2">
        <v>4</v>
      </c>
      <c r="CH14" s="2">
        <v>1</v>
      </c>
      <c r="CI14" s="12">
        <v>5</v>
      </c>
      <c r="CJ14" s="2">
        <v>1</v>
      </c>
      <c r="CK14" s="2">
        <v>1</v>
      </c>
      <c r="CL14" s="12">
        <v>6</v>
      </c>
      <c r="CM14" s="2">
        <v>5</v>
      </c>
      <c r="CN14" s="12">
        <v>1</v>
      </c>
      <c r="CO14" s="2">
        <v>1</v>
      </c>
      <c r="CP14" s="12">
        <v>4</v>
      </c>
      <c r="CQ14" s="2">
        <v>5</v>
      </c>
      <c r="CR14" s="2">
        <v>138966</v>
      </c>
    </row>
    <row r="15" spans="1:96" ht="15" thickBot="1" x14ac:dyDescent="0.35">
      <c r="A15" s="1" t="s">
        <v>107</v>
      </c>
      <c r="B15" s="12">
        <v>1</v>
      </c>
      <c r="C15" s="2">
        <v>6</v>
      </c>
      <c r="D15" s="2">
        <v>3</v>
      </c>
      <c r="E15" s="12">
        <v>3</v>
      </c>
      <c r="F15" s="2">
        <v>1</v>
      </c>
      <c r="G15" s="12">
        <v>3</v>
      </c>
      <c r="H15" s="2">
        <v>1</v>
      </c>
      <c r="I15" s="12">
        <v>5</v>
      </c>
      <c r="J15" s="12">
        <v>1</v>
      </c>
      <c r="K15" s="2">
        <v>5</v>
      </c>
      <c r="L15" s="2">
        <v>3</v>
      </c>
      <c r="M15" s="2">
        <v>4</v>
      </c>
      <c r="N15" s="2">
        <v>4</v>
      </c>
      <c r="O15" s="12">
        <v>1</v>
      </c>
      <c r="P15" s="2">
        <v>4</v>
      </c>
      <c r="Q15" s="2">
        <v>5</v>
      </c>
      <c r="R15" s="2">
        <v>1</v>
      </c>
      <c r="S15" s="12">
        <v>6</v>
      </c>
      <c r="T15" s="2">
        <v>3</v>
      </c>
      <c r="U15" s="2">
        <v>5</v>
      </c>
      <c r="V15" s="2">
        <v>6</v>
      </c>
      <c r="W15" s="12">
        <v>6</v>
      </c>
      <c r="X15" s="2">
        <v>5</v>
      </c>
      <c r="Y15" s="12">
        <v>5</v>
      </c>
      <c r="Z15" s="2">
        <v>1</v>
      </c>
      <c r="AA15" s="2">
        <v>1</v>
      </c>
      <c r="AB15" s="2">
        <v>1</v>
      </c>
      <c r="AC15" s="2">
        <v>3</v>
      </c>
      <c r="AD15" s="2">
        <v>3</v>
      </c>
      <c r="AE15" s="2">
        <v>1</v>
      </c>
      <c r="AF15" s="2">
        <v>3</v>
      </c>
      <c r="AG15" s="12">
        <v>1</v>
      </c>
      <c r="AH15" s="2">
        <v>1</v>
      </c>
      <c r="AI15" s="2">
        <v>1</v>
      </c>
      <c r="AJ15" s="2">
        <v>6</v>
      </c>
      <c r="AK15" s="12">
        <v>3</v>
      </c>
      <c r="AL15" s="2">
        <v>3</v>
      </c>
      <c r="AM15" s="2">
        <v>3</v>
      </c>
      <c r="AN15" s="2">
        <v>1</v>
      </c>
      <c r="AO15" s="2">
        <v>3</v>
      </c>
      <c r="AP15" s="12">
        <v>3</v>
      </c>
      <c r="AQ15" s="12">
        <v>3</v>
      </c>
      <c r="AR15" s="2">
        <v>3</v>
      </c>
      <c r="AS15" s="2">
        <v>5</v>
      </c>
      <c r="AT15" s="2">
        <v>5</v>
      </c>
      <c r="AU15" s="2">
        <v>1</v>
      </c>
      <c r="AV15" s="2">
        <v>5</v>
      </c>
      <c r="AW15" s="2">
        <v>4</v>
      </c>
      <c r="AX15" s="2">
        <v>5</v>
      </c>
      <c r="AY15" s="2">
        <v>1</v>
      </c>
      <c r="AZ15" s="12">
        <v>1</v>
      </c>
      <c r="BA15" s="12">
        <v>1</v>
      </c>
      <c r="BB15" s="2">
        <v>1</v>
      </c>
      <c r="BC15" s="2">
        <v>4</v>
      </c>
      <c r="BD15" s="2">
        <v>1</v>
      </c>
      <c r="BE15" s="2">
        <v>1</v>
      </c>
      <c r="BF15" s="2">
        <v>5</v>
      </c>
      <c r="BG15" s="2">
        <v>1</v>
      </c>
      <c r="BH15" s="2">
        <v>1</v>
      </c>
      <c r="BI15" s="12">
        <v>5</v>
      </c>
      <c r="BJ15" s="2">
        <v>1</v>
      </c>
      <c r="BK15" s="12">
        <v>1</v>
      </c>
      <c r="BL15" s="12">
        <v>1</v>
      </c>
      <c r="BM15" s="2">
        <v>1</v>
      </c>
      <c r="BN15" s="12">
        <v>1</v>
      </c>
      <c r="BO15" s="2">
        <v>1</v>
      </c>
      <c r="BP15" s="2">
        <v>1</v>
      </c>
      <c r="BQ15" s="2">
        <v>1</v>
      </c>
      <c r="BR15" s="12">
        <v>3</v>
      </c>
      <c r="BS15" s="2">
        <v>6</v>
      </c>
      <c r="BT15" s="2">
        <v>3</v>
      </c>
      <c r="BU15" s="2">
        <v>1</v>
      </c>
      <c r="BV15" s="12">
        <v>5</v>
      </c>
      <c r="BW15" s="12">
        <v>1</v>
      </c>
      <c r="BX15" s="2">
        <v>5</v>
      </c>
      <c r="BY15" s="2">
        <v>1</v>
      </c>
      <c r="BZ15" s="2">
        <v>1</v>
      </c>
      <c r="CA15" s="2">
        <v>1</v>
      </c>
      <c r="CB15" s="2">
        <v>5</v>
      </c>
      <c r="CC15" s="12">
        <v>6</v>
      </c>
      <c r="CD15" s="2">
        <v>6</v>
      </c>
      <c r="CE15" s="2">
        <v>1</v>
      </c>
      <c r="CF15" s="2">
        <v>5</v>
      </c>
      <c r="CG15" s="2">
        <v>3</v>
      </c>
      <c r="CH15" s="2">
        <v>1</v>
      </c>
      <c r="CI15" s="12">
        <v>5</v>
      </c>
      <c r="CJ15" s="2">
        <v>5</v>
      </c>
      <c r="CK15" s="2">
        <v>1</v>
      </c>
      <c r="CL15" s="12">
        <v>5</v>
      </c>
      <c r="CM15" s="2">
        <v>1</v>
      </c>
      <c r="CN15" s="12">
        <v>5</v>
      </c>
      <c r="CO15" s="2">
        <v>5</v>
      </c>
      <c r="CP15" s="12">
        <v>4</v>
      </c>
      <c r="CQ15" s="2">
        <v>5</v>
      </c>
      <c r="CR15" s="2">
        <v>127857</v>
      </c>
    </row>
    <row r="16" spans="1:96" ht="15" thickBot="1" x14ac:dyDescent="0.35">
      <c r="A16" s="1" t="s">
        <v>108</v>
      </c>
      <c r="B16" s="12">
        <v>1</v>
      </c>
      <c r="C16" s="2">
        <v>6</v>
      </c>
      <c r="D16" s="2">
        <v>1</v>
      </c>
      <c r="E16" s="12">
        <v>3</v>
      </c>
      <c r="F16" s="2">
        <v>1</v>
      </c>
      <c r="G16" s="12">
        <v>3</v>
      </c>
      <c r="H16" s="2">
        <v>1</v>
      </c>
      <c r="I16" s="12">
        <v>1</v>
      </c>
      <c r="J16" s="12">
        <v>5</v>
      </c>
      <c r="K16" s="2">
        <v>5</v>
      </c>
      <c r="L16" s="2">
        <v>3</v>
      </c>
      <c r="M16" s="2">
        <v>4</v>
      </c>
      <c r="N16" s="2">
        <v>3</v>
      </c>
      <c r="O16" s="12">
        <v>4</v>
      </c>
      <c r="P16" s="2">
        <v>4</v>
      </c>
      <c r="Q16" s="2">
        <v>5</v>
      </c>
      <c r="R16" s="2">
        <v>1</v>
      </c>
      <c r="S16" s="12">
        <v>5</v>
      </c>
      <c r="T16" s="2">
        <v>3</v>
      </c>
      <c r="U16" s="2">
        <v>5</v>
      </c>
      <c r="V16" s="2">
        <v>6</v>
      </c>
      <c r="W16" s="12">
        <v>6</v>
      </c>
      <c r="X16" s="2">
        <v>5</v>
      </c>
      <c r="Y16" s="12">
        <v>5</v>
      </c>
      <c r="Z16" s="2">
        <v>1</v>
      </c>
      <c r="AA16" s="2">
        <v>1</v>
      </c>
      <c r="AB16" s="2">
        <v>1</v>
      </c>
      <c r="AC16" s="2">
        <v>3</v>
      </c>
      <c r="AD16" s="2">
        <v>3</v>
      </c>
      <c r="AE16" s="2">
        <v>1</v>
      </c>
      <c r="AF16" s="2">
        <v>3</v>
      </c>
      <c r="AG16" s="12">
        <v>1</v>
      </c>
      <c r="AH16" s="2">
        <v>1</v>
      </c>
      <c r="AI16" s="2">
        <v>1</v>
      </c>
      <c r="AJ16" s="2">
        <v>1</v>
      </c>
      <c r="AK16" s="12">
        <v>3</v>
      </c>
      <c r="AL16" s="2">
        <v>4</v>
      </c>
      <c r="AM16" s="2">
        <v>3</v>
      </c>
      <c r="AN16" s="2">
        <v>1</v>
      </c>
      <c r="AO16" s="2">
        <v>3</v>
      </c>
      <c r="AP16" s="12">
        <v>3</v>
      </c>
      <c r="AQ16" s="12">
        <v>3</v>
      </c>
      <c r="AR16" s="2">
        <v>3</v>
      </c>
      <c r="AS16" s="2">
        <v>1</v>
      </c>
      <c r="AT16" s="2">
        <v>5</v>
      </c>
      <c r="AU16" s="2">
        <v>1</v>
      </c>
      <c r="AV16" s="2">
        <v>2</v>
      </c>
      <c r="AW16" s="2">
        <v>4</v>
      </c>
      <c r="AX16" s="2">
        <v>5</v>
      </c>
      <c r="AY16" s="2">
        <v>1</v>
      </c>
      <c r="AZ16" s="12">
        <v>5</v>
      </c>
      <c r="BA16" s="12">
        <v>1</v>
      </c>
      <c r="BB16" s="2">
        <v>1</v>
      </c>
      <c r="BC16" s="2">
        <v>4</v>
      </c>
      <c r="BD16" s="2">
        <v>1</v>
      </c>
      <c r="BE16" s="2">
        <v>1</v>
      </c>
      <c r="BF16" s="2">
        <v>5</v>
      </c>
      <c r="BG16" s="2">
        <v>1</v>
      </c>
      <c r="BH16" s="2">
        <v>1</v>
      </c>
      <c r="BI16" s="12">
        <v>5</v>
      </c>
      <c r="BJ16" s="2">
        <v>1</v>
      </c>
      <c r="BK16" s="12">
        <v>1</v>
      </c>
      <c r="BL16" s="12">
        <v>1</v>
      </c>
      <c r="BM16" s="2">
        <v>1</v>
      </c>
      <c r="BN16" s="12">
        <v>1</v>
      </c>
      <c r="BO16" s="2">
        <v>1</v>
      </c>
      <c r="BP16" s="2">
        <v>1</v>
      </c>
      <c r="BQ16" s="2">
        <v>4</v>
      </c>
      <c r="BR16" s="12">
        <v>3</v>
      </c>
      <c r="BS16" s="2">
        <v>6</v>
      </c>
      <c r="BT16" s="2">
        <v>4</v>
      </c>
      <c r="BU16" s="2">
        <v>1</v>
      </c>
      <c r="BV16" s="12">
        <v>5</v>
      </c>
      <c r="BW16" s="12">
        <v>1</v>
      </c>
      <c r="BX16" s="2">
        <v>5</v>
      </c>
      <c r="BY16" s="2">
        <v>1</v>
      </c>
      <c r="BZ16" s="2">
        <v>1</v>
      </c>
      <c r="CA16" s="2">
        <v>1</v>
      </c>
      <c r="CB16" s="2">
        <v>5</v>
      </c>
      <c r="CC16" s="12">
        <v>6</v>
      </c>
      <c r="CD16" s="2">
        <v>6</v>
      </c>
      <c r="CE16" s="2">
        <v>1</v>
      </c>
      <c r="CF16" s="2">
        <v>5</v>
      </c>
      <c r="CG16" s="2">
        <v>1</v>
      </c>
      <c r="CH16" s="2">
        <v>1</v>
      </c>
      <c r="CI16" s="12">
        <v>2</v>
      </c>
      <c r="CJ16" s="2">
        <v>5</v>
      </c>
      <c r="CK16" s="2">
        <v>1</v>
      </c>
      <c r="CL16" s="12">
        <v>5</v>
      </c>
      <c r="CM16" s="2">
        <v>5</v>
      </c>
      <c r="CN16" s="12">
        <v>1</v>
      </c>
      <c r="CO16" s="2">
        <v>1</v>
      </c>
      <c r="CP16" s="12">
        <v>4</v>
      </c>
      <c r="CQ16" s="2">
        <v>5</v>
      </c>
      <c r="CR16" s="2">
        <v>125066</v>
      </c>
    </row>
    <row r="17" spans="1:96" ht="15" thickBot="1" x14ac:dyDescent="0.35">
      <c r="A17" s="1" t="s">
        <v>109</v>
      </c>
      <c r="B17" s="12">
        <v>4</v>
      </c>
      <c r="C17" s="2">
        <v>6</v>
      </c>
      <c r="D17" s="2">
        <v>1</v>
      </c>
      <c r="E17" s="12">
        <v>1</v>
      </c>
      <c r="F17" s="2">
        <v>1</v>
      </c>
      <c r="G17" s="12">
        <v>1</v>
      </c>
      <c r="H17" s="2">
        <v>1</v>
      </c>
      <c r="I17" s="12">
        <v>6</v>
      </c>
      <c r="J17" s="12">
        <v>6</v>
      </c>
      <c r="K17" s="2">
        <v>2</v>
      </c>
      <c r="L17" s="2">
        <v>4</v>
      </c>
      <c r="M17" s="2">
        <v>1</v>
      </c>
      <c r="N17" s="2">
        <v>1</v>
      </c>
      <c r="O17" s="12">
        <v>1</v>
      </c>
      <c r="P17" s="2">
        <v>1</v>
      </c>
      <c r="Q17" s="2">
        <v>1</v>
      </c>
      <c r="R17" s="2">
        <v>1</v>
      </c>
      <c r="S17" s="12">
        <v>6</v>
      </c>
      <c r="T17" s="2">
        <v>6</v>
      </c>
      <c r="U17" s="2">
        <v>4</v>
      </c>
      <c r="V17" s="2">
        <v>4</v>
      </c>
      <c r="W17" s="12">
        <v>4</v>
      </c>
      <c r="X17" s="2">
        <v>4</v>
      </c>
      <c r="Y17" s="12">
        <v>6</v>
      </c>
      <c r="Z17" s="2">
        <v>4</v>
      </c>
      <c r="AA17" s="2">
        <v>1</v>
      </c>
      <c r="AB17" s="2">
        <v>1</v>
      </c>
      <c r="AC17" s="2">
        <v>3</v>
      </c>
      <c r="AD17" s="2">
        <v>1</v>
      </c>
      <c r="AE17" s="2">
        <v>1</v>
      </c>
      <c r="AF17" s="2">
        <v>1</v>
      </c>
      <c r="AG17" s="12">
        <v>1</v>
      </c>
      <c r="AH17" s="2">
        <v>1</v>
      </c>
      <c r="AI17" s="2">
        <v>1</v>
      </c>
      <c r="AJ17" s="2">
        <v>4</v>
      </c>
      <c r="AK17" s="12">
        <v>1</v>
      </c>
      <c r="AL17" s="2">
        <v>1</v>
      </c>
      <c r="AM17" s="2">
        <v>1</v>
      </c>
      <c r="AN17" s="2">
        <v>1</v>
      </c>
      <c r="AO17" s="2">
        <v>1</v>
      </c>
      <c r="AP17" s="12">
        <v>1</v>
      </c>
      <c r="AQ17" s="12">
        <v>1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1</v>
      </c>
      <c r="AX17" s="2">
        <v>1</v>
      </c>
      <c r="AY17" s="2">
        <v>4</v>
      </c>
      <c r="AZ17" s="12">
        <v>1</v>
      </c>
      <c r="BA17" s="12">
        <v>6</v>
      </c>
      <c r="BB17" s="2">
        <v>1</v>
      </c>
      <c r="BC17" s="2">
        <v>1</v>
      </c>
      <c r="BD17" s="2">
        <v>1</v>
      </c>
      <c r="BE17" s="2">
        <v>3</v>
      </c>
      <c r="BF17" s="2">
        <v>3</v>
      </c>
      <c r="BG17" s="2">
        <v>1</v>
      </c>
      <c r="BH17" s="2">
        <v>1</v>
      </c>
      <c r="BI17" s="12">
        <v>4</v>
      </c>
      <c r="BJ17" s="2">
        <v>1</v>
      </c>
      <c r="BK17" s="12">
        <v>1</v>
      </c>
      <c r="BL17" s="12">
        <v>4</v>
      </c>
      <c r="BM17" s="2">
        <v>1</v>
      </c>
      <c r="BN17" s="12">
        <v>4</v>
      </c>
      <c r="BO17" s="2">
        <v>1</v>
      </c>
      <c r="BP17" s="2">
        <v>1</v>
      </c>
      <c r="BQ17" s="2">
        <v>1</v>
      </c>
      <c r="BR17" s="12">
        <v>6</v>
      </c>
      <c r="BS17" s="2">
        <v>1</v>
      </c>
      <c r="BT17" s="2">
        <v>3</v>
      </c>
      <c r="BU17" s="2">
        <v>4</v>
      </c>
      <c r="BV17" s="12">
        <v>1</v>
      </c>
      <c r="BW17" s="12">
        <v>4</v>
      </c>
      <c r="BX17" s="2">
        <v>1</v>
      </c>
      <c r="BY17" s="2">
        <v>1</v>
      </c>
      <c r="BZ17" s="2">
        <v>1</v>
      </c>
      <c r="CA17" s="2">
        <v>1</v>
      </c>
      <c r="CB17" s="2">
        <v>3</v>
      </c>
      <c r="CC17" s="12">
        <v>6</v>
      </c>
      <c r="CD17" s="2">
        <v>6</v>
      </c>
      <c r="CE17" s="2">
        <v>1</v>
      </c>
      <c r="CF17" s="2">
        <v>1</v>
      </c>
      <c r="CG17" s="2">
        <v>1</v>
      </c>
      <c r="CH17" s="2">
        <v>1</v>
      </c>
      <c r="CI17" s="12">
        <v>6</v>
      </c>
      <c r="CJ17" s="2">
        <v>1</v>
      </c>
      <c r="CK17" s="2">
        <v>4</v>
      </c>
      <c r="CL17" s="12">
        <v>6</v>
      </c>
      <c r="CM17" s="2">
        <v>1</v>
      </c>
      <c r="CN17" s="12">
        <v>4</v>
      </c>
      <c r="CO17" s="2">
        <v>1</v>
      </c>
      <c r="CP17" s="12">
        <v>1</v>
      </c>
      <c r="CQ17" s="2">
        <v>1</v>
      </c>
      <c r="CR17" s="2">
        <v>127857</v>
      </c>
    </row>
    <row r="18" spans="1:96" ht="15" thickBot="1" x14ac:dyDescent="0.35">
      <c r="A18" s="1" t="s">
        <v>110</v>
      </c>
      <c r="B18" s="12">
        <v>6</v>
      </c>
      <c r="C18" s="2">
        <v>6</v>
      </c>
      <c r="D18" s="2">
        <v>6</v>
      </c>
      <c r="E18" s="12">
        <v>1</v>
      </c>
      <c r="F18" s="2">
        <v>1</v>
      </c>
      <c r="G18" s="12">
        <v>1</v>
      </c>
      <c r="H18" s="2">
        <v>6</v>
      </c>
      <c r="I18" s="12">
        <v>5</v>
      </c>
      <c r="J18" s="12">
        <v>6</v>
      </c>
      <c r="K18" s="2">
        <v>1</v>
      </c>
      <c r="L18" s="2">
        <v>5</v>
      </c>
      <c r="M18" s="2">
        <v>1</v>
      </c>
      <c r="N18" s="2">
        <v>1</v>
      </c>
      <c r="O18" s="12">
        <v>4</v>
      </c>
      <c r="P18" s="2">
        <v>2</v>
      </c>
      <c r="Q18" s="2">
        <v>2</v>
      </c>
      <c r="R18" s="2">
        <v>3</v>
      </c>
      <c r="S18" s="12">
        <v>5</v>
      </c>
      <c r="T18" s="2">
        <v>5</v>
      </c>
      <c r="U18" s="2">
        <v>6</v>
      </c>
      <c r="V18" s="2">
        <v>6</v>
      </c>
      <c r="W18" s="12">
        <v>6</v>
      </c>
      <c r="X18" s="2">
        <v>6</v>
      </c>
      <c r="Y18" s="12">
        <v>6</v>
      </c>
      <c r="Z18" s="2">
        <v>5</v>
      </c>
      <c r="AA18" s="2">
        <v>1</v>
      </c>
      <c r="AB18" s="2">
        <v>5</v>
      </c>
      <c r="AC18" s="2">
        <v>1</v>
      </c>
      <c r="AD18" s="2">
        <v>1</v>
      </c>
      <c r="AE18" s="2">
        <v>1</v>
      </c>
      <c r="AF18" s="2">
        <v>1</v>
      </c>
      <c r="AG18" s="12">
        <v>1</v>
      </c>
      <c r="AH18" s="2">
        <v>1</v>
      </c>
      <c r="AI18" s="2">
        <v>1</v>
      </c>
      <c r="AJ18" s="2">
        <v>6</v>
      </c>
      <c r="AK18" s="12">
        <v>1</v>
      </c>
      <c r="AL18" s="2">
        <v>4</v>
      </c>
      <c r="AM18" s="2">
        <v>4</v>
      </c>
      <c r="AN18" s="2">
        <v>5</v>
      </c>
      <c r="AO18" s="2">
        <v>1</v>
      </c>
      <c r="AP18" s="12">
        <v>4</v>
      </c>
      <c r="AQ18" s="12">
        <v>1</v>
      </c>
      <c r="AR18" s="2">
        <v>1</v>
      </c>
      <c r="AS18" s="2">
        <v>1</v>
      </c>
      <c r="AT18" s="2">
        <v>6</v>
      </c>
      <c r="AU18" s="2">
        <v>1</v>
      </c>
      <c r="AV18" s="2">
        <v>5</v>
      </c>
      <c r="AW18" s="2">
        <v>4</v>
      </c>
      <c r="AX18" s="2">
        <v>1</v>
      </c>
      <c r="AY18" s="2">
        <v>5</v>
      </c>
      <c r="AZ18" s="12">
        <v>5</v>
      </c>
      <c r="BA18" s="12">
        <v>1</v>
      </c>
      <c r="BB18" s="2">
        <v>1</v>
      </c>
      <c r="BC18" s="2">
        <v>5</v>
      </c>
      <c r="BD18" s="2">
        <v>1</v>
      </c>
      <c r="BE18" s="2">
        <v>4</v>
      </c>
      <c r="BF18" s="2">
        <v>5</v>
      </c>
      <c r="BG18" s="2">
        <v>4</v>
      </c>
      <c r="BH18" s="2">
        <v>5</v>
      </c>
      <c r="BI18" s="12">
        <v>5</v>
      </c>
      <c r="BJ18" s="2">
        <v>1</v>
      </c>
      <c r="BK18" s="12">
        <v>1</v>
      </c>
      <c r="BL18" s="12">
        <v>5</v>
      </c>
      <c r="BM18" s="2">
        <v>6</v>
      </c>
      <c r="BN18" s="12">
        <v>6</v>
      </c>
      <c r="BO18" s="2">
        <v>5</v>
      </c>
      <c r="BP18" s="2">
        <v>1</v>
      </c>
      <c r="BQ18" s="2">
        <v>1</v>
      </c>
      <c r="BR18" s="12">
        <v>5</v>
      </c>
      <c r="BS18" s="2">
        <v>1</v>
      </c>
      <c r="BT18" s="2">
        <v>1</v>
      </c>
      <c r="BU18" s="2">
        <v>1</v>
      </c>
      <c r="BV18" s="12">
        <v>5</v>
      </c>
      <c r="BW18" s="12">
        <v>5</v>
      </c>
      <c r="BX18" s="2">
        <v>1</v>
      </c>
      <c r="BY18" s="2">
        <v>1</v>
      </c>
      <c r="BZ18" s="2">
        <v>1</v>
      </c>
      <c r="CA18" s="2">
        <v>1</v>
      </c>
      <c r="CB18" s="2">
        <v>1</v>
      </c>
      <c r="CC18" s="12">
        <v>6</v>
      </c>
      <c r="CD18" s="2">
        <v>6</v>
      </c>
      <c r="CE18" s="2">
        <v>1</v>
      </c>
      <c r="CF18" s="2">
        <v>5</v>
      </c>
      <c r="CG18" s="2">
        <v>6</v>
      </c>
      <c r="CH18" s="2">
        <v>1</v>
      </c>
      <c r="CI18" s="12">
        <v>6</v>
      </c>
      <c r="CJ18" s="2">
        <v>1</v>
      </c>
      <c r="CK18" s="2">
        <v>5</v>
      </c>
      <c r="CL18" s="12">
        <v>6</v>
      </c>
      <c r="CM18" s="2">
        <v>5</v>
      </c>
      <c r="CN18" s="12">
        <v>1</v>
      </c>
      <c r="CO18" s="2">
        <v>1</v>
      </c>
      <c r="CP18" s="12">
        <v>2</v>
      </c>
      <c r="CQ18" s="2">
        <v>5</v>
      </c>
      <c r="CR18" s="2">
        <v>113566</v>
      </c>
    </row>
    <row r="19" spans="1:96" ht="15" thickBot="1" x14ac:dyDescent="0.35">
      <c r="A19" s="1" t="s">
        <v>111</v>
      </c>
      <c r="B19" s="12">
        <v>6</v>
      </c>
      <c r="C19" s="2">
        <v>6</v>
      </c>
      <c r="D19" s="2">
        <v>2</v>
      </c>
      <c r="E19" s="12">
        <v>2</v>
      </c>
      <c r="F19" s="2">
        <v>6</v>
      </c>
      <c r="G19" s="12">
        <v>2</v>
      </c>
      <c r="H19" s="2">
        <v>1</v>
      </c>
      <c r="I19" s="12">
        <v>2</v>
      </c>
      <c r="J19" s="12">
        <v>6</v>
      </c>
      <c r="K19" s="2">
        <v>5</v>
      </c>
      <c r="L19" s="2">
        <v>1</v>
      </c>
      <c r="M19" s="2">
        <v>2</v>
      </c>
      <c r="N19" s="2">
        <v>1</v>
      </c>
      <c r="O19" s="12">
        <v>1</v>
      </c>
      <c r="P19" s="2">
        <v>1</v>
      </c>
      <c r="Q19" s="2">
        <v>1</v>
      </c>
      <c r="R19" s="2">
        <v>1</v>
      </c>
      <c r="S19" s="12">
        <v>2</v>
      </c>
      <c r="T19" s="2">
        <v>2</v>
      </c>
      <c r="U19" s="2">
        <v>6</v>
      </c>
      <c r="V19" s="2">
        <v>6</v>
      </c>
      <c r="W19" s="12">
        <v>6</v>
      </c>
      <c r="X19" s="2">
        <v>6</v>
      </c>
      <c r="Y19" s="12">
        <v>6</v>
      </c>
      <c r="Z19" s="2">
        <v>2</v>
      </c>
      <c r="AA19" s="2">
        <v>1</v>
      </c>
      <c r="AB19" s="2">
        <v>1</v>
      </c>
      <c r="AC19" s="2">
        <v>2</v>
      </c>
      <c r="AD19" s="2">
        <v>1</v>
      </c>
      <c r="AE19" s="2">
        <v>1</v>
      </c>
      <c r="AF19" s="2">
        <v>2</v>
      </c>
      <c r="AG19" s="12">
        <v>1</v>
      </c>
      <c r="AH19" s="2">
        <v>1</v>
      </c>
      <c r="AI19" s="2">
        <v>2</v>
      </c>
      <c r="AJ19" s="2">
        <v>6</v>
      </c>
      <c r="AK19" s="12">
        <v>1</v>
      </c>
      <c r="AL19" s="2">
        <v>1</v>
      </c>
      <c r="AM19" s="2">
        <v>2</v>
      </c>
      <c r="AN19" s="2">
        <v>1</v>
      </c>
      <c r="AO19" s="2">
        <v>1</v>
      </c>
      <c r="AP19" s="12">
        <v>1</v>
      </c>
      <c r="AQ19" s="12">
        <v>2</v>
      </c>
      <c r="AR19" s="2">
        <v>1</v>
      </c>
      <c r="AS19" s="2">
        <v>1</v>
      </c>
      <c r="AT19" s="2">
        <v>6</v>
      </c>
      <c r="AU19" s="2">
        <v>1</v>
      </c>
      <c r="AV19" s="2">
        <v>2</v>
      </c>
      <c r="AW19" s="2">
        <v>2</v>
      </c>
      <c r="AX19" s="2">
        <v>6</v>
      </c>
      <c r="AY19" s="2">
        <v>1</v>
      </c>
      <c r="AZ19" s="12">
        <v>1</v>
      </c>
      <c r="BA19" s="12">
        <v>6</v>
      </c>
      <c r="BB19" s="2">
        <v>6</v>
      </c>
      <c r="BC19" s="2">
        <v>2</v>
      </c>
      <c r="BD19" s="2">
        <v>1</v>
      </c>
      <c r="BE19" s="2">
        <v>2</v>
      </c>
      <c r="BF19" s="2">
        <v>6</v>
      </c>
      <c r="BG19" s="2">
        <v>2</v>
      </c>
      <c r="BH19" s="2">
        <v>1</v>
      </c>
      <c r="BI19" s="12">
        <v>1</v>
      </c>
      <c r="BJ19" s="2">
        <v>6</v>
      </c>
      <c r="BK19" s="12">
        <v>1</v>
      </c>
      <c r="BL19" s="12">
        <v>2</v>
      </c>
      <c r="BM19" s="2">
        <v>1</v>
      </c>
      <c r="BN19" s="12">
        <v>6</v>
      </c>
      <c r="BO19" s="2">
        <v>6</v>
      </c>
      <c r="BP19" s="2">
        <v>1</v>
      </c>
      <c r="BQ19" s="2">
        <v>1</v>
      </c>
      <c r="BR19" s="12">
        <v>6</v>
      </c>
      <c r="BS19" s="2">
        <v>1</v>
      </c>
      <c r="BT19" s="2">
        <v>1</v>
      </c>
      <c r="BU19" s="2">
        <v>6</v>
      </c>
      <c r="BV19" s="12">
        <v>1</v>
      </c>
      <c r="BW19" s="12">
        <v>6</v>
      </c>
      <c r="BX19" s="2">
        <v>6</v>
      </c>
      <c r="BY19" s="2">
        <v>1</v>
      </c>
      <c r="BZ19" s="2">
        <v>2</v>
      </c>
      <c r="CA19" s="2">
        <v>1</v>
      </c>
      <c r="CB19" s="2">
        <v>2</v>
      </c>
      <c r="CC19" s="12">
        <v>6</v>
      </c>
      <c r="CD19" s="2">
        <v>6</v>
      </c>
      <c r="CE19" s="2">
        <v>2</v>
      </c>
      <c r="CF19" s="2">
        <v>2</v>
      </c>
      <c r="CG19" s="2">
        <v>2</v>
      </c>
      <c r="CH19" s="2">
        <v>2</v>
      </c>
      <c r="CI19" s="12">
        <v>5</v>
      </c>
      <c r="CJ19" s="2">
        <v>2</v>
      </c>
      <c r="CK19" s="2">
        <v>2</v>
      </c>
      <c r="CL19" s="12">
        <v>6</v>
      </c>
      <c r="CM19" s="2">
        <v>6</v>
      </c>
      <c r="CN19" s="12">
        <v>2</v>
      </c>
      <c r="CO19" s="2">
        <v>1</v>
      </c>
      <c r="CP19" s="12">
        <v>1</v>
      </c>
      <c r="CQ19" s="2">
        <v>6</v>
      </c>
      <c r="CR19" s="2">
        <v>139250</v>
      </c>
    </row>
    <row r="20" spans="1:96" ht="15" thickBot="1" x14ac:dyDescent="0.35">
      <c r="A20" s="1" t="s">
        <v>112</v>
      </c>
      <c r="B20" s="12">
        <v>6</v>
      </c>
      <c r="C20" s="2">
        <v>6</v>
      </c>
      <c r="D20" s="2">
        <v>5</v>
      </c>
      <c r="E20" s="12">
        <v>4</v>
      </c>
      <c r="F20" s="2">
        <v>1</v>
      </c>
      <c r="G20" s="12">
        <v>5</v>
      </c>
      <c r="H20" s="2">
        <v>1</v>
      </c>
      <c r="I20" s="12">
        <v>5</v>
      </c>
      <c r="J20" s="12">
        <v>6</v>
      </c>
      <c r="K20" s="2">
        <v>1</v>
      </c>
      <c r="L20" s="2">
        <v>1</v>
      </c>
      <c r="M20" s="2">
        <v>5</v>
      </c>
      <c r="N20" s="2">
        <v>1</v>
      </c>
      <c r="O20" s="12">
        <v>1</v>
      </c>
      <c r="P20" s="2">
        <v>1</v>
      </c>
      <c r="Q20" s="2">
        <v>1</v>
      </c>
      <c r="R20" s="2">
        <v>1</v>
      </c>
      <c r="S20" s="12">
        <v>4</v>
      </c>
      <c r="T20" s="2">
        <v>5</v>
      </c>
      <c r="U20" s="2">
        <v>6</v>
      </c>
      <c r="V20" s="2">
        <v>6</v>
      </c>
      <c r="W20" s="12">
        <v>6</v>
      </c>
      <c r="X20" s="2">
        <v>4</v>
      </c>
      <c r="Y20" s="12">
        <v>1</v>
      </c>
      <c r="Z20" s="2">
        <v>5</v>
      </c>
      <c r="AA20" s="2">
        <v>1</v>
      </c>
      <c r="AB20" s="2">
        <v>1</v>
      </c>
      <c r="AC20" s="2">
        <v>4</v>
      </c>
      <c r="AD20" s="2">
        <v>3</v>
      </c>
      <c r="AE20" s="2">
        <v>1</v>
      </c>
      <c r="AF20" s="2">
        <v>4</v>
      </c>
      <c r="AG20" s="12">
        <v>1</v>
      </c>
      <c r="AH20" s="2">
        <v>1</v>
      </c>
      <c r="AI20" s="2">
        <v>1</v>
      </c>
      <c r="AJ20" s="2">
        <v>6</v>
      </c>
      <c r="AK20" s="12">
        <v>1</v>
      </c>
      <c r="AL20" s="2">
        <v>5</v>
      </c>
      <c r="AM20" s="2">
        <v>1</v>
      </c>
      <c r="AN20" s="2">
        <v>1</v>
      </c>
      <c r="AO20" s="2">
        <v>1</v>
      </c>
      <c r="AP20" s="12">
        <v>1</v>
      </c>
      <c r="AQ20" s="12">
        <v>1</v>
      </c>
      <c r="AR20" s="2">
        <v>1</v>
      </c>
      <c r="AS20" s="2">
        <v>1</v>
      </c>
      <c r="AT20" s="2">
        <v>6</v>
      </c>
      <c r="AU20" s="2">
        <v>5</v>
      </c>
      <c r="AV20" s="2">
        <v>5</v>
      </c>
      <c r="AW20" s="2">
        <v>5</v>
      </c>
      <c r="AX20" s="2">
        <v>1</v>
      </c>
      <c r="AY20" s="2">
        <v>1</v>
      </c>
      <c r="AZ20" s="12">
        <v>1</v>
      </c>
      <c r="BA20" s="12">
        <v>4</v>
      </c>
      <c r="BB20" s="2">
        <v>1</v>
      </c>
      <c r="BC20" s="2">
        <v>5</v>
      </c>
      <c r="BD20" s="2">
        <v>4</v>
      </c>
      <c r="BE20" s="2">
        <v>5</v>
      </c>
      <c r="BF20" s="2">
        <v>5</v>
      </c>
      <c r="BG20" s="2">
        <v>4</v>
      </c>
      <c r="BH20" s="2">
        <v>1</v>
      </c>
      <c r="BI20" s="12">
        <v>5</v>
      </c>
      <c r="BJ20" s="2">
        <v>5</v>
      </c>
      <c r="BK20" s="12">
        <v>5</v>
      </c>
      <c r="BL20" s="12">
        <v>1</v>
      </c>
      <c r="BM20" s="2">
        <v>1</v>
      </c>
      <c r="BN20" s="12">
        <v>5</v>
      </c>
      <c r="BO20" s="2">
        <v>5</v>
      </c>
      <c r="BP20" s="2">
        <v>1</v>
      </c>
      <c r="BQ20" s="2">
        <v>5</v>
      </c>
      <c r="BR20" s="12">
        <v>1</v>
      </c>
      <c r="BS20" s="2">
        <v>5</v>
      </c>
      <c r="BT20" s="2">
        <v>1</v>
      </c>
      <c r="BU20" s="2">
        <v>1</v>
      </c>
      <c r="BV20" s="12">
        <v>6</v>
      </c>
      <c r="BW20" s="12">
        <v>5</v>
      </c>
      <c r="BX20" s="2">
        <v>5</v>
      </c>
      <c r="BY20" s="2">
        <v>1</v>
      </c>
      <c r="BZ20" s="2">
        <v>1</v>
      </c>
      <c r="CA20" s="2">
        <v>1</v>
      </c>
      <c r="CB20" s="2">
        <v>5</v>
      </c>
      <c r="CC20" s="12">
        <v>6</v>
      </c>
      <c r="CD20" s="2">
        <v>1</v>
      </c>
      <c r="CE20" s="2">
        <v>1</v>
      </c>
      <c r="CF20" s="2">
        <v>5</v>
      </c>
      <c r="CG20" s="2">
        <v>5</v>
      </c>
      <c r="CH20" s="2">
        <v>5</v>
      </c>
      <c r="CI20" s="12">
        <v>1</v>
      </c>
      <c r="CJ20" s="2">
        <v>1</v>
      </c>
      <c r="CK20" s="2">
        <v>5</v>
      </c>
      <c r="CL20" s="12">
        <v>1</v>
      </c>
      <c r="CM20" s="2">
        <v>5</v>
      </c>
      <c r="CN20" s="12">
        <v>5</v>
      </c>
      <c r="CO20" s="2">
        <v>1</v>
      </c>
      <c r="CP20" s="12">
        <v>1</v>
      </c>
      <c r="CQ20" s="2">
        <v>5</v>
      </c>
      <c r="CR20" s="2">
        <v>132733</v>
      </c>
    </row>
    <row r="21" spans="1:96" ht="15" thickBot="1" x14ac:dyDescent="0.35">
      <c r="A21" s="1" t="s">
        <v>113</v>
      </c>
      <c r="B21" s="12">
        <v>3</v>
      </c>
      <c r="C21" s="2">
        <v>6</v>
      </c>
      <c r="D21" s="2">
        <v>6</v>
      </c>
      <c r="E21" s="12">
        <v>3</v>
      </c>
      <c r="F21" s="2">
        <v>1</v>
      </c>
      <c r="G21" s="12">
        <v>5</v>
      </c>
      <c r="H21" s="2">
        <v>1</v>
      </c>
      <c r="I21" s="12">
        <v>6</v>
      </c>
      <c r="J21" s="12">
        <v>6</v>
      </c>
      <c r="K21" s="2">
        <v>1</v>
      </c>
      <c r="L21" s="2">
        <v>1</v>
      </c>
      <c r="M21" s="2">
        <v>1</v>
      </c>
      <c r="N21" s="2">
        <v>1</v>
      </c>
      <c r="O21" s="12">
        <v>3</v>
      </c>
      <c r="P21" s="2">
        <v>1</v>
      </c>
      <c r="Q21" s="2">
        <v>1</v>
      </c>
      <c r="R21" s="2">
        <v>1</v>
      </c>
      <c r="S21" s="12">
        <v>1</v>
      </c>
      <c r="T21" s="2">
        <v>5</v>
      </c>
      <c r="U21" s="2">
        <v>6</v>
      </c>
      <c r="V21" s="2">
        <v>6</v>
      </c>
      <c r="W21" s="12">
        <v>6</v>
      </c>
      <c r="X21" s="2">
        <v>6</v>
      </c>
      <c r="Y21" s="12">
        <v>6</v>
      </c>
      <c r="Z21" s="2">
        <v>6</v>
      </c>
      <c r="AA21" s="2">
        <v>1</v>
      </c>
      <c r="AB21" s="2">
        <v>1</v>
      </c>
      <c r="AC21" s="2">
        <v>3</v>
      </c>
      <c r="AD21" s="2">
        <v>1</v>
      </c>
      <c r="AE21" s="2">
        <v>1</v>
      </c>
      <c r="AF21" s="2">
        <v>3</v>
      </c>
      <c r="AG21" s="12">
        <v>1</v>
      </c>
      <c r="AH21" s="2">
        <v>1</v>
      </c>
      <c r="AI21" s="2">
        <v>1</v>
      </c>
      <c r="AJ21" s="2">
        <v>6</v>
      </c>
      <c r="AK21" s="12">
        <v>2</v>
      </c>
      <c r="AL21" s="2">
        <v>1</v>
      </c>
      <c r="AM21" s="2">
        <v>1</v>
      </c>
      <c r="AN21" s="2">
        <v>1</v>
      </c>
      <c r="AO21" s="2">
        <v>1</v>
      </c>
      <c r="AP21" s="12">
        <v>1</v>
      </c>
      <c r="AQ21" s="12">
        <v>1</v>
      </c>
      <c r="AR21" s="2">
        <v>1</v>
      </c>
      <c r="AS21" s="2">
        <v>3</v>
      </c>
      <c r="AT21" s="2">
        <v>1</v>
      </c>
      <c r="AU21" s="2">
        <v>1</v>
      </c>
      <c r="AV21" s="2">
        <v>1</v>
      </c>
      <c r="AW21" s="2">
        <v>3</v>
      </c>
      <c r="AX21" s="2">
        <v>5</v>
      </c>
      <c r="AY21" s="2">
        <v>1</v>
      </c>
      <c r="AZ21" s="12">
        <v>3</v>
      </c>
      <c r="BA21" s="12">
        <v>1</v>
      </c>
      <c r="BB21" s="2">
        <v>1</v>
      </c>
      <c r="BC21" s="2">
        <v>5</v>
      </c>
      <c r="BD21" s="2">
        <v>1</v>
      </c>
      <c r="BE21" s="2">
        <v>6</v>
      </c>
      <c r="BF21" s="2">
        <v>6</v>
      </c>
      <c r="BG21" s="2">
        <v>1</v>
      </c>
      <c r="BH21" s="2">
        <v>1</v>
      </c>
      <c r="BI21" s="12">
        <v>6</v>
      </c>
      <c r="BJ21" s="2">
        <v>6</v>
      </c>
      <c r="BK21" s="12">
        <v>1</v>
      </c>
      <c r="BL21" s="12">
        <v>1</v>
      </c>
      <c r="BM21" s="2">
        <v>6</v>
      </c>
      <c r="BN21" s="12">
        <v>1</v>
      </c>
      <c r="BO21" s="2">
        <v>1</v>
      </c>
      <c r="BP21" s="2">
        <v>1</v>
      </c>
      <c r="BQ21" s="2">
        <v>1</v>
      </c>
      <c r="BR21" s="12">
        <v>1</v>
      </c>
      <c r="BS21" s="2">
        <v>5</v>
      </c>
      <c r="BT21" s="2">
        <v>1</v>
      </c>
      <c r="BU21" s="2">
        <v>1</v>
      </c>
      <c r="BV21" s="12">
        <v>1</v>
      </c>
      <c r="BW21" s="12">
        <v>3</v>
      </c>
      <c r="BX21" s="2">
        <v>1</v>
      </c>
      <c r="BY21" s="2">
        <v>1</v>
      </c>
      <c r="BZ21" s="2">
        <v>1</v>
      </c>
      <c r="CA21" s="2">
        <v>1</v>
      </c>
      <c r="CB21" s="2">
        <v>3</v>
      </c>
      <c r="CC21" s="12">
        <v>6</v>
      </c>
      <c r="CD21" s="2">
        <v>6</v>
      </c>
      <c r="CE21" s="2">
        <v>1</v>
      </c>
      <c r="CF21" s="2">
        <v>6</v>
      </c>
      <c r="CG21" s="2">
        <v>1</v>
      </c>
      <c r="CH21" s="2">
        <v>3</v>
      </c>
      <c r="CI21" s="12">
        <v>1</v>
      </c>
      <c r="CJ21" s="2">
        <v>1</v>
      </c>
      <c r="CK21" s="2">
        <v>1</v>
      </c>
      <c r="CL21" s="12">
        <v>6</v>
      </c>
      <c r="CM21" s="2">
        <v>5</v>
      </c>
      <c r="CN21" s="12">
        <v>1</v>
      </c>
      <c r="CO21" s="2">
        <v>1</v>
      </c>
      <c r="CP21" s="12">
        <v>1</v>
      </c>
      <c r="CQ21" s="2">
        <v>5</v>
      </c>
      <c r="CR21" s="2">
        <v>120666</v>
      </c>
    </row>
    <row r="22" spans="1:96" ht="15" thickBot="1" x14ac:dyDescent="0.35">
      <c r="A22" s="1" t="s">
        <v>114</v>
      </c>
      <c r="B22" s="12">
        <v>5</v>
      </c>
      <c r="C22" s="2">
        <v>6</v>
      </c>
      <c r="D22" s="2">
        <v>6</v>
      </c>
      <c r="E22" s="12">
        <v>3</v>
      </c>
      <c r="F22" s="2">
        <v>1</v>
      </c>
      <c r="G22" s="12">
        <v>1</v>
      </c>
      <c r="H22" s="2">
        <v>1</v>
      </c>
      <c r="I22" s="12">
        <v>6</v>
      </c>
      <c r="J22" s="12">
        <v>6</v>
      </c>
      <c r="K22" s="2">
        <v>1</v>
      </c>
      <c r="L22" s="2">
        <v>5</v>
      </c>
      <c r="M22" s="2">
        <v>1</v>
      </c>
      <c r="N22" s="2">
        <v>1</v>
      </c>
      <c r="O22" s="12">
        <v>4</v>
      </c>
      <c r="P22" s="2">
        <v>1</v>
      </c>
      <c r="Q22" s="2">
        <v>1</v>
      </c>
      <c r="R22" s="2">
        <v>5</v>
      </c>
      <c r="S22" s="12">
        <v>1</v>
      </c>
      <c r="T22" s="2">
        <v>5</v>
      </c>
      <c r="U22" s="2">
        <v>6</v>
      </c>
      <c r="V22" s="2">
        <v>6</v>
      </c>
      <c r="W22" s="12">
        <v>6</v>
      </c>
      <c r="X22" s="2">
        <v>6</v>
      </c>
      <c r="Y22" s="12">
        <v>6</v>
      </c>
      <c r="Z22" s="2">
        <v>6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12">
        <v>1</v>
      </c>
      <c r="AH22" s="2">
        <v>1</v>
      </c>
      <c r="AI22" s="2">
        <v>1</v>
      </c>
      <c r="AJ22" s="2">
        <v>1</v>
      </c>
      <c r="AK22" s="12">
        <v>1</v>
      </c>
      <c r="AL22" s="2">
        <v>3</v>
      </c>
      <c r="AM22" s="2">
        <v>3</v>
      </c>
      <c r="AN22" s="2">
        <v>1</v>
      </c>
      <c r="AO22" s="2">
        <v>1</v>
      </c>
      <c r="AP22" s="12">
        <v>3</v>
      </c>
      <c r="AQ22" s="12">
        <v>1</v>
      </c>
      <c r="AR22" s="2">
        <v>1</v>
      </c>
      <c r="AS22" s="2">
        <v>1</v>
      </c>
      <c r="AT22" s="2">
        <v>6</v>
      </c>
      <c r="AU22" s="2">
        <v>1</v>
      </c>
      <c r="AV22" s="2">
        <v>1</v>
      </c>
      <c r="AW22" s="2">
        <v>3</v>
      </c>
      <c r="AX22" s="2">
        <v>5</v>
      </c>
      <c r="AY22" s="2">
        <v>1</v>
      </c>
      <c r="AZ22" s="12">
        <v>1</v>
      </c>
      <c r="BA22" s="12">
        <v>3</v>
      </c>
      <c r="BB22" s="2">
        <v>1</v>
      </c>
      <c r="BC22" s="2">
        <v>5</v>
      </c>
      <c r="BD22" s="2">
        <v>1</v>
      </c>
      <c r="BE22" s="2">
        <v>6</v>
      </c>
      <c r="BF22" s="2">
        <v>6</v>
      </c>
      <c r="BG22" s="2">
        <v>1</v>
      </c>
      <c r="BH22" s="2">
        <v>1</v>
      </c>
      <c r="BI22" s="12">
        <v>6</v>
      </c>
      <c r="BJ22" s="2">
        <v>6</v>
      </c>
      <c r="BK22" s="12">
        <v>1</v>
      </c>
      <c r="BL22" s="12">
        <v>5</v>
      </c>
      <c r="BM22" s="2">
        <v>5</v>
      </c>
      <c r="BN22" s="12">
        <v>1</v>
      </c>
      <c r="BO22" s="2">
        <v>5</v>
      </c>
      <c r="BP22" s="2">
        <v>1</v>
      </c>
      <c r="BQ22" s="2">
        <v>1</v>
      </c>
      <c r="BR22" s="12">
        <v>1</v>
      </c>
      <c r="BS22" s="2">
        <v>5</v>
      </c>
      <c r="BT22" s="2">
        <v>3</v>
      </c>
      <c r="BU22" s="2">
        <v>1</v>
      </c>
      <c r="BV22" s="12">
        <v>5</v>
      </c>
      <c r="BW22" s="12">
        <v>1</v>
      </c>
      <c r="BX22" s="2">
        <v>5</v>
      </c>
      <c r="BY22" s="2">
        <v>1</v>
      </c>
      <c r="BZ22" s="2">
        <v>1</v>
      </c>
      <c r="CA22" s="2">
        <v>1</v>
      </c>
      <c r="CB22" s="2">
        <v>1</v>
      </c>
      <c r="CC22" s="12">
        <v>6</v>
      </c>
      <c r="CD22" s="2">
        <v>6</v>
      </c>
      <c r="CE22" s="2">
        <v>1</v>
      </c>
      <c r="CF22" s="2">
        <v>6</v>
      </c>
      <c r="CG22" s="2">
        <v>1</v>
      </c>
      <c r="CH22" s="2">
        <v>1</v>
      </c>
      <c r="CI22" s="12">
        <v>5</v>
      </c>
      <c r="CJ22" s="2">
        <v>1</v>
      </c>
      <c r="CK22" s="2">
        <v>5</v>
      </c>
      <c r="CL22" s="12">
        <v>1</v>
      </c>
      <c r="CM22" s="2">
        <v>5</v>
      </c>
      <c r="CN22" s="12">
        <v>5</v>
      </c>
      <c r="CO22" s="2">
        <v>1</v>
      </c>
      <c r="CP22" s="12">
        <v>1</v>
      </c>
      <c r="CQ22" s="2">
        <v>5</v>
      </c>
      <c r="CR22" s="2">
        <v>118966</v>
      </c>
    </row>
    <row r="23" spans="1:96" ht="15" thickBot="1" x14ac:dyDescent="0.35">
      <c r="A23" s="1" t="s">
        <v>115</v>
      </c>
      <c r="B23" s="12">
        <v>3</v>
      </c>
      <c r="C23" s="2">
        <v>6</v>
      </c>
      <c r="D23" s="2">
        <v>6</v>
      </c>
      <c r="E23" s="12">
        <v>3</v>
      </c>
      <c r="F23" s="2">
        <v>1</v>
      </c>
      <c r="G23" s="12">
        <v>5</v>
      </c>
      <c r="H23" s="2">
        <v>1</v>
      </c>
      <c r="I23" s="12">
        <v>6</v>
      </c>
      <c r="J23" s="12">
        <v>6</v>
      </c>
      <c r="K23" s="2">
        <v>1</v>
      </c>
      <c r="L23" s="2">
        <v>3</v>
      </c>
      <c r="M23" s="2">
        <v>5</v>
      </c>
      <c r="N23" s="2">
        <v>1</v>
      </c>
      <c r="O23" s="12">
        <v>2</v>
      </c>
      <c r="P23" s="2">
        <v>1</v>
      </c>
      <c r="Q23" s="2">
        <v>1</v>
      </c>
      <c r="R23" s="2">
        <v>2</v>
      </c>
      <c r="S23" s="12">
        <v>1</v>
      </c>
      <c r="T23" s="2">
        <v>5</v>
      </c>
      <c r="U23" s="2">
        <v>6</v>
      </c>
      <c r="V23" s="2">
        <v>6</v>
      </c>
      <c r="W23" s="12">
        <v>6</v>
      </c>
      <c r="X23" s="2">
        <v>6</v>
      </c>
      <c r="Y23" s="12">
        <v>6</v>
      </c>
      <c r="Z23" s="2">
        <v>6</v>
      </c>
      <c r="AA23" s="2">
        <v>1</v>
      </c>
      <c r="AB23" s="2">
        <v>1</v>
      </c>
      <c r="AC23" s="2">
        <v>3</v>
      </c>
      <c r="AD23" s="2">
        <v>1</v>
      </c>
      <c r="AE23" s="2">
        <v>1</v>
      </c>
      <c r="AF23" s="2">
        <v>3</v>
      </c>
      <c r="AG23" s="12">
        <v>1</v>
      </c>
      <c r="AH23" s="2">
        <v>1</v>
      </c>
      <c r="AI23" s="2">
        <v>1</v>
      </c>
      <c r="AJ23" s="2">
        <v>6</v>
      </c>
      <c r="AK23" s="12">
        <v>2</v>
      </c>
      <c r="AL23" s="2">
        <v>1</v>
      </c>
      <c r="AM23" s="2">
        <v>1</v>
      </c>
      <c r="AN23" s="2">
        <v>2</v>
      </c>
      <c r="AO23" s="2">
        <v>1</v>
      </c>
      <c r="AP23" s="12">
        <v>1</v>
      </c>
      <c r="AQ23" s="12">
        <v>1</v>
      </c>
      <c r="AR23" s="2">
        <v>1</v>
      </c>
      <c r="AS23" s="2">
        <v>4</v>
      </c>
      <c r="AT23" s="2">
        <v>1</v>
      </c>
      <c r="AU23" s="2">
        <v>2</v>
      </c>
      <c r="AV23" s="2">
        <v>1</v>
      </c>
      <c r="AW23" s="2">
        <v>3</v>
      </c>
      <c r="AX23" s="2">
        <v>5</v>
      </c>
      <c r="AY23" s="2">
        <v>1</v>
      </c>
      <c r="AZ23" s="12">
        <v>3</v>
      </c>
      <c r="BA23" s="12">
        <v>1</v>
      </c>
      <c r="BB23" s="2">
        <v>1</v>
      </c>
      <c r="BC23" s="2">
        <v>5</v>
      </c>
      <c r="BD23" s="2">
        <v>1</v>
      </c>
      <c r="BE23" s="2">
        <v>6</v>
      </c>
      <c r="BF23" s="2">
        <v>6</v>
      </c>
      <c r="BG23" s="2">
        <v>1</v>
      </c>
      <c r="BH23" s="2">
        <v>1</v>
      </c>
      <c r="BI23" s="12">
        <v>6</v>
      </c>
      <c r="BJ23" s="2">
        <v>6</v>
      </c>
      <c r="BK23" s="12">
        <v>1</v>
      </c>
      <c r="BL23" s="12">
        <v>2</v>
      </c>
      <c r="BM23" s="2">
        <v>6</v>
      </c>
      <c r="BN23" s="12">
        <v>2</v>
      </c>
      <c r="BO23" s="2">
        <v>2</v>
      </c>
      <c r="BP23" s="2">
        <v>1</v>
      </c>
      <c r="BQ23" s="2">
        <v>1</v>
      </c>
      <c r="BR23" s="12">
        <v>1</v>
      </c>
      <c r="BS23" s="2">
        <v>5</v>
      </c>
      <c r="BT23" s="2">
        <v>1</v>
      </c>
      <c r="BU23" s="2">
        <v>1</v>
      </c>
      <c r="BV23" s="12">
        <v>2</v>
      </c>
      <c r="BW23" s="12">
        <v>1</v>
      </c>
      <c r="BX23" s="2">
        <v>2</v>
      </c>
      <c r="BY23" s="2">
        <v>1</v>
      </c>
      <c r="BZ23" s="2">
        <v>1</v>
      </c>
      <c r="CA23" s="2">
        <v>1</v>
      </c>
      <c r="CB23" s="2">
        <v>3</v>
      </c>
      <c r="CC23" s="12">
        <v>6</v>
      </c>
      <c r="CD23" s="2">
        <v>6</v>
      </c>
      <c r="CE23" s="2">
        <v>1</v>
      </c>
      <c r="CF23" s="2">
        <v>6</v>
      </c>
      <c r="CG23" s="2">
        <v>1</v>
      </c>
      <c r="CH23" s="2">
        <v>3</v>
      </c>
      <c r="CI23" s="12">
        <v>2</v>
      </c>
      <c r="CJ23" s="2">
        <v>1</v>
      </c>
      <c r="CK23" s="2">
        <v>2</v>
      </c>
      <c r="CL23" s="12">
        <v>6</v>
      </c>
      <c r="CM23" s="2">
        <v>5</v>
      </c>
      <c r="CN23" s="12">
        <v>2</v>
      </c>
      <c r="CO23" s="2">
        <v>1</v>
      </c>
      <c r="CP23" s="12">
        <v>1</v>
      </c>
      <c r="CQ23" s="2">
        <v>5</v>
      </c>
      <c r="CR23" s="2">
        <v>116800</v>
      </c>
    </row>
    <row r="24" spans="1:96" ht="15" thickBot="1" x14ac:dyDescent="0.35">
      <c r="A24" s="1" t="s">
        <v>116</v>
      </c>
      <c r="B24" s="12">
        <v>3</v>
      </c>
      <c r="C24" s="2">
        <v>6</v>
      </c>
      <c r="D24" s="2">
        <v>6</v>
      </c>
      <c r="E24" s="12">
        <v>3</v>
      </c>
      <c r="F24" s="2">
        <v>1</v>
      </c>
      <c r="G24" s="12">
        <v>5</v>
      </c>
      <c r="H24" s="2">
        <v>1</v>
      </c>
      <c r="I24" s="12">
        <v>6</v>
      </c>
      <c r="J24" s="12">
        <v>6</v>
      </c>
      <c r="K24" s="2">
        <v>5</v>
      </c>
      <c r="L24" s="2">
        <v>1</v>
      </c>
      <c r="M24" s="2">
        <v>5</v>
      </c>
      <c r="N24" s="2">
        <v>1</v>
      </c>
      <c r="O24" s="12">
        <v>3</v>
      </c>
      <c r="P24" s="2">
        <v>1</v>
      </c>
      <c r="Q24" s="2">
        <v>1</v>
      </c>
      <c r="R24" s="2">
        <v>1</v>
      </c>
      <c r="S24" s="12">
        <v>1</v>
      </c>
      <c r="T24" s="2">
        <v>5</v>
      </c>
      <c r="U24" s="2">
        <v>6</v>
      </c>
      <c r="V24" s="2">
        <v>6</v>
      </c>
      <c r="W24" s="12">
        <v>6</v>
      </c>
      <c r="X24" s="2">
        <v>6</v>
      </c>
      <c r="Y24" s="12">
        <v>1</v>
      </c>
      <c r="Z24" s="2">
        <v>6</v>
      </c>
      <c r="AA24" s="2">
        <v>1</v>
      </c>
      <c r="AB24" s="2">
        <v>1</v>
      </c>
      <c r="AC24" s="2">
        <v>3</v>
      </c>
      <c r="AD24" s="2">
        <v>1</v>
      </c>
      <c r="AE24" s="2">
        <v>1</v>
      </c>
      <c r="AF24" s="2">
        <v>3</v>
      </c>
      <c r="AG24" s="12">
        <v>1</v>
      </c>
      <c r="AH24" s="2">
        <v>1</v>
      </c>
      <c r="AI24" s="2">
        <v>1</v>
      </c>
      <c r="AJ24" s="2">
        <v>6</v>
      </c>
      <c r="AK24" s="12">
        <v>2</v>
      </c>
      <c r="AL24" s="2">
        <v>3</v>
      </c>
      <c r="AM24" s="2">
        <v>3</v>
      </c>
      <c r="AN24" s="2">
        <v>1</v>
      </c>
      <c r="AO24" s="2">
        <v>1</v>
      </c>
      <c r="AP24" s="12">
        <v>3</v>
      </c>
      <c r="AQ24" s="12">
        <v>1</v>
      </c>
      <c r="AR24" s="2">
        <v>1</v>
      </c>
      <c r="AS24" s="2">
        <v>1</v>
      </c>
      <c r="AT24" s="2">
        <v>6</v>
      </c>
      <c r="AU24" s="2">
        <v>1</v>
      </c>
      <c r="AV24" s="2">
        <v>1</v>
      </c>
      <c r="AW24" s="2">
        <v>3</v>
      </c>
      <c r="AX24" s="2">
        <v>5</v>
      </c>
      <c r="AY24" s="2">
        <v>1</v>
      </c>
      <c r="AZ24" s="12">
        <v>3</v>
      </c>
      <c r="BA24" s="12">
        <v>1</v>
      </c>
      <c r="BB24" s="2">
        <v>1</v>
      </c>
      <c r="BC24" s="2">
        <v>5</v>
      </c>
      <c r="BD24" s="2">
        <v>1</v>
      </c>
      <c r="BE24" s="2">
        <v>6</v>
      </c>
      <c r="BF24" s="2">
        <v>6</v>
      </c>
      <c r="BG24" s="2">
        <v>1</v>
      </c>
      <c r="BH24" s="2">
        <v>1</v>
      </c>
      <c r="BI24" s="12">
        <v>6</v>
      </c>
      <c r="BJ24" s="2">
        <v>6</v>
      </c>
      <c r="BK24" s="12">
        <v>1</v>
      </c>
      <c r="BL24" s="12">
        <v>1</v>
      </c>
      <c r="BM24" s="2">
        <v>6</v>
      </c>
      <c r="BN24" s="12">
        <v>1</v>
      </c>
      <c r="BO24" s="2">
        <v>1</v>
      </c>
      <c r="BP24" s="2">
        <v>1</v>
      </c>
      <c r="BQ24" s="2">
        <v>1</v>
      </c>
      <c r="BR24" s="12">
        <v>1</v>
      </c>
      <c r="BS24" s="2">
        <v>5</v>
      </c>
      <c r="BT24" s="2">
        <v>3</v>
      </c>
      <c r="BU24" s="2">
        <v>1</v>
      </c>
      <c r="BV24" s="12">
        <v>3</v>
      </c>
      <c r="BW24" s="12">
        <v>3</v>
      </c>
      <c r="BX24" s="2">
        <v>1</v>
      </c>
      <c r="BY24" s="2">
        <v>1</v>
      </c>
      <c r="BZ24" s="2">
        <v>1</v>
      </c>
      <c r="CA24" s="2">
        <v>1</v>
      </c>
      <c r="CB24" s="2">
        <v>1</v>
      </c>
      <c r="CC24" s="12">
        <v>6</v>
      </c>
      <c r="CD24" s="2">
        <v>6</v>
      </c>
      <c r="CE24" s="2">
        <v>1</v>
      </c>
      <c r="CF24" s="2">
        <v>6</v>
      </c>
      <c r="CG24" s="2">
        <v>1</v>
      </c>
      <c r="CH24" s="2">
        <v>3</v>
      </c>
      <c r="CI24" s="12">
        <v>1</v>
      </c>
      <c r="CJ24" s="2">
        <v>1</v>
      </c>
      <c r="CK24" s="2">
        <v>1</v>
      </c>
      <c r="CL24" s="12">
        <v>1</v>
      </c>
      <c r="CM24" s="2">
        <v>5</v>
      </c>
      <c r="CN24" s="12">
        <v>1</v>
      </c>
      <c r="CO24" s="2">
        <v>1</v>
      </c>
      <c r="CP24" s="12">
        <v>1</v>
      </c>
      <c r="CQ24" s="2">
        <v>5</v>
      </c>
      <c r="CR24" s="2">
        <v>124233</v>
      </c>
    </row>
    <row r="25" spans="1:96" ht="15" thickBot="1" x14ac:dyDescent="0.35">
      <c r="A25" s="1" t="s">
        <v>117</v>
      </c>
      <c r="B25" s="12">
        <v>5</v>
      </c>
      <c r="C25" s="2">
        <v>6</v>
      </c>
      <c r="D25" s="2">
        <v>6</v>
      </c>
      <c r="E25" s="12">
        <v>3</v>
      </c>
      <c r="F25" s="2">
        <v>1</v>
      </c>
      <c r="G25" s="12">
        <v>5</v>
      </c>
      <c r="H25" s="2">
        <v>1</v>
      </c>
      <c r="I25" s="12">
        <v>6</v>
      </c>
      <c r="J25" s="12">
        <v>6</v>
      </c>
      <c r="K25" s="2">
        <v>5</v>
      </c>
      <c r="L25" s="2">
        <v>3</v>
      </c>
      <c r="M25" s="2">
        <v>1</v>
      </c>
      <c r="N25" s="2">
        <v>1</v>
      </c>
      <c r="O25" s="12">
        <v>1</v>
      </c>
      <c r="P25" s="2">
        <v>1</v>
      </c>
      <c r="Q25" s="2">
        <v>1</v>
      </c>
      <c r="R25" s="2">
        <v>1</v>
      </c>
      <c r="S25" s="12">
        <v>1</v>
      </c>
      <c r="T25" s="2">
        <v>5</v>
      </c>
      <c r="U25" s="2">
        <v>6</v>
      </c>
      <c r="V25" s="2">
        <v>6</v>
      </c>
      <c r="W25" s="12">
        <v>6</v>
      </c>
      <c r="X25" s="2">
        <v>6</v>
      </c>
      <c r="Y25" s="12">
        <v>6</v>
      </c>
      <c r="Z25" s="2">
        <v>6</v>
      </c>
      <c r="AA25" s="2">
        <v>1</v>
      </c>
      <c r="AB25" s="2">
        <v>1</v>
      </c>
      <c r="AC25" s="2">
        <v>3</v>
      </c>
      <c r="AD25" s="2">
        <v>1</v>
      </c>
      <c r="AE25" s="2">
        <v>1</v>
      </c>
      <c r="AF25" s="2">
        <v>3</v>
      </c>
      <c r="AG25" s="12">
        <v>1</v>
      </c>
      <c r="AH25" s="2">
        <v>1</v>
      </c>
      <c r="AI25" s="2">
        <v>1</v>
      </c>
      <c r="AJ25" s="2">
        <v>6</v>
      </c>
      <c r="AK25" s="12">
        <v>3</v>
      </c>
      <c r="AL25" s="2">
        <v>1</v>
      </c>
      <c r="AM25" s="2">
        <v>1</v>
      </c>
      <c r="AN25" s="2">
        <v>1</v>
      </c>
      <c r="AO25" s="2">
        <v>1</v>
      </c>
      <c r="AP25" s="12">
        <v>1</v>
      </c>
      <c r="AQ25" s="1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1</v>
      </c>
      <c r="AW25" s="2">
        <v>3</v>
      </c>
      <c r="AX25" s="2">
        <v>5</v>
      </c>
      <c r="AY25" s="2">
        <v>1</v>
      </c>
      <c r="AZ25" s="12">
        <v>1</v>
      </c>
      <c r="BA25" s="12">
        <v>3</v>
      </c>
      <c r="BB25" s="2">
        <v>1</v>
      </c>
      <c r="BC25" s="2">
        <v>5</v>
      </c>
      <c r="BD25" s="2">
        <v>1</v>
      </c>
      <c r="BE25" s="2">
        <v>6</v>
      </c>
      <c r="BF25" s="2">
        <v>6</v>
      </c>
      <c r="BG25" s="2">
        <v>1</v>
      </c>
      <c r="BH25" s="2">
        <v>1</v>
      </c>
      <c r="BI25" s="12">
        <v>6</v>
      </c>
      <c r="BJ25" s="2">
        <v>6</v>
      </c>
      <c r="BK25" s="12">
        <v>1</v>
      </c>
      <c r="BL25" s="12">
        <v>1</v>
      </c>
      <c r="BM25" s="2">
        <v>6</v>
      </c>
      <c r="BN25" s="12">
        <v>1</v>
      </c>
      <c r="BO25" s="2">
        <v>1</v>
      </c>
      <c r="BP25" s="2">
        <v>1</v>
      </c>
      <c r="BQ25" s="2">
        <v>1</v>
      </c>
      <c r="BR25" s="12">
        <v>1</v>
      </c>
      <c r="BS25" s="2">
        <v>5</v>
      </c>
      <c r="BT25" s="2">
        <v>1</v>
      </c>
      <c r="BU25" s="2">
        <v>1</v>
      </c>
      <c r="BV25" s="12">
        <v>3</v>
      </c>
      <c r="BW25" s="12">
        <v>3</v>
      </c>
      <c r="BX25" s="2">
        <v>1</v>
      </c>
      <c r="BY25" s="2">
        <v>1</v>
      </c>
      <c r="BZ25" s="2">
        <v>1</v>
      </c>
      <c r="CA25" s="2">
        <v>1</v>
      </c>
      <c r="CB25" s="2">
        <v>3</v>
      </c>
      <c r="CC25" s="12">
        <v>6</v>
      </c>
      <c r="CD25" s="2">
        <v>6</v>
      </c>
      <c r="CE25" s="2">
        <v>1</v>
      </c>
      <c r="CF25" s="2">
        <v>6</v>
      </c>
      <c r="CG25" s="2">
        <v>1</v>
      </c>
      <c r="CH25" s="2">
        <v>3</v>
      </c>
      <c r="CI25" s="12">
        <v>1</v>
      </c>
      <c r="CJ25" s="2">
        <v>1</v>
      </c>
      <c r="CK25" s="2">
        <v>1</v>
      </c>
      <c r="CL25" s="12">
        <v>6</v>
      </c>
      <c r="CM25" s="2">
        <v>5</v>
      </c>
      <c r="CN25" s="12">
        <v>1</v>
      </c>
      <c r="CO25" s="2">
        <v>1</v>
      </c>
      <c r="CP25" s="12">
        <v>1</v>
      </c>
      <c r="CQ25" s="2">
        <v>5</v>
      </c>
      <c r="CR25" s="2">
        <v>128300</v>
      </c>
    </row>
    <row r="26" spans="1:96" ht="15" thickBot="1" x14ac:dyDescent="0.35">
      <c r="A26" s="1" t="s">
        <v>118</v>
      </c>
      <c r="B26" s="12">
        <v>3</v>
      </c>
      <c r="C26" s="2">
        <v>6</v>
      </c>
      <c r="D26" s="2">
        <v>6</v>
      </c>
      <c r="E26" s="12">
        <v>3</v>
      </c>
      <c r="F26" s="2">
        <v>1</v>
      </c>
      <c r="G26" s="12">
        <v>5</v>
      </c>
      <c r="H26" s="2">
        <v>1</v>
      </c>
      <c r="I26" s="12">
        <v>6</v>
      </c>
      <c r="J26" s="12">
        <v>6</v>
      </c>
      <c r="K26" s="2">
        <v>5</v>
      </c>
      <c r="L26" s="2">
        <v>1</v>
      </c>
      <c r="M26" s="2">
        <v>1</v>
      </c>
      <c r="N26" s="2">
        <v>3</v>
      </c>
      <c r="O26" s="12">
        <v>1</v>
      </c>
      <c r="P26" s="2">
        <v>1</v>
      </c>
      <c r="Q26" s="2">
        <v>1</v>
      </c>
      <c r="R26" s="2">
        <v>1</v>
      </c>
      <c r="S26" s="12">
        <v>1</v>
      </c>
      <c r="T26" s="2">
        <v>5</v>
      </c>
      <c r="U26" s="2">
        <v>6</v>
      </c>
      <c r="V26" s="2">
        <v>6</v>
      </c>
      <c r="W26" s="12">
        <v>6</v>
      </c>
      <c r="X26" s="2">
        <v>6</v>
      </c>
      <c r="Y26" s="12">
        <v>6</v>
      </c>
      <c r="Z26" s="2">
        <v>6</v>
      </c>
      <c r="AA26" s="2">
        <v>1</v>
      </c>
      <c r="AB26" s="2">
        <v>1</v>
      </c>
      <c r="AC26" s="2">
        <v>3</v>
      </c>
      <c r="AD26" s="2">
        <v>1</v>
      </c>
      <c r="AE26" s="2">
        <v>1</v>
      </c>
      <c r="AF26" s="2">
        <v>3</v>
      </c>
      <c r="AG26" s="12">
        <v>1</v>
      </c>
      <c r="AH26" s="2">
        <v>1</v>
      </c>
      <c r="AI26" s="2">
        <v>1</v>
      </c>
      <c r="AJ26" s="2">
        <v>6</v>
      </c>
      <c r="AK26" s="12">
        <v>2</v>
      </c>
      <c r="AL26" s="2">
        <v>1</v>
      </c>
      <c r="AM26" s="2">
        <v>1</v>
      </c>
      <c r="AN26" s="2">
        <v>1</v>
      </c>
      <c r="AO26" s="2">
        <v>1</v>
      </c>
      <c r="AP26" s="12">
        <v>1</v>
      </c>
      <c r="AQ26" s="12">
        <v>1</v>
      </c>
      <c r="AR26" s="2">
        <v>1</v>
      </c>
      <c r="AS26" s="2">
        <v>1</v>
      </c>
      <c r="AT26" s="2">
        <v>6</v>
      </c>
      <c r="AU26" s="2">
        <v>1</v>
      </c>
      <c r="AV26" s="2">
        <v>1</v>
      </c>
      <c r="AW26" s="2">
        <v>3</v>
      </c>
      <c r="AX26" s="2">
        <v>5</v>
      </c>
      <c r="AY26" s="2">
        <v>1</v>
      </c>
      <c r="AZ26" s="12">
        <v>3</v>
      </c>
      <c r="BA26" s="12">
        <v>1</v>
      </c>
      <c r="BB26" s="2">
        <v>1</v>
      </c>
      <c r="BC26" s="2">
        <v>5</v>
      </c>
      <c r="BD26" s="2">
        <v>1</v>
      </c>
      <c r="BE26" s="2">
        <v>6</v>
      </c>
      <c r="BF26" s="2">
        <v>6</v>
      </c>
      <c r="BG26" s="2">
        <v>1</v>
      </c>
      <c r="BH26" s="2">
        <v>1</v>
      </c>
      <c r="BI26" s="12">
        <v>6</v>
      </c>
      <c r="BJ26" s="2">
        <v>6</v>
      </c>
      <c r="BK26" s="12">
        <v>1</v>
      </c>
      <c r="BL26" s="12">
        <v>1</v>
      </c>
      <c r="BM26" s="2">
        <v>6</v>
      </c>
      <c r="BN26" s="12">
        <v>1</v>
      </c>
      <c r="BO26" s="2">
        <v>1</v>
      </c>
      <c r="BP26" s="2">
        <v>1</v>
      </c>
      <c r="BQ26" s="2">
        <v>1</v>
      </c>
      <c r="BR26" s="12">
        <v>1</v>
      </c>
      <c r="BS26" s="2">
        <v>5</v>
      </c>
      <c r="BT26" s="2">
        <v>1</v>
      </c>
      <c r="BU26" s="2">
        <v>1</v>
      </c>
      <c r="BV26" s="12">
        <v>3</v>
      </c>
      <c r="BW26" s="12">
        <v>3</v>
      </c>
      <c r="BX26" s="2">
        <v>1</v>
      </c>
      <c r="BY26" s="2">
        <v>1</v>
      </c>
      <c r="BZ26" s="2">
        <v>1</v>
      </c>
      <c r="CA26" s="2">
        <v>1</v>
      </c>
      <c r="CB26" s="2">
        <v>1</v>
      </c>
      <c r="CC26" s="12">
        <v>6</v>
      </c>
      <c r="CD26" s="2">
        <v>6</v>
      </c>
      <c r="CE26" s="2">
        <v>1</v>
      </c>
      <c r="CF26" s="2">
        <v>6</v>
      </c>
      <c r="CG26" s="2">
        <v>1</v>
      </c>
      <c r="CH26" s="2">
        <v>1</v>
      </c>
      <c r="CI26" s="12">
        <v>1</v>
      </c>
      <c r="CJ26" s="2">
        <v>1</v>
      </c>
      <c r="CK26" s="2">
        <v>1</v>
      </c>
      <c r="CL26" s="12">
        <v>1</v>
      </c>
      <c r="CM26" s="2">
        <v>5</v>
      </c>
      <c r="CN26" s="12">
        <v>1</v>
      </c>
      <c r="CO26" s="2">
        <v>1</v>
      </c>
      <c r="CP26" s="12">
        <v>1</v>
      </c>
      <c r="CQ26" s="2">
        <v>5</v>
      </c>
      <c r="CR26" s="2">
        <v>117300</v>
      </c>
    </row>
    <row r="27" spans="1:96" ht="15" thickBot="1" x14ac:dyDescent="0.35">
      <c r="A27" s="1" t="s">
        <v>119</v>
      </c>
      <c r="B27" s="12">
        <v>3</v>
      </c>
      <c r="C27" s="2">
        <v>6</v>
      </c>
      <c r="D27" s="2">
        <v>6</v>
      </c>
      <c r="E27" s="12">
        <v>3</v>
      </c>
      <c r="F27" s="2">
        <v>1</v>
      </c>
      <c r="G27" s="12">
        <v>5</v>
      </c>
      <c r="H27" s="2">
        <v>1</v>
      </c>
      <c r="I27" s="12">
        <v>6</v>
      </c>
      <c r="J27" s="12">
        <v>6</v>
      </c>
      <c r="K27" s="2">
        <v>5</v>
      </c>
      <c r="L27" s="2">
        <v>1</v>
      </c>
      <c r="M27" s="2">
        <v>5</v>
      </c>
      <c r="N27" s="2">
        <v>3</v>
      </c>
      <c r="O27" s="12">
        <v>1</v>
      </c>
      <c r="P27" s="2">
        <v>1</v>
      </c>
      <c r="Q27" s="2">
        <v>1</v>
      </c>
      <c r="R27" s="2">
        <v>1</v>
      </c>
      <c r="S27" s="12">
        <v>1</v>
      </c>
      <c r="T27" s="2">
        <v>5</v>
      </c>
      <c r="U27" s="2">
        <v>6</v>
      </c>
      <c r="V27" s="2">
        <v>6</v>
      </c>
      <c r="W27" s="12">
        <v>6</v>
      </c>
      <c r="X27" s="2">
        <v>6</v>
      </c>
      <c r="Y27" s="12">
        <v>6</v>
      </c>
      <c r="Z27" s="2">
        <v>6</v>
      </c>
      <c r="AA27" s="2">
        <v>1</v>
      </c>
      <c r="AB27" s="2">
        <v>1</v>
      </c>
      <c r="AC27" s="2">
        <v>3</v>
      </c>
      <c r="AD27" s="2">
        <v>1</v>
      </c>
      <c r="AE27" s="2">
        <v>1</v>
      </c>
      <c r="AF27" s="2">
        <v>3</v>
      </c>
      <c r="AG27" s="12">
        <v>1</v>
      </c>
      <c r="AH27" s="2">
        <v>1</v>
      </c>
      <c r="AI27" s="2">
        <v>1</v>
      </c>
      <c r="AJ27" s="2">
        <v>6</v>
      </c>
      <c r="AK27" s="12">
        <v>1</v>
      </c>
      <c r="AL27" s="2">
        <v>3</v>
      </c>
      <c r="AM27" s="2">
        <v>3</v>
      </c>
      <c r="AN27" s="2">
        <v>1</v>
      </c>
      <c r="AO27" s="2">
        <v>1</v>
      </c>
      <c r="AP27" s="12">
        <v>3</v>
      </c>
      <c r="AQ27" s="12">
        <v>1</v>
      </c>
      <c r="AR27" s="2">
        <v>1</v>
      </c>
      <c r="AS27" s="2">
        <v>1</v>
      </c>
      <c r="AT27" s="2">
        <v>6</v>
      </c>
      <c r="AU27" s="2">
        <v>1</v>
      </c>
      <c r="AV27" s="2">
        <v>1</v>
      </c>
      <c r="AW27" s="2">
        <v>3</v>
      </c>
      <c r="AX27" s="2">
        <v>5</v>
      </c>
      <c r="AY27" s="2">
        <v>1</v>
      </c>
      <c r="AZ27" s="12">
        <v>3</v>
      </c>
      <c r="BA27" s="12">
        <v>1</v>
      </c>
      <c r="BB27" s="2">
        <v>1</v>
      </c>
      <c r="BC27" s="2">
        <v>5</v>
      </c>
      <c r="BD27" s="2">
        <v>1</v>
      </c>
      <c r="BE27" s="2">
        <v>6</v>
      </c>
      <c r="BF27" s="2">
        <v>6</v>
      </c>
      <c r="BG27" s="2">
        <v>1</v>
      </c>
      <c r="BH27" s="2">
        <v>1</v>
      </c>
      <c r="BI27" s="12">
        <v>6</v>
      </c>
      <c r="BJ27" s="2">
        <v>6</v>
      </c>
      <c r="BK27" s="12">
        <v>1</v>
      </c>
      <c r="BL27" s="12">
        <v>1</v>
      </c>
      <c r="BM27" s="2">
        <v>6</v>
      </c>
      <c r="BN27" s="12">
        <v>1</v>
      </c>
      <c r="BO27" s="2">
        <v>1</v>
      </c>
      <c r="BP27" s="2">
        <v>1</v>
      </c>
      <c r="BQ27" s="2">
        <v>1</v>
      </c>
      <c r="BR27" s="12">
        <v>1</v>
      </c>
      <c r="BS27" s="2">
        <v>5</v>
      </c>
      <c r="BT27" s="2">
        <v>1</v>
      </c>
      <c r="BU27" s="2">
        <v>1</v>
      </c>
      <c r="BV27" s="12">
        <v>1</v>
      </c>
      <c r="BW27" s="12">
        <v>3</v>
      </c>
      <c r="BX27" s="2">
        <v>1</v>
      </c>
      <c r="BY27" s="2">
        <v>1</v>
      </c>
      <c r="BZ27" s="2">
        <v>1</v>
      </c>
      <c r="CA27" s="2">
        <v>1</v>
      </c>
      <c r="CB27" s="2">
        <v>3</v>
      </c>
      <c r="CC27" s="12">
        <v>6</v>
      </c>
      <c r="CD27" s="2">
        <v>6</v>
      </c>
      <c r="CE27" s="2">
        <v>1</v>
      </c>
      <c r="CF27" s="2">
        <v>6</v>
      </c>
      <c r="CG27" s="2">
        <v>1</v>
      </c>
      <c r="CH27" s="2">
        <v>3</v>
      </c>
      <c r="CI27" s="12">
        <v>1</v>
      </c>
      <c r="CJ27" s="2">
        <v>1</v>
      </c>
      <c r="CK27" s="2">
        <v>1</v>
      </c>
      <c r="CL27" s="12">
        <v>1</v>
      </c>
      <c r="CM27" s="2">
        <v>5</v>
      </c>
      <c r="CN27" s="12">
        <v>1</v>
      </c>
      <c r="CO27" s="2">
        <v>1</v>
      </c>
      <c r="CP27" s="12">
        <v>1</v>
      </c>
      <c r="CQ27" s="2">
        <v>5</v>
      </c>
      <c r="CR27" s="2">
        <v>141066</v>
      </c>
    </row>
    <row r="28" spans="1:96" ht="15" thickBot="1" x14ac:dyDescent="0.35">
      <c r="A28" s="1" t="s">
        <v>120</v>
      </c>
      <c r="B28" s="12">
        <v>1</v>
      </c>
      <c r="C28" s="2">
        <v>6</v>
      </c>
      <c r="D28" s="2">
        <v>1</v>
      </c>
      <c r="E28" s="12">
        <v>3</v>
      </c>
      <c r="F28" s="2">
        <v>1</v>
      </c>
      <c r="G28" s="12">
        <v>3</v>
      </c>
      <c r="H28" s="2">
        <v>1</v>
      </c>
      <c r="I28" s="12">
        <v>1</v>
      </c>
      <c r="J28" s="12">
        <v>5</v>
      </c>
      <c r="K28" s="2">
        <v>5</v>
      </c>
      <c r="L28" s="2">
        <v>3</v>
      </c>
      <c r="M28" s="2">
        <v>4</v>
      </c>
      <c r="N28" s="2">
        <v>1</v>
      </c>
      <c r="O28" s="12">
        <v>4</v>
      </c>
      <c r="P28" s="2">
        <v>4</v>
      </c>
      <c r="Q28" s="2">
        <v>1</v>
      </c>
      <c r="R28" s="2">
        <v>1</v>
      </c>
      <c r="S28" s="12">
        <v>5</v>
      </c>
      <c r="T28" s="2">
        <v>1</v>
      </c>
      <c r="U28" s="2">
        <v>5</v>
      </c>
      <c r="V28" s="2">
        <v>6</v>
      </c>
      <c r="W28" s="12">
        <v>6</v>
      </c>
      <c r="X28" s="2">
        <v>5</v>
      </c>
      <c r="Y28" s="12">
        <v>5</v>
      </c>
      <c r="Z28" s="2">
        <v>1</v>
      </c>
      <c r="AA28" s="2">
        <v>1</v>
      </c>
      <c r="AB28" s="2">
        <v>1</v>
      </c>
      <c r="AC28" s="2">
        <v>3</v>
      </c>
      <c r="AD28" s="2">
        <v>1</v>
      </c>
      <c r="AE28" s="2">
        <v>1</v>
      </c>
      <c r="AF28" s="2">
        <v>3</v>
      </c>
      <c r="AG28" s="12">
        <v>1</v>
      </c>
      <c r="AH28" s="2">
        <v>1</v>
      </c>
      <c r="AI28" s="2">
        <v>1</v>
      </c>
      <c r="AJ28" s="2">
        <v>6</v>
      </c>
      <c r="AK28" s="12">
        <v>3</v>
      </c>
      <c r="AL28" s="2">
        <v>1</v>
      </c>
      <c r="AM28" s="2">
        <v>1</v>
      </c>
      <c r="AN28" s="2">
        <v>1</v>
      </c>
      <c r="AO28" s="2">
        <v>3</v>
      </c>
      <c r="AP28" s="12">
        <v>1</v>
      </c>
      <c r="AQ28" s="12">
        <v>1</v>
      </c>
      <c r="AR28" s="2">
        <v>3</v>
      </c>
      <c r="AS28" s="2">
        <v>4</v>
      </c>
      <c r="AT28" s="2">
        <v>5</v>
      </c>
      <c r="AU28" s="2">
        <v>1</v>
      </c>
      <c r="AV28" s="2">
        <v>2</v>
      </c>
      <c r="AW28" s="2">
        <v>4</v>
      </c>
      <c r="AX28" s="2">
        <v>5</v>
      </c>
      <c r="AY28" s="2">
        <v>1</v>
      </c>
      <c r="AZ28" s="12">
        <v>3</v>
      </c>
      <c r="BA28" s="12">
        <v>5</v>
      </c>
      <c r="BB28" s="2">
        <v>1</v>
      </c>
      <c r="BC28" s="2">
        <v>4</v>
      </c>
      <c r="BD28" s="2">
        <v>1</v>
      </c>
      <c r="BE28" s="2">
        <v>1</v>
      </c>
      <c r="BF28" s="2">
        <v>5</v>
      </c>
      <c r="BG28" s="2">
        <v>1</v>
      </c>
      <c r="BH28" s="2">
        <v>1</v>
      </c>
      <c r="BI28" s="12">
        <v>1</v>
      </c>
      <c r="BJ28" s="2">
        <v>1</v>
      </c>
      <c r="BK28" s="12">
        <v>1</v>
      </c>
      <c r="BL28" s="12">
        <v>1</v>
      </c>
      <c r="BM28" s="2">
        <v>1</v>
      </c>
      <c r="BN28" s="12">
        <v>1</v>
      </c>
      <c r="BO28" s="2">
        <v>1</v>
      </c>
      <c r="BP28" s="2">
        <v>1</v>
      </c>
      <c r="BQ28" s="2">
        <v>1</v>
      </c>
      <c r="BR28" s="12">
        <v>3</v>
      </c>
      <c r="BS28" s="2">
        <v>6</v>
      </c>
      <c r="BT28" s="2">
        <v>1</v>
      </c>
      <c r="BU28" s="2">
        <v>1</v>
      </c>
      <c r="BV28" s="12">
        <v>5</v>
      </c>
      <c r="BW28" s="12">
        <v>1</v>
      </c>
      <c r="BX28" s="2">
        <v>1</v>
      </c>
      <c r="BY28" s="2">
        <v>1</v>
      </c>
      <c r="BZ28" s="2">
        <v>1</v>
      </c>
      <c r="CA28" s="2">
        <v>1</v>
      </c>
      <c r="CB28" s="2">
        <v>5</v>
      </c>
      <c r="CC28" s="12">
        <v>6</v>
      </c>
      <c r="CD28" s="2">
        <v>6</v>
      </c>
      <c r="CE28" s="2">
        <v>5</v>
      </c>
      <c r="CF28" s="2">
        <v>1</v>
      </c>
      <c r="CG28" s="2">
        <v>1</v>
      </c>
      <c r="CH28" s="2">
        <v>1</v>
      </c>
      <c r="CI28" s="12">
        <v>2</v>
      </c>
      <c r="CJ28" s="2">
        <v>1</v>
      </c>
      <c r="CK28" s="2">
        <v>1</v>
      </c>
      <c r="CL28" s="12">
        <v>5</v>
      </c>
      <c r="CM28" s="2">
        <v>5</v>
      </c>
      <c r="CN28" s="12">
        <v>1</v>
      </c>
      <c r="CO28" s="2">
        <v>1</v>
      </c>
      <c r="CP28" s="12">
        <v>4</v>
      </c>
      <c r="CQ28" s="2">
        <v>5</v>
      </c>
      <c r="CR28" s="2">
        <v>140678</v>
      </c>
    </row>
    <row r="29" spans="1:96" ht="15" thickBot="1" x14ac:dyDescent="0.35">
      <c r="A29" s="1" t="s">
        <v>121</v>
      </c>
      <c r="B29" s="12">
        <v>6</v>
      </c>
      <c r="C29" s="2">
        <v>6</v>
      </c>
      <c r="D29" s="2">
        <v>6</v>
      </c>
      <c r="E29" s="12">
        <v>1</v>
      </c>
      <c r="F29" s="2">
        <v>1</v>
      </c>
      <c r="G29" s="12">
        <v>1</v>
      </c>
      <c r="H29" s="2">
        <v>6</v>
      </c>
      <c r="I29" s="12">
        <v>5</v>
      </c>
      <c r="J29" s="12">
        <v>6</v>
      </c>
      <c r="K29" s="2">
        <v>1</v>
      </c>
      <c r="L29" s="2">
        <v>1</v>
      </c>
      <c r="M29" s="2">
        <v>1</v>
      </c>
      <c r="N29" s="2">
        <v>4</v>
      </c>
      <c r="O29" s="12">
        <v>1</v>
      </c>
      <c r="P29" s="2">
        <v>2</v>
      </c>
      <c r="Q29" s="2">
        <v>2</v>
      </c>
      <c r="R29" s="2">
        <v>3</v>
      </c>
      <c r="S29" s="12">
        <v>5</v>
      </c>
      <c r="T29" s="2">
        <v>1</v>
      </c>
      <c r="U29" s="2">
        <v>6</v>
      </c>
      <c r="V29" s="2">
        <v>6</v>
      </c>
      <c r="W29" s="12">
        <v>6</v>
      </c>
      <c r="X29" s="2">
        <v>6</v>
      </c>
      <c r="Y29" s="12">
        <v>6</v>
      </c>
      <c r="Z29" s="2">
        <v>5</v>
      </c>
      <c r="AA29" s="2">
        <v>1</v>
      </c>
      <c r="AB29" s="2">
        <v>5</v>
      </c>
      <c r="AC29" s="2">
        <v>1</v>
      </c>
      <c r="AD29" s="2">
        <v>5</v>
      </c>
      <c r="AE29" s="2">
        <v>1</v>
      </c>
      <c r="AF29" s="2">
        <v>1</v>
      </c>
      <c r="AG29" s="12">
        <v>5</v>
      </c>
      <c r="AH29" s="2">
        <v>1</v>
      </c>
      <c r="AI29" s="2">
        <v>1</v>
      </c>
      <c r="AJ29" s="2">
        <v>6</v>
      </c>
      <c r="AK29" s="12">
        <v>1</v>
      </c>
      <c r="AL29" s="2">
        <v>1</v>
      </c>
      <c r="AM29" s="2">
        <v>5</v>
      </c>
      <c r="AN29" s="2">
        <v>1</v>
      </c>
      <c r="AO29" s="2">
        <v>1</v>
      </c>
      <c r="AP29" s="12">
        <v>1</v>
      </c>
      <c r="AQ29" s="12">
        <v>1</v>
      </c>
      <c r="AR29" s="2">
        <v>1</v>
      </c>
      <c r="AS29" s="2">
        <v>4</v>
      </c>
      <c r="AT29" s="2">
        <v>6</v>
      </c>
      <c r="AU29" s="2">
        <v>1</v>
      </c>
      <c r="AV29" s="2">
        <v>5</v>
      </c>
      <c r="AW29" s="2">
        <v>4</v>
      </c>
      <c r="AX29" s="2">
        <v>1</v>
      </c>
      <c r="AY29" s="2">
        <v>5</v>
      </c>
      <c r="AZ29" s="12">
        <v>1</v>
      </c>
      <c r="BA29" s="12">
        <v>5</v>
      </c>
      <c r="BB29" s="2">
        <v>1</v>
      </c>
      <c r="BC29" s="2">
        <v>5</v>
      </c>
      <c r="BD29" s="2">
        <v>1</v>
      </c>
      <c r="BE29" s="2">
        <v>4</v>
      </c>
      <c r="BF29" s="2">
        <v>5</v>
      </c>
      <c r="BG29" s="2">
        <v>4</v>
      </c>
      <c r="BH29" s="2">
        <v>5</v>
      </c>
      <c r="BI29" s="12">
        <v>5</v>
      </c>
      <c r="BJ29" s="2">
        <v>1</v>
      </c>
      <c r="BK29" s="12">
        <v>1</v>
      </c>
      <c r="BL29" s="12">
        <v>5</v>
      </c>
      <c r="BM29" s="2">
        <v>6</v>
      </c>
      <c r="BN29" s="12">
        <v>6</v>
      </c>
      <c r="BO29" s="2">
        <v>1</v>
      </c>
      <c r="BP29" s="2">
        <v>1</v>
      </c>
      <c r="BQ29" s="2">
        <v>1</v>
      </c>
      <c r="BR29" s="12">
        <v>5</v>
      </c>
      <c r="BS29" s="2">
        <v>5</v>
      </c>
      <c r="BT29" s="2">
        <v>1</v>
      </c>
      <c r="BU29" s="2">
        <v>1</v>
      </c>
      <c r="BV29" s="12">
        <v>5</v>
      </c>
      <c r="BW29" s="12">
        <v>5</v>
      </c>
      <c r="BX29" s="2">
        <v>1</v>
      </c>
      <c r="BY29" s="2">
        <v>1</v>
      </c>
      <c r="BZ29" s="2">
        <v>1</v>
      </c>
      <c r="CA29" s="2">
        <v>1</v>
      </c>
      <c r="CB29" s="2">
        <v>1</v>
      </c>
      <c r="CC29" s="12">
        <v>6</v>
      </c>
      <c r="CD29" s="2">
        <v>6</v>
      </c>
      <c r="CE29" s="2">
        <v>1</v>
      </c>
      <c r="CF29" s="2">
        <v>5</v>
      </c>
      <c r="CG29" s="2">
        <v>6</v>
      </c>
      <c r="CH29" s="2">
        <v>1</v>
      </c>
      <c r="CI29" s="12">
        <v>1</v>
      </c>
      <c r="CJ29" s="2">
        <v>1</v>
      </c>
      <c r="CK29" s="2">
        <v>5</v>
      </c>
      <c r="CL29" s="12">
        <v>6</v>
      </c>
      <c r="CM29" s="2">
        <v>5</v>
      </c>
      <c r="CN29" s="12">
        <v>1</v>
      </c>
      <c r="CO29" s="2">
        <v>1</v>
      </c>
      <c r="CP29" s="12">
        <v>2</v>
      </c>
      <c r="CQ29" s="2">
        <v>5</v>
      </c>
      <c r="CR29" s="2">
        <v>123666</v>
      </c>
    </row>
    <row r="30" spans="1:96" ht="15" thickBot="1" x14ac:dyDescent="0.35">
      <c r="A30" s="1" t="s">
        <v>122</v>
      </c>
      <c r="B30" s="12">
        <v>6</v>
      </c>
      <c r="C30" s="2">
        <v>6</v>
      </c>
      <c r="D30" s="2">
        <v>6</v>
      </c>
      <c r="E30" s="12">
        <v>1</v>
      </c>
      <c r="F30" s="2">
        <v>1</v>
      </c>
      <c r="G30" s="12">
        <v>1</v>
      </c>
      <c r="H30" s="2">
        <v>6</v>
      </c>
      <c r="I30" s="12">
        <v>5</v>
      </c>
      <c r="J30" s="12">
        <v>6</v>
      </c>
      <c r="K30" s="2">
        <v>1</v>
      </c>
      <c r="L30" s="2">
        <v>1</v>
      </c>
      <c r="M30" s="2">
        <v>1</v>
      </c>
      <c r="N30" s="2">
        <v>4</v>
      </c>
      <c r="O30" s="12">
        <v>4</v>
      </c>
      <c r="P30" s="2">
        <v>2</v>
      </c>
      <c r="Q30" s="2">
        <v>2</v>
      </c>
      <c r="R30" s="2">
        <v>3</v>
      </c>
      <c r="S30" s="12">
        <v>5</v>
      </c>
      <c r="T30" s="2">
        <v>5</v>
      </c>
      <c r="U30" s="2">
        <v>6</v>
      </c>
      <c r="V30" s="2">
        <v>6</v>
      </c>
      <c r="W30" s="12">
        <v>6</v>
      </c>
      <c r="X30" s="2">
        <v>6</v>
      </c>
      <c r="Y30" s="12">
        <v>6</v>
      </c>
      <c r="Z30" s="2">
        <v>5</v>
      </c>
      <c r="AA30" s="2">
        <v>1</v>
      </c>
      <c r="AB30" s="2">
        <v>5</v>
      </c>
      <c r="AC30" s="2">
        <v>1</v>
      </c>
      <c r="AD30" s="2">
        <v>1</v>
      </c>
      <c r="AE30" s="2">
        <v>1</v>
      </c>
      <c r="AF30" s="2">
        <v>1</v>
      </c>
      <c r="AG30" s="12">
        <v>5</v>
      </c>
      <c r="AH30" s="2">
        <v>1</v>
      </c>
      <c r="AI30" s="2">
        <v>1</v>
      </c>
      <c r="AJ30" s="2">
        <v>6</v>
      </c>
      <c r="AK30" s="12">
        <v>1</v>
      </c>
      <c r="AL30" s="2">
        <v>4</v>
      </c>
      <c r="AM30" s="2">
        <v>4</v>
      </c>
      <c r="AN30" s="2">
        <v>5</v>
      </c>
      <c r="AO30" s="2">
        <v>1</v>
      </c>
      <c r="AP30" s="12">
        <v>4</v>
      </c>
      <c r="AQ30" s="12">
        <v>1</v>
      </c>
      <c r="AR30" s="2">
        <v>1</v>
      </c>
      <c r="AS30" s="2">
        <v>1</v>
      </c>
      <c r="AT30" s="2">
        <v>6</v>
      </c>
      <c r="AU30" s="2">
        <v>1</v>
      </c>
      <c r="AV30" s="2">
        <v>5</v>
      </c>
      <c r="AW30" s="2">
        <v>4</v>
      </c>
      <c r="AX30" s="2">
        <v>1</v>
      </c>
      <c r="AY30" s="2">
        <v>5</v>
      </c>
      <c r="AZ30" s="12">
        <v>1</v>
      </c>
      <c r="BA30" s="12">
        <v>5</v>
      </c>
      <c r="BB30" s="2">
        <v>1</v>
      </c>
      <c r="BC30" s="2">
        <v>5</v>
      </c>
      <c r="BD30" s="2">
        <v>1</v>
      </c>
      <c r="BE30" s="2">
        <v>4</v>
      </c>
      <c r="BF30" s="2">
        <v>5</v>
      </c>
      <c r="BG30" s="2">
        <v>4</v>
      </c>
      <c r="BH30" s="2">
        <v>5</v>
      </c>
      <c r="BI30" s="12">
        <v>5</v>
      </c>
      <c r="BJ30" s="2">
        <v>1</v>
      </c>
      <c r="BK30" s="12">
        <v>1</v>
      </c>
      <c r="BL30" s="12">
        <v>5</v>
      </c>
      <c r="BM30" s="2">
        <v>6</v>
      </c>
      <c r="BN30" s="12">
        <v>6</v>
      </c>
      <c r="BO30" s="2">
        <v>5</v>
      </c>
      <c r="BP30" s="2">
        <v>1</v>
      </c>
      <c r="BQ30" s="2">
        <v>1</v>
      </c>
      <c r="BR30" s="12">
        <v>5</v>
      </c>
      <c r="BS30" s="2">
        <v>1</v>
      </c>
      <c r="BT30" s="2">
        <v>1</v>
      </c>
      <c r="BU30" s="2">
        <v>1</v>
      </c>
      <c r="BV30" s="12">
        <v>5</v>
      </c>
      <c r="BW30" s="12">
        <v>5</v>
      </c>
      <c r="BX30" s="2">
        <v>1</v>
      </c>
      <c r="BY30" s="2">
        <v>1</v>
      </c>
      <c r="BZ30" s="2">
        <v>1</v>
      </c>
      <c r="CA30" s="2">
        <v>1</v>
      </c>
      <c r="CB30" s="2">
        <v>1</v>
      </c>
      <c r="CC30" s="12">
        <v>6</v>
      </c>
      <c r="CD30" s="2">
        <v>6</v>
      </c>
      <c r="CE30" s="2">
        <v>1</v>
      </c>
      <c r="CF30" s="2">
        <v>5</v>
      </c>
      <c r="CG30" s="2">
        <v>6</v>
      </c>
      <c r="CH30" s="2">
        <v>1</v>
      </c>
      <c r="CI30" s="12">
        <v>1</v>
      </c>
      <c r="CJ30" s="2">
        <v>1</v>
      </c>
      <c r="CK30" s="2">
        <v>5</v>
      </c>
      <c r="CL30" s="12">
        <v>6</v>
      </c>
      <c r="CM30" s="2">
        <v>5</v>
      </c>
      <c r="CN30" s="12">
        <v>1</v>
      </c>
      <c r="CO30" s="2">
        <v>1</v>
      </c>
      <c r="CP30" s="12">
        <v>2</v>
      </c>
      <c r="CQ30" s="2">
        <v>5</v>
      </c>
      <c r="CR30" s="2">
        <v>113666</v>
      </c>
    </row>
    <row r="31" spans="1:96" ht="15" thickBot="1" x14ac:dyDescent="0.35">
      <c r="A31" s="1" t="s">
        <v>123</v>
      </c>
      <c r="B31" s="12">
        <v>6</v>
      </c>
      <c r="C31" s="2">
        <v>6</v>
      </c>
      <c r="D31" s="2">
        <v>6</v>
      </c>
      <c r="E31" s="12">
        <v>1</v>
      </c>
      <c r="F31" s="2">
        <v>1</v>
      </c>
      <c r="G31" s="12">
        <v>1</v>
      </c>
      <c r="H31" s="2">
        <v>6</v>
      </c>
      <c r="I31" s="12">
        <v>5</v>
      </c>
      <c r="J31" s="12">
        <v>6</v>
      </c>
      <c r="K31" s="2">
        <v>1</v>
      </c>
      <c r="L31" s="2">
        <v>1</v>
      </c>
      <c r="M31" s="2">
        <v>1</v>
      </c>
      <c r="N31" s="2">
        <v>4</v>
      </c>
      <c r="O31" s="12">
        <v>4</v>
      </c>
      <c r="P31" s="2">
        <v>2</v>
      </c>
      <c r="Q31" s="2">
        <v>2</v>
      </c>
      <c r="R31" s="2">
        <v>3</v>
      </c>
      <c r="S31" s="12">
        <v>5</v>
      </c>
      <c r="T31" s="2">
        <v>5</v>
      </c>
      <c r="U31" s="2">
        <v>6</v>
      </c>
      <c r="V31" s="2">
        <v>6</v>
      </c>
      <c r="W31" s="12">
        <v>6</v>
      </c>
      <c r="X31" s="2">
        <v>6</v>
      </c>
      <c r="Y31" s="12">
        <v>6</v>
      </c>
      <c r="Z31" s="2">
        <v>5</v>
      </c>
      <c r="AA31" s="2">
        <v>1</v>
      </c>
      <c r="AB31" s="2">
        <v>5</v>
      </c>
      <c r="AC31" s="2">
        <v>1</v>
      </c>
      <c r="AD31" s="2">
        <v>1</v>
      </c>
      <c r="AE31" s="2">
        <v>1</v>
      </c>
      <c r="AF31" s="2">
        <v>1</v>
      </c>
      <c r="AG31" s="12">
        <v>5</v>
      </c>
      <c r="AH31" s="2">
        <v>1</v>
      </c>
      <c r="AI31" s="2">
        <v>1</v>
      </c>
      <c r="AJ31" s="2">
        <v>6</v>
      </c>
      <c r="AK31" s="12">
        <v>1</v>
      </c>
      <c r="AL31" s="2">
        <v>4</v>
      </c>
      <c r="AM31" s="2">
        <v>4</v>
      </c>
      <c r="AN31" s="2">
        <v>5</v>
      </c>
      <c r="AO31" s="2">
        <v>1</v>
      </c>
      <c r="AP31" s="12">
        <v>4</v>
      </c>
      <c r="AQ31" s="12">
        <v>1</v>
      </c>
      <c r="AR31" s="2">
        <v>1</v>
      </c>
      <c r="AS31" s="2">
        <v>1</v>
      </c>
      <c r="AT31" s="2">
        <v>6</v>
      </c>
      <c r="AU31" s="2">
        <v>1</v>
      </c>
      <c r="AV31" s="2">
        <v>5</v>
      </c>
      <c r="AW31" s="2">
        <v>4</v>
      </c>
      <c r="AX31" s="2">
        <v>1</v>
      </c>
      <c r="AY31" s="2">
        <v>5</v>
      </c>
      <c r="AZ31" s="12">
        <v>1</v>
      </c>
      <c r="BA31" s="12">
        <v>5</v>
      </c>
      <c r="BB31" s="2">
        <v>1</v>
      </c>
      <c r="BC31" s="2">
        <v>5</v>
      </c>
      <c r="BD31" s="2">
        <v>1</v>
      </c>
      <c r="BE31" s="2">
        <v>4</v>
      </c>
      <c r="BF31" s="2">
        <v>5</v>
      </c>
      <c r="BG31" s="2">
        <v>4</v>
      </c>
      <c r="BH31" s="2">
        <v>5</v>
      </c>
      <c r="BI31" s="12">
        <v>5</v>
      </c>
      <c r="BJ31" s="2">
        <v>1</v>
      </c>
      <c r="BK31" s="12">
        <v>1</v>
      </c>
      <c r="BL31" s="12">
        <v>5</v>
      </c>
      <c r="BM31" s="2">
        <v>6</v>
      </c>
      <c r="BN31" s="12">
        <v>6</v>
      </c>
      <c r="BO31" s="2">
        <v>5</v>
      </c>
      <c r="BP31" s="2">
        <v>1</v>
      </c>
      <c r="BQ31" s="2">
        <v>1</v>
      </c>
      <c r="BR31" s="12">
        <v>5</v>
      </c>
      <c r="BS31" s="2">
        <v>1</v>
      </c>
      <c r="BT31" s="2">
        <v>1</v>
      </c>
      <c r="BU31" s="2">
        <v>1</v>
      </c>
      <c r="BV31" s="12">
        <v>5</v>
      </c>
      <c r="BW31" s="12">
        <v>5</v>
      </c>
      <c r="BX31" s="2">
        <v>1</v>
      </c>
      <c r="BY31" s="2">
        <v>1</v>
      </c>
      <c r="BZ31" s="2">
        <v>1</v>
      </c>
      <c r="CA31" s="2">
        <v>1</v>
      </c>
      <c r="CB31" s="2">
        <v>1</v>
      </c>
      <c r="CC31" s="12">
        <v>6</v>
      </c>
      <c r="CD31" s="2">
        <v>6</v>
      </c>
      <c r="CE31" s="2">
        <v>1</v>
      </c>
      <c r="CF31" s="2">
        <v>5</v>
      </c>
      <c r="CG31" s="2">
        <v>6</v>
      </c>
      <c r="CH31" s="2">
        <v>1</v>
      </c>
      <c r="CI31" s="12">
        <v>1</v>
      </c>
      <c r="CJ31" s="2">
        <v>1</v>
      </c>
      <c r="CK31" s="2">
        <v>5</v>
      </c>
      <c r="CL31" s="12">
        <v>6</v>
      </c>
      <c r="CM31" s="2">
        <v>5</v>
      </c>
      <c r="CN31" s="12">
        <v>1</v>
      </c>
      <c r="CO31" s="2">
        <v>1</v>
      </c>
      <c r="CP31" s="12">
        <v>2</v>
      </c>
      <c r="CQ31" s="2">
        <v>5</v>
      </c>
      <c r="CR31" s="2">
        <v>117033</v>
      </c>
    </row>
    <row r="32" spans="1:96" ht="15" thickBot="1" x14ac:dyDescent="0.35">
      <c r="A32" s="1" t="s">
        <v>124</v>
      </c>
      <c r="B32" s="12">
        <v>6</v>
      </c>
      <c r="C32" s="2">
        <v>6</v>
      </c>
      <c r="D32" s="2">
        <v>6</v>
      </c>
      <c r="E32" s="12">
        <v>1</v>
      </c>
      <c r="F32" s="2">
        <v>1</v>
      </c>
      <c r="G32" s="12">
        <v>1</v>
      </c>
      <c r="H32" s="2">
        <v>6</v>
      </c>
      <c r="I32" s="12">
        <v>5</v>
      </c>
      <c r="J32" s="12">
        <v>6</v>
      </c>
      <c r="K32" s="2">
        <v>1</v>
      </c>
      <c r="L32" s="2">
        <v>1</v>
      </c>
      <c r="M32" s="2">
        <v>1</v>
      </c>
      <c r="N32" s="2">
        <v>4</v>
      </c>
      <c r="O32" s="12">
        <v>4</v>
      </c>
      <c r="P32" s="2">
        <v>2</v>
      </c>
      <c r="Q32" s="2">
        <v>2</v>
      </c>
      <c r="R32" s="2">
        <v>3</v>
      </c>
      <c r="S32" s="12">
        <v>5</v>
      </c>
      <c r="T32" s="2">
        <v>5</v>
      </c>
      <c r="U32" s="2">
        <v>6</v>
      </c>
      <c r="V32" s="2">
        <v>6</v>
      </c>
      <c r="W32" s="12">
        <v>6</v>
      </c>
      <c r="X32" s="2">
        <v>6</v>
      </c>
      <c r="Y32" s="12">
        <v>6</v>
      </c>
      <c r="Z32" s="2">
        <v>5</v>
      </c>
      <c r="AA32" s="2">
        <v>1</v>
      </c>
      <c r="AB32" s="2">
        <v>5</v>
      </c>
      <c r="AC32" s="2">
        <v>1</v>
      </c>
      <c r="AD32" s="2">
        <v>1</v>
      </c>
      <c r="AE32" s="2">
        <v>1</v>
      </c>
      <c r="AF32" s="2">
        <v>1</v>
      </c>
      <c r="AG32" s="12">
        <v>5</v>
      </c>
      <c r="AH32" s="2">
        <v>1</v>
      </c>
      <c r="AI32" s="2">
        <v>1</v>
      </c>
      <c r="AJ32" s="2">
        <v>6</v>
      </c>
      <c r="AK32" s="12">
        <v>1</v>
      </c>
      <c r="AL32" s="2">
        <v>4</v>
      </c>
      <c r="AM32" s="2">
        <v>4</v>
      </c>
      <c r="AN32" s="2">
        <v>5</v>
      </c>
      <c r="AO32" s="2">
        <v>1</v>
      </c>
      <c r="AP32" s="12">
        <v>4</v>
      </c>
      <c r="AQ32" s="12">
        <v>1</v>
      </c>
      <c r="AR32" s="2">
        <v>1</v>
      </c>
      <c r="AS32" s="2">
        <v>1</v>
      </c>
      <c r="AT32" s="2">
        <v>6</v>
      </c>
      <c r="AU32" s="2">
        <v>1</v>
      </c>
      <c r="AV32" s="2">
        <v>5</v>
      </c>
      <c r="AW32" s="2">
        <v>4</v>
      </c>
      <c r="AX32" s="2">
        <v>1</v>
      </c>
      <c r="AY32" s="2">
        <v>5</v>
      </c>
      <c r="AZ32" s="12">
        <v>1</v>
      </c>
      <c r="BA32" s="12">
        <v>5</v>
      </c>
      <c r="BB32" s="2">
        <v>1</v>
      </c>
      <c r="BC32" s="2">
        <v>5</v>
      </c>
      <c r="BD32" s="2">
        <v>1</v>
      </c>
      <c r="BE32" s="2">
        <v>4</v>
      </c>
      <c r="BF32" s="2">
        <v>5</v>
      </c>
      <c r="BG32" s="2">
        <v>4</v>
      </c>
      <c r="BH32" s="2">
        <v>5</v>
      </c>
      <c r="BI32" s="12">
        <v>5</v>
      </c>
      <c r="BJ32" s="2">
        <v>1</v>
      </c>
      <c r="BK32" s="12">
        <v>1</v>
      </c>
      <c r="BL32" s="12">
        <v>5</v>
      </c>
      <c r="BM32" s="2">
        <v>6</v>
      </c>
      <c r="BN32" s="12">
        <v>6</v>
      </c>
      <c r="BO32" s="2">
        <v>5</v>
      </c>
      <c r="BP32" s="2">
        <v>1</v>
      </c>
      <c r="BQ32" s="2">
        <v>1</v>
      </c>
      <c r="BR32" s="12">
        <v>1</v>
      </c>
      <c r="BS32" s="2">
        <v>5</v>
      </c>
      <c r="BT32" s="2">
        <v>1</v>
      </c>
      <c r="BU32" s="2">
        <v>1</v>
      </c>
      <c r="BV32" s="12">
        <v>5</v>
      </c>
      <c r="BW32" s="12">
        <v>5</v>
      </c>
      <c r="BX32" s="2">
        <v>1</v>
      </c>
      <c r="BY32" s="2">
        <v>1</v>
      </c>
      <c r="BZ32" s="2">
        <v>1</v>
      </c>
      <c r="CA32" s="2">
        <v>1</v>
      </c>
      <c r="CB32" s="2">
        <v>1</v>
      </c>
      <c r="CC32" s="12">
        <v>6</v>
      </c>
      <c r="CD32" s="2">
        <v>6</v>
      </c>
      <c r="CE32" s="2">
        <v>1</v>
      </c>
      <c r="CF32" s="2">
        <v>5</v>
      </c>
      <c r="CG32" s="2">
        <v>6</v>
      </c>
      <c r="CH32" s="2">
        <v>1</v>
      </c>
      <c r="CI32" s="12">
        <v>1</v>
      </c>
      <c r="CJ32" s="2">
        <v>1</v>
      </c>
      <c r="CK32" s="2">
        <v>5</v>
      </c>
      <c r="CL32" s="12">
        <v>6</v>
      </c>
      <c r="CM32" s="2">
        <v>5</v>
      </c>
      <c r="CN32" s="12">
        <v>1</v>
      </c>
      <c r="CO32" s="2">
        <v>1</v>
      </c>
      <c r="CP32" s="12">
        <v>2</v>
      </c>
      <c r="CQ32" s="2">
        <v>5</v>
      </c>
      <c r="CR32" s="2">
        <v>122392</v>
      </c>
    </row>
    <row r="33" spans="1:96" ht="15" thickBot="1" x14ac:dyDescent="0.35">
      <c r="A33" s="1" t="s">
        <v>125</v>
      </c>
      <c r="B33" s="12">
        <v>6</v>
      </c>
      <c r="C33" s="2">
        <v>7</v>
      </c>
      <c r="D33" s="2">
        <v>6</v>
      </c>
      <c r="E33" s="12">
        <v>4</v>
      </c>
      <c r="F33" s="2">
        <v>1</v>
      </c>
      <c r="G33" s="12">
        <v>1</v>
      </c>
      <c r="H33" s="2">
        <v>1</v>
      </c>
      <c r="I33" s="12">
        <v>5</v>
      </c>
      <c r="J33" s="12">
        <v>1</v>
      </c>
      <c r="K33" s="2">
        <v>6</v>
      </c>
      <c r="L33" s="2">
        <v>4</v>
      </c>
      <c r="M33" s="2">
        <v>5</v>
      </c>
      <c r="N33" s="2">
        <v>1</v>
      </c>
      <c r="O33" s="12">
        <v>1</v>
      </c>
      <c r="P33" s="2">
        <v>5</v>
      </c>
      <c r="Q33" s="2">
        <v>4</v>
      </c>
      <c r="R33" s="2">
        <v>1</v>
      </c>
      <c r="S33" s="12">
        <v>5</v>
      </c>
      <c r="T33" s="2">
        <v>5</v>
      </c>
      <c r="U33" s="2">
        <v>7</v>
      </c>
      <c r="V33" s="2">
        <v>5</v>
      </c>
      <c r="W33" s="12">
        <v>6</v>
      </c>
      <c r="X33" s="2">
        <v>6</v>
      </c>
      <c r="Y33" s="12">
        <v>5</v>
      </c>
      <c r="Z33" s="2">
        <v>5</v>
      </c>
      <c r="AA33" s="2">
        <v>1</v>
      </c>
      <c r="AB33" s="2">
        <v>3</v>
      </c>
      <c r="AC33" s="2">
        <v>5</v>
      </c>
      <c r="AD33" s="2">
        <v>4</v>
      </c>
      <c r="AE33" s="2">
        <v>1</v>
      </c>
      <c r="AF33" s="2">
        <v>4</v>
      </c>
      <c r="AG33" s="12">
        <v>5</v>
      </c>
      <c r="AH33" s="2">
        <v>1</v>
      </c>
      <c r="AI33" s="2">
        <v>1</v>
      </c>
      <c r="AJ33" s="2">
        <v>6</v>
      </c>
      <c r="AK33" s="12">
        <v>5</v>
      </c>
      <c r="AL33" s="2">
        <v>4</v>
      </c>
      <c r="AM33" s="2">
        <v>4</v>
      </c>
      <c r="AN33" s="2">
        <v>1</v>
      </c>
      <c r="AO33" s="2">
        <v>5</v>
      </c>
      <c r="AP33" s="12">
        <v>4</v>
      </c>
      <c r="AQ33" s="12">
        <v>4</v>
      </c>
      <c r="AR33" s="2">
        <v>4</v>
      </c>
      <c r="AS33" s="2">
        <v>1</v>
      </c>
      <c r="AT33" s="2">
        <v>1</v>
      </c>
      <c r="AU33" s="2">
        <v>7</v>
      </c>
      <c r="AV33" s="2">
        <v>6</v>
      </c>
      <c r="AW33" s="2">
        <v>5</v>
      </c>
      <c r="AX33" s="2">
        <v>1</v>
      </c>
      <c r="AY33" s="2">
        <v>5</v>
      </c>
      <c r="AZ33" s="12">
        <v>4</v>
      </c>
      <c r="BA33" s="12">
        <v>5</v>
      </c>
      <c r="BB33" s="2">
        <v>1</v>
      </c>
      <c r="BC33" s="2">
        <v>5</v>
      </c>
      <c r="BD33" s="2">
        <v>5</v>
      </c>
      <c r="BE33" s="2">
        <v>5</v>
      </c>
      <c r="BF33" s="2">
        <v>6</v>
      </c>
      <c r="BG33" s="2">
        <v>4</v>
      </c>
      <c r="BH33" s="2">
        <v>7</v>
      </c>
      <c r="BI33" s="12">
        <v>5</v>
      </c>
      <c r="BJ33" s="2">
        <v>1</v>
      </c>
      <c r="BK33" s="12">
        <v>1</v>
      </c>
      <c r="BL33" s="12">
        <v>1</v>
      </c>
      <c r="BM33" s="2">
        <v>5</v>
      </c>
      <c r="BN33" s="12">
        <v>1</v>
      </c>
      <c r="BO33" s="2">
        <v>1</v>
      </c>
      <c r="BP33" s="2">
        <v>1</v>
      </c>
      <c r="BQ33" s="2">
        <v>1</v>
      </c>
      <c r="BR33" s="12">
        <v>5</v>
      </c>
      <c r="BS33" s="2">
        <v>5</v>
      </c>
      <c r="BT33" s="2">
        <v>1</v>
      </c>
      <c r="BU33" s="2">
        <v>1</v>
      </c>
      <c r="BV33" s="12">
        <v>5</v>
      </c>
      <c r="BW33" s="12">
        <v>5</v>
      </c>
      <c r="BX33" s="2">
        <v>1</v>
      </c>
      <c r="BY33" s="2">
        <v>1</v>
      </c>
      <c r="BZ33" s="2">
        <v>1</v>
      </c>
      <c r="CA33" s="2">
        <v>1</v>
      </c>
      <c r="CB33" s="2">
        <v>1</v>
      </c>
      <c r="CC33" s="12">
        <v>6</v>
      </c>
      <c r="CD33" s="2">
        <v>7</v>
      </c>
      <c r="CE33" s="2">
        <v>1</v>
      </c>
      <c r="CF33" s="2">
        <v>5</v>
      </c>
      <c r="CG33" s="2">
        <v>4</v>
      </c>
      <c r="CH33" s="2">
        <v>5</v>
      </c>
      <c r="CI33" s="12">
        <v>6</v>
      </c>
      <c r="CJ33" s="2">
        <v>1</v>
      </c>
      <c r="CK33" s="2">
        <v>5</v>
      </c>
      <c r="CL33" s="12">
        <v>6</v>
      </c>
      <c r="CM33" s="2">
        <v>1</v>
      </c>
      <c r="CN33" s="12">
        <v>1</v>
      </c>
      <c r="CO33" s="2">
        <v>5</v>
      </c>
      <c r="CP33" s="12">
        <v>4</v>
      </c>
      <c r="CQ33" s="2">
        <v>5</v>
      </c>
      <c r="CR33" s="2">
        <v>132214</v>
      </c>
    </row>
    <row r="34" spans="1:96" ht="15" thickBot="1" x14ac:dyDescent="0.35">
      <c r="A34" s="1" t="s">
        <v>126</v>
      </c>
      <c r="B34" s="12">
        <v>5</v>
      </c>
      <c r="C34" s="2">
        <v>6</v>
      </c>
      <c r="D34" s="2">
        <v>6</v>
      </c>
      <c r="E34" s="12">
        <v>3</v>
      </c>
      <c r="F34" s="2">
        <v>1</v>
      </c>
      <c r="G34" s="12">
        <v>3</v>
      </c>
      <c r="H34" s="2">
        <v>1</v>
      </c>
      <c r="I34" s="12">
        <v>6</v>
      </c>
      <c r="J34" s="12">
        <v>6</v>
      </c>
      <c r="K34" s="2">
        <v>5</v>
      </c>
      <c r="L34" s="2">
        <v>3</v>
      </c>
      <c r="M34" s="2">
        <v>3</v>
      </c>
      <c r="N34" s="2">
        <v>3</v>
      </c>
      <c r="O34" s="12">
        <v>1</v>
      </c>
      <c r="P34" s="2">
        <v>6</v>
      </c>
      <c r="Q34" s="2">
        <v>5</v>
      </c>
      <c r="R34" s="2">
        <v>3</v>
      </c>
      <c r="S34" s="12">
        <v>5</v>
      </c>
      <c r="T34" s="2">
        <v>1</v>
      </c>
      <c r="U34" s="2">
        <v>6</v>
      </c>
      <c r="V34" s="2">
        <v>6</v>
      </c>
      <c r="W34" s="12">
        <v>6</v>
      </c>
      <c r="X34" s="2">
        <v>6</v>
      </c>
      <c r="Y34" s="12">
        <v>1</v>
      </c>
      <c r="Z34" s="2">
        <v>6</v>
      </c>
      <c r="AA34" s="2">
        <v>1</v>
      </c>
      <c r="AB34" s="2">
        <v>1</v>
      </c>
      <c r="AC34" s="2">
        <v>3</v>
      </c>
      <c r="AD34" s="2">
        <v>3</v>
      </c>
      <c r="AE34" s="2">
        <v>3</v>
      </c>
      <c r="AF34" s="2">
        <v>3</v>
      </c>
      <c r="AG34" s="12">
        <v>4</v>
      </c>
      <c r="AH34" s="2">
        <v>1</v>
      </c>
      <c r="AI34" s="2">
        <v>1</v>
      </c>
      <c r="AJ34" s="2">
        <v>5</v>
      </c>
      <c r="AK34" s="12">
        <v>3</v>
      </c>
      <c r="AL34" s="2">
        <v>3</v>
      </c>
      <c r="AM34" s="2">
        <v>3</v>
      </c>
      <c r="AN34" s="2">
        <v>1</v>
      </c>
      <c r="AO34" s="2">
        <v>1</v>
      </c>
      <c r="AP34" s="12">
        <v>3</v>
      </c>
      <c r="AQ34" s="12">
        <v>3</v>
      </c>
      <c r="AR34" s="2">
        <v>3</v>
      </c>
      <c r="AS34" s="2">
        <v>1</v>
      </c>
      <c r="AT34" s="2">
        <v>1</v>
      </c>
      <c r="AU34" s="2">
        <v>5</v>
      </c>
      <c r="AV34" s="2">
        <v>3</v>
      </c>
      <c r="AW34" s="2">
        <v>3</v>
      </c>
      <c r="AX34" s="2">
        <v>1</v>
      </c>
      <c r="AY34" s="2">
        <v>1</v>
      </c>
      <c r="AZ34" s="12">
        <v>3</v>
      </c>
      <c r="BA34" s="12">
        <v>1</v>
      </c>
      <c r="BB34" s="2">
        <v>1</v>
      </c>
      <c r="BC34" s="2">
        <v>6</v>
      </c>
      <c r="BD34" s="2">
        <v>4</v>
      </c>
      <c r="BE34" s="2">
        <v>1</v>
      </c>
      <c r="BF34" s="2">
        <v>6</v>
      </c>
      <c r="BG34" s="2">
        <v>3</v>
      </c>
      <c r="BH34" s="2">
        <v>3</v>
      </c>
      <c r="BI34" s="12">
        <v>1</v>
      </c>
      <c r="BJ34" s="2">
        <v>1</v>
      </c>
      <c r="BK34" s="12">
        <v>1</v>
      </c>
      <c r="BL34" s="12">
        <v>3</v>
      </c>
      <c r="BM34" s="2">
        <v>1</v>
      </c>
      <c r="BN34" s="12">
        <v>3</v>
      </c>
      <c r="BO34" s="2">
        <v>1</v>
      </c>
      <c r="BP34" s="2">
        <v>1</v>
      </c>
      <c r="BQ34" s="2">
        <v>3</v>
      </c>
      <c r="BR34" s="12">
        <v>4</v>
      </c>
      <c r="BS34" s="2">
        <v>4</v>
      </c>
      <c r="BT34" s="2">
        <v>1</v>
      </c>
      <c r="BU34" s="2">
        <v>4</v>
      </c>
      <c r="BV34" s="12">
        <v>5</v>
      </c>
      <c r="BW34" s="12">
        <v>5</v>
      </c>
      <c r="BX34" s="2">
        <v>5</v>
      </c>
      <c r="BY34" s="2">
        <v>1</v>
      </c>
      <c r="BZ34" s="2">
        <v>3</v>
      </c>
      <c r="CA34" s="2">
        <v>3</v>
      </c>
      <c r="CB34" s="2">
        <v>1</v>
      </c>
      <c r="CC34" s="12">
        <v>4</v>
      </c>
      <c r="CD34" s="2">
        <v>6</v>
      </c>
      <c r="CE34" s="2">
        <v>1</v>
      </c>
      <c r="CF34" s="2">
        <v>1</v>
      </c>
      <c r="CG34" s="2">
        <v>1</v>
      </c>
      <c r="CH34" s="2">
        <v>3</v>
      </c>
      <c r="CI34" s="12">
        <v>3</v>
      </c>
      <c r="CJ34" s="2">
        <v>3</v>
      </c>
      <c r="CK34" s="2">
        <v>3</v>
      </c>
      <c r="CL34" s="12">
        <v>5</v>
      </c>
      <c r="CM34" s="2">
        <v>6</v>
      </c>
      <c r="CN34" s="12">
        <v>4</v>
      </c>
      <c r="CO34" s="2">
        <v>1</v>
      </c>
      <c r="CP34" s="12">
        <v>3</v>
      </c>
      <c r="CQ34" s="2">
        <v>3</v>
      </c>
      <c r="CR34" s="2">
        <v>124233</v>
      </c>
    </row>
    <row r="35" spans="1:96" ht="15" thickBot="1" x14ac:dyDescent="0.35">
      <c r="A35" s="1" t="s">
        <v>127</v>
      </c>
      <c r="B35" s="12">
        <v>6</v>
      </c>
      <c r="C35" s="2">
        <v>6</v>
      </c>
      <c r="D35" s="2">
        <v>6</v>
      </c>
      <c r="E35" s="12">
        <v>1</v>
      </c>
      <c r="F35" s="2">
        <v>1</v>
      </c>
      <c r="G35" s="12">
        <v>1</v>
      </c>
      <c r="H35" s="2">
        <v>6</v>
      </c>
      <c r="I35" s="12">
        <v>5</v>
      </c>
      <c r="J35" s="12">
        <v>6</v>
      </c>
      <c r="K35" s="2">
        <v>1</v>
      </c>
      <c r="L35" s="2">
        <v>1</v>
      </c>
      <c r="M35" s="2">
        <v>1</v>
      </c>
      <c r="N35" s="2">
        <v>4</v>
      </c>
      <c r="O35" s="12">
        <v>1</v>
      </c>
      <c r="P35" s="2">
        <v>2</v>
      </c>
      <c r="Q35" s="2">
        <v>2</v>
      </c>
      <c r="R35" s="2">
        <v>3</v>
      </c>
      <c r="S35" s="12">
        <v>5</v>
      </c>
      <c r="T35" s="2">
        <v>5</v>
      </c>
      <c r="U35" s="2">
        <v>6</v>
      </c>
      <c r="V35" s="2">
        <v>6</v>
      </c>
      <c r="W35" s="12">
        <v>6</v>
      </c>
      <c r="X35" s="2">
        <v>6</v>
      </c>
      <c r="Y35" s="12">
        <v>6</v>
      </c>
      <c r="Z35" s="2">
        <v>5</v>
      </c>
      <c r="AA35" s="2">
        <v>1</v>
      </c>
      <c r="AB35" s="2">
        <v>5</v>
      </c>
      <c r="AC35" s="2">
        <v>1</v>
      </c>
      <c r="AD35" s="2">
        <v>1</v>
      </c>
      <c r="AE35" s="2">
        <v>1</v>
      </c>
      <c r="AF35" s="2">
        <v>1</v>
      </c>
      <c r="AG35" s="12">
        <v>5</v>
      </c>
      <c r="AH35" s="2">
        <v>1</v>
      </c>
      <c r="AI35" s="2">
        <v>1</v>
      </c>
      <c r="AJ35" s="2">
        <v>6</v>
      </c>
      <c r="AK35" s="12">
        <v>1</v>
      </c>
      <c r="AL35" s="2">
        <v>4</v>
      </c>
      <c r="AM35" s="2">
        <v>4</v>
      </c>
      <c r="AN35" s="2">
        <v>5</v>
      </c>
      <c r="AO35" s="2">
        <v>1</v>
      </c>
      <c r="AP35" s="12">
        <v>4</v>
      </c>
      <c r="AQ35" s="12">
        <v>1</v>
      </c>
      <c r="AR35" s="2">
        <v>1</v>
      </c>
      <c r="AS35" s="2">
        <v>1</v>
      </c>
      <c r="AT35" s="2">
        <v>6</v>
      </c>
      <c r="AU35" s="2">
        <v>1</v>
      </c>
      <c r="AV35" s="2">
        <v>5</v>
      </c>
      <c r="AW35" s="2">
        <v>4</v>
      </c>
      <c r="AX35" s="2">
        <v>1</v>
      </c>
      <c r="AY35" s="2">
        <v>5</v>
      </c>
      <c r="AZ35" s="12">
        <v>1</v>
      </c>
      <c r="BA35" s="12">
        <v>5</v>
      </c>
      <c r="BB35" s="2">
        <v>1</v>
      </c>
      <c r="BC35" s="2">
        <v>5</v>
      </c>
      <c r="BD35" s="2">
        <v>1</v>
      </c>
      <c r="BE35" s="2">
        <v>4</v>
      </c>
      <c r="BF35" s="2">
        <v>5</v>
      </c>
      <c r="BG35" s="2">
        <v>4</v>
      </c>
      <c r="BH35" s="2">
        <v>5</v>
      </c>
      <c r="BI35" s="12">
        <v>5</v>
      </c>
      <c r="BJ35" s="2">
        <v>1</v>
      </c>
      <c r="BK35" s="12">
        <v>1</v>
      </c>
      <c r="BL35" s="12">
        <v>5</v>
      </c>
      <c r="BM35" s="2">
        <v>6</v>
      </c>
      <c r="BN35" s="12">
        <v>6</v>
      </c>
      <c r="BO35" s="2">
        <v>5</v>
      </c>
      <c r="BP35" s="2">
        <v>1</v>
      </c>
      <c r="BQ35" s="2">
        <v>1</v>
      </c>
      <c r="BR35" s="12">
        <v>5</v>
      </c>
      <c r="BS35" s="2">
        <v>1</v>
      </c>
      <c r="BT35" s="2">
        <v>1</v>
      </c>
      <c r="BU35" s="2">
        <v>1</v>
      </c>
      <c r="BV35" s="12">
        <v>5</v>
      </c>
      <c r="BW35" s="12">
        <v>5</v>
      </c>
      <c r="BX35" s="2">
        <v>1</v>
      </c>
      <c r="BY35" s="2">
        <v>1</v>
      </c>
      <c r="BZ35" s="2">
        <v>1</v>
      </c>
      <c r="CA35" s="2">
        <v>1</v>
      </c>
      <c r="CB35" s="2">
        <v>1</v>
      </c>
      <c r="CC35" s="12">
        <v>6</v>
      </c>
      <c r="CD35" s="2">
        <v>6</v>
      </c>
      <c r="CE35" s="2">
        <v>1</v>
      </c>
      <c r="CF35" s="2">
        <v>5</v>
      </c>
      <c r="CG35" s="2">
        <v>6</v>
      </c>
      <c r="CH35" s="2">
        <v>1</v>
      </c>
      <c r="CI35" s="12">
        <v>1</v>
      </c>
      <c r="CJ35" s="2">
        <v>1</v>
      </c>
      <c r="CK35" s="2">
        <v>5</v>
      </c>
      <c r="CL35" s="12">
        <v>6</v>
      </c>
      <c r="CM35" s="2">
        <v>5</v>
      </c>
      <c r="CN35" s="12">
        <v>1</v>
      </c>
      <c r="CO35" s="2">
        <v>1</v>
      </c>
      <c r="CP35" s="12">
        <v>2</v>
      </c>
      <c r="CQ35" s="2">
        <v>5</v>
      </c>
      <c r="CR35" s="2">
        <v>120250</v>
      </c>
    </row>
    <row r="36" spans="1:96" ht="15" thickBot="1" x14ac:dyDescent="0.35">
      <c r="A36" s="1" t="s">
        <v>128</v>
      </c>
      <c r="B36" s="12">
        <v>3</v>
      </c>
      <c r="C36" s="2">
        <v>6</v>
      </c>
      <c r="D36" s="2">
        <v>6</v>
      </c>
      <c r="E36" s="12">
        <v>3</v>
      </c>
      <c r="F36" s="2">
        <v>1</v>
      </c>
      <c r="G36" s="12">
        <v>5</v>
      </c>
      <c r="H36" s="2">
        <v>1</v>
      </c>
      <c r="I36" s="12">
        <v>6</v>
      </c>
      <c r="J36" s="12">
        <v>6</v>
      </c>
      <c r="K36" s="2">
        <v>5</v>
      </c>
      <c r="L36" s="2">
        <v>1</v>
      </c>
      <c r="M36" s="2">
        <v>5</v>
      </c>
      <c r="N36" s="2">
        <v>3</v>
      </c>
      <c r="O36" s="12">
        <v>1</v>
      </c>
      <c r="P36" s="2">
        <v>1</v>
      </c>
      <c r="Q36" s="2">
        <v>1</v>
      </c>
      <c r="R36" s="2">
        <v>1</v>
      </c>
      <c r="S36" s="12">
        <v>1</v>
      </c>
      <c r="T36" s="2">
        <v>5</v>
      </c>
      <c r="U36" s="2">
        <v>6</v>
      </c>
      <c r="V36" s="2">
        <v>6</v>
      </c>
      <c r="W36" s="12">
        <v>6</v>
      </c>
      <c r="X36" s="2">
        <v>6</v>
      </c>
      <c r="Y36" s="12">
        <v>1</v>
      </c>
      <c r="Z36" s="2">
        <v>6</v>
      </c>
      <c r="AA36" s="2">
        <v>1</v>
      </c>
      <c r="AB36" s="2">
        <v>1</v>
      </c>
      <c r="AC36" s="2">
        <v>3</v>
      </c>
      <c r="AD36" s="2">
        <v>1</v>
      </c>
      <c r="AE36" s="2">
        <v>1</v>
      </c>
      <c r="AF36" s="2">
        <v>3</v>
      </c>
      <c r="AG36" s="12">
        <v>1</v>
      </c>
      <c r="AH36" s="2">
        <v>1</v>
      </c>
      <c r="AI36" s="2">
        <v>1</v>
      </c>
      <c r="AJ36" s="2">
        <v>6</v>
      </c>
      <c r="AK36" s="12">
        <v>2</v>
      </c>
      <c r="AL36" s="2">
        <v>3</v>
      </c>
      <c r="AM36" s="2">
        <v>3</v>
      </c>
      <c r="AN36" s="2">
        <v>1</v>
      </c>
      <c r="AO36" s="2">
        <v>3</v>
      </c>
      <c r="AP36" s="12">
        <v>3</v>
      </c>
      <c r="AQ36" s="12">
        <v>1</v>
      </c>
      <c r="AR36" s="2">
        <v>1</v>
      </c>
      <c r="AS36" s="2">
        <v>5</v>
      </c>
      <c r="AT36" s="2">
        <v>6</v>
      </c>
      <c r="AU36" s="2">
        <v>1</v>
      </c>
      <c r="AV36" s="2">
        <v>1</v>
      </c>
      <c r="AW36" s="2">
        <v>3</v>
      </c>
      <c r="AX36" s="2">
        <v>5</v>
      </c>
      <c r="AY36" s="2">
        <v>1</v>
      </c>
      <c r="AZ36" s="12">
        <v>3</v>
      </c>
      <c r="BA36" s="12">
        <v>1</v>
      </c>
      <c r="BB36" s="2">
        <v>1</v>
      </c>
      <c r="BC36" s="2">
        <v>5</v>
      </c>
      <c r="BD36" s="2">
        <v>1</v>
      </c>
      <c r="BE36" s="2">
        <v>6</v>
      </c>
      <c r="BF36" s="2">
        <v>6</v>
      </c>
      <c r="BG36" s="2">
        <v>1</v>
      </c>
      <c r="BH36" s="2">
        <v>1</v>
      </c>
      <c r="BI36" s="12">
        <v>6</v>
      </c>
      <c r="BJ36" s="2">
        <v>6</v>
      </c>
      <c r="BK36" s="12">
        <v>1</v>
      </c>
      <c r="BL36" s="12">
        <v>1</v>
      </c>
      <c r="BM36" s="2">
        <v>6</v>
      </c>
      <c r="BN36" s="12">
        <v>1</v>
      </c>
      <c r="BO36" s="2">
        <v>1</v>
      </c>
      <c r="BP36" s="2">
        <v>1</v>
      </c>
      <c r="BQ36" s="2">
        <v>1</v>
      </c>
      <c r="BR36" s="12">
        <v>1</v>
      </c>
      <c r="BS36" s="2">
        <v>5</v>
      </c>
      <c r="BT36" s="2">
        <v>1</v>
      </c>
      <c r="BU36" s="2">
        <v>1</v>
      </c>
      <c r="BV36" s="12">
        <v>1</v>
      </c>
      <c r="BW36" s="12">
        <v>3</v>
      </c>
      <c r="BX36" s="2">
        <v>1</v>
      </c>
      <c r="BY36" s="2">
        <v>1</v>
      </c>
      <c r="BZ36" s="2">
        <v>1</v>
      </c>
      <c r="CA36" s="2">
        <v>1</v>
      </c>
      <c r="CB36" s="2">
        <v>3</v>
      </c>
      <c r="CC36" s="12">
        <v>6</v>
      </c>
      <c r="CD36" s="2">
        <v>6</v>
      </c>
      <c r="CE36" s="2">
        <v>1</v>
      </c>
      <c r="CF36" s="2">
        <v>6</v>
      </c>
      <c r="CG36" s="2">
        <v>1</v>
      </c>
      <c r="CH36" s="2">
        <v>3</v>
      </c>
      <c r="CI36" s="12">
        <v>1</v>
      </c>
      <c r="CJ36" s="2">
        <v>1</v>
      </c>
      <c r="CK36" s="2">
        <v>1</v>
      </c>
      <c r="CL36" s="12">
        <v>1</v>
      </c>
      <c r="CM36" s="2">
        <v>5</v>
      </c>
      <c r="CN36" s="12">
        <v>1</v>
      </c>
      <c r="CO36" s="2">
        <v>1</v>
      </c>
      <c r="CP36" s="12">
        <v>1</v>
      </c>
      <c r="CQ36" s="2">
        <v>5</v>
      </c>
      <c r="CR36" s="2">
        <v>130900</v>
      </c>
    </row>
    <row r="37" spans="1:96" ht="15" thickBot="1" x14ac:dyDescent="0.35">
      <c r="A37" s="138" t="s">
        <v>129</v>
      </c>
      <c r="B37" s="139">
        <v>5</v>
      </c>
      <c r="C37" s="140">
        <v>7</v>
      </c>
      <c r="D37" s="140">
        <v>5</v>
      </c>
      <c r="E37" s="139">
        <v>1</v>
      </c>
      <c r="F37" s="140">
        <v>5</v>
      </c>
      <c r="G37" s="139">
        <v>1</v>
      </c>
      <c r="H37" s="140">
        <v>5</v>
      </c>
      <c r="I37" s="139">
        <v>5</v>
      </c>
      <c r="J37" s="139">
        <v>6</v>
      </c>
      <c r="K37" s="140">
        <v>1</v>
      </c>
      <c r="L37" s="140">
        <v>5</v>
      </c>
      <c r="M37" s="140">
        <v>5</v>
      </c>
      <c r="N37" s="140">
        <v>5</v>
      </c>
      <c r="O37" s="139">
        <v>5</v>
      </c>
      <c r="P37" s="140">
        <v>5</v>
      </c>
      <c r="Q37" s="140">
        <v>1</v>
      </c>
      <c r="R37" s="140">
        <v>1</v>
      </c>
      <c r="S37" s="139">
        <v>5</v>
      </c>
      <c r="T37" s="140">
        <v>5</v>
      </c>
      <c r="U37" s="140">
        <v>7</v>
      </c>
      <c r="V37" s="140">
        <v>7</v>
      </c>
      <c r="W37" s="139">
        <v>5</v>
      </c>
      <c r="X37" s="140">
        <v>5</v>
      </c>
      <c r="Y37" s="139">
        <v>1</v>
      </c>
      <c r="Z37" s="140">
        <v>5</v>
      </c>
      <c r="AA37" s="140">
        <v>5</v>
      </c>
      <c r="AB37" s="140">
        <v>1</v>
      </c>
      <c r="AC37" s="140">
        <v>5</v>
      </c>
      <c r="AD37" s="140">
        <v>1</v>
      </c>
      <c r="AE37" s="140">
        <v>1</v>
      </c>
      <c r="AF37" s="140">
        <v>5</v>
      </c>
      <c r="AG37" s="139">
        <v>1</v>
      </c>
      <c r="AH37" s="140">
        <v>1</v>
      </c>
      <c r="AI37" s="140">
        <v>1</v>
      </c>
      <c r="AJ37" s="140">
        <v>5</v>
      </c>
      <c r="AK37" s="139">
        <v>1</v>
      </c>
      <c r="AL37" s="140">
        <v>5</v>
      </c>
      <c r="AM37" s="140">
        <v>5</v>
      </c>
      <c r="AN37" s="140">
        <v>1</v>
      </c>
      <c r="AO37" s="140">
        <v>1</v>
      </c>
      <c r="AP37" s="139">
        <v>5</v>
      </c>
      <c r="AQ37" s="139">
        <v>1</v>
      </c>
      <c r="AR37" s="140">
        <v>1</v>
      </c>
      <c r="AS37" s="140">
        <v>1</v>
      </c>
      <c r="AT37" s="140">
        <v>6</v>
      </c>
      <c r="AU37" s="140">
        <v>1</v>
      </c>
      <c r="AV37" s="140">
        <v>5</v>
      </c>
      <c r="AW37" s="140">
        <v>5</v>
      </c>
      <c r="AX37" s="140">
        <v>5</v>
      </c>
      <c r="AY37" s="140">
        <v>1</v>
      </c>
      <c r="AZ37" s="139">
        <v>1</v>
      </c>
      <c r="BA37" s="139">
        <v>5</v>
      </c>
      <c r="BB37" s="140">
        <v>1</v>
      </c>
      <c r="BC37" s="140">
        <v>5</v>
      </c>
      <c r="BD37" s="140">
        <v>1</v>
      </c>
      <c r="BE37" s="140">
        <v>5</v>
      </c>
      <c r="BF37" s="140">
        <v>5</v>
      </c>
      <c r="BG37" s="140">
        <v>5</v>
      </c>
      <c r="BH37" s="140">
        <v>5</v>
      </c>
      <c r="BI37" s="139">
        <v>5</v>
      </c>
      <c r="BJ37" s="140">
        <v>5</v>
      </c>
      <c r="BK37" s="139">
        <v>1</v>
      </c>
      <c r="BL37" s="139">
        <v>1</v>
      </c>
      <c r="BM37" s="140">
        <v>6</v>
      </c>
      <c r="BN37" s="139">
        <v>5</v>
      </c>
      <c r="BO37" s="140">
        <v>5</v>
      </c>
      <c r="BP37" s="140">
        <v>1</v>
      </c>
      <c r="BQ37" s="140">
        <v>5</v>
      </c>
      <c r="BR37" s="139">
        <v>5</v>
      </c>
      <c r="BS37" s="140">
        <v>5</v>
      </c>
      <c r="BT37" s="140">
        <v>1</v>
      </c>
      <c r="BU37" s="140">
        <v>5</v>
      </c>
      <c r="BV37" s="139">
        <v>5</v>
      </c>
      <c r="BW37" s="139">
        <v>5</v>
      </c>
      <c r="BX37" s="140">
        <v>5</v>
      </c>
      <c r="BY37" s="140">
        <v>1</v>
      </c>
      <c r="BZ37" s="140">
        <v>1</v>
      </c>
      <c r="CA37" s="140">
        <v>1</v>
      </c>
      <c r="CB37" s="140">
        <v>5</v>
      </c>
      <c r="CC37" s="139">
        <v>7</v>
      </c>
      <c r="CD37" s="140">
        <v>7</v>
      </c>
      <c r="CE37" s="140">
        <v>1</v>
      </c>
      <c r="CF37" s="140">
        <v>5</v>
      </c>
      <c r="CG37" s="140">
        <v>5</v>
      </c>
      <c r="CH37" s="140">
        <v>5</v>
      </c>
      <c r="CI37" s="139">
        <v>5</v>
      </c>
      <c r="CJ37" s="140">
        <v>5</v>
      </c>
      <c r="CK37" s="140">
        <v>5</v>
      </c>
      <c r="CL37" s="139">
        <v>7</v>
      </c>
      <c r="CM37" s="140">
        <v>5</v>
      </c>
      <c r="CN37" s="139">
        <v>1</v>
      </c>
      <c r="CO37" s="140">
        <v>1</v>
      </c>
      <c r="CP37" s="139">
        <v>1</v>
      </c>
      <c r="CQ37" s="140">
        <v>5</v>
      </c>
      <c r="CR37" s="2">
        <v>211821</v>
      </c>
    </row>
    <row r="38" spans="1:96" ht="18.600000000000001" thickBot="1" x14ac:dyDescent="0.35">
      <c r="A38" s="141" t="s">
        <v>956</v>
      </c>
      <c r="B38" s="142" t="str">
        <f>B3</f>
        <v>X(A1)</v>
      </c>
      <c r="C38" s="142" t="str">
        <f t="shared" ref="C38:BN38" si="2">C3</f>
        <v>X(A2)</v>
      </c>
      <c r="D38" s="142" t="str">
        <f t="shared" si="2"/>
        <v>X(A3)</v>
      </c>
      <c r="E38" s="142" t="str">
        <f t="shared" si="2"/>
        <v>X(A4)</v>
      </c>
      <c r="F38" s="142" t="str">
        <f t="shared" si="2"/>
        <v>X(A5)</v>
      </c>
      <c r="G38" s="142" t="str">
        <f t="shared" si="2"/>
        <v>X(A6)</v>
      </c>
      <c r="H38" s="142" t="str">
        <f t="shared" si="2"/>
        <v>X(A7)</v>
      </c>
      <c r="I38" s="146" t="str">
        <f t="shared" si="2"/>
        <v>X(A8)</v>
      </c>
      <c r="J38" s="142" t="str">
        <f t="shared" si="2"/>
        <v>X(A9)</v>
      </c>
      <c r="K38" s="142" t="str">
        <f t="shared" si="2"/>
        <v>X(A10)</v>
      </c>
      <c r="L38" s="142" t="str">
        <f t="shared" si="2"/>
        <v>X(A11)</v>
      </c>
      <c r="M38" s="142" t="str">
        <f t="shared" si="2"/>
        <v>X(A12)</v>
      </c>
      <c r="N38" s="142" t="str">
        <f t="shared" si="2"/>
        <v>X(A13)</v>
      </c>
      <c r="O38" s="146" t="str">
        <f t="shared" si="2"/>
        <v>X(A14)</v>
      </c>
      <c r="P38" s="142" t="str">
        <f t="shared" si="2"/>
        <v>X(A15)</v>
      </c>
      <c r="Q38" s="142" t="str">
        <f t="shared" si="2"/>
        <v>X(A16)</v>
      </c>
      <c r="R38" s="142" t="str">
        <f t="shared" si="2"/>
        <v>X(A17)</v>
      </c>
      <c r="S38" s="146" t="str">
        <f t="shared" si="2"/>
        <v>X(A18)</v>
      </c>
      <c r="T38" s="142" t="str">
        <f t="shared" si="2"/>
        <v>X(A19)</v>
      </c>
      <c r="U38" s="142" t="str">
        <f t="shared" si="2"/>
        <v>X(A20)</v>
      </c>
      <c r="V38" s="142" t="str">
        <f t="shared" si="2"/>
        <v>X(A21)</v>
      </c>
      <c r="W38" s="146" t="str">
        <f t="shared" si="2"/>
        <v>X(A22)</v>
      </c>
      <c r="X38" s="142" t="str">
        <f t="shared" si="2"/>
        <v>X(A23)</v>
      </c>
      <c r="Y38" s="146" t="str">
        <f t="shared" si="2"/>
        <v>X(A24)</v>
      </c>
      <c r="Z38" s="142" t="str">
        <f t="shared" si="2"/>
        <v>X(A25)</v>
      </c>
      <c r="AA38" s="142" t="str">
        <f t="shared" si="2"/>
        <v>X(A26)</v>
      </c>
      <c r="AB38" s="142" t="str">
        <f t="shared" si="2"/>
        <v>X(A27)</v>
      </c>
      <c r="AC38" s="142" t="str">
        <f t="shared" si="2"/>
        <v>X(A28)</v>
      </c>
      <c r="AD38" s="142" t="str">
        <f t="shared" si="2"/>
        <v>X(A29)</v>
      </c>
      <c r="AE38" s="142" t="str">
        <f t="shared" si="2"/>
        <v>X(A30)</v>
      </c>
      <c r="AF38" s="142" t="str">
        <f t="shared" si="2"/>
        <v>X(A31)</v>
      </c>
      <c r="AG38" s="146" t="str">
        <f t="shared" si="2"/>
        <v>X(A32)</v>
      </c>
      <c r="AH38" s="142" t="str">
        <f t="shared" si="2"/>
        <v>X(A33)</v>
      </c>
      <c r="AI38" s="142" t="str">
        <f t="shared" si="2"/>
        <v>X(A34)</v>
      </c>
      <c r="AJ38" s="142" t="str">
        <f t="shared" si="2"/>
        <v>X(A35)</v>
      </c>
      <c r="AK38" s="142" t="str">
        <f t="shared" si="2"/>
        <v>X(A36)</v>
      </c>
      <c r="AL38" s="142" t="str">
        <f t="shared" si="2"/>
        <v>X(A37)</v>
      </c>
      <c r="AM38" s="142" t="str">
        <f t="shared" si="2"/>
        <v>X(A38)</v>
      </c>
      <c r="AN38" s="142" t="str">
        <f t="shared" si="2"/>
        <v>X(A39)</v>
      </c>
      <c r="AO38" s="142" t="str">
        <f t="shared" si="2"/>
        <v>X(A40)</v>
      </c>
      <c r="AP38" s="146" t="str">
        <f t="shared" si="2"/>
        <v>X(A41)</v>
      </c>
      <c r="AQ38" s="142" t="str">
        <f t="shared" si="2"/>
        <v>X(A42)</v>
      </c>
      <c r="AR38" s="142" t="str">
        <f t="shared" si="2"/>
        <v>X(A43)</v>
      </c>
      <c r="AS38" s="142" t="str">
        <f t="shared" si="2"/>
        <v>X(A44)</v>
      </c>
      <c r="AT38" s="142" t="str">
        <f t="shared" si="2"/>
        <v>X(A45)</v>
      </c>
      <c r="AU38" s="142" t="str">
        <f t="shared" si="2"/>
        <v>X(A46)</v>
      </c>
      <c r="AV38" s="142" t="str">
        <f t="shared" si="2"/>
        <v>X(A47)</v>
      </c>
      <c r="AW38" s="142" t="str">
        <f t="shared" si="2"/>
        <v>X(A48)</v>
      </c>
      <c r="AX38" s="142" t="str">
        <f t="shared" si="2"/>
        <v>X(A49)</v>
      </c>
      <c r="AY38" s="142" t="str">
        <f t="shared" si="2"/>
        <v>X(A50)</v>
      </c>
      <c r="AZ38" s="146" t="str">
        <f t="shared" si="2"/>
        <v>X(A51)</v>
      </c>
      <c r="BA38" s="146" t="str">
        <f t="shared" si="2"/>
        <v>X(A52)</v>
      </c>
      <c r="BB38" s="142" t="str">
        <f t="shared" si="2"/>
        <v>X(A53)</v>
      </c>
      <c r="BC38" s="142" t="str">
        <f t="shared" si="2"/>
        <v>X(A54)</v>
      </c>
      <c r="BD38" s="142" t="str">
        <f t="shared" si="2"/>
        <v>X(A55)</v>
      </c>
      <c r="BE38" s="142" t="str">
        <f t="shared" si="2"/>
        <v>X(A56)</v>
      </c>
      <c r="BF38" s="142" t="str">
        <f t="shared" si="2"/>
        <v>X(A57)</v>
      </c>
      <c r="BG38" s="142" t="str">
        <f t="shared" si="2"/>
        <v>X(A58)</v>
      </c>
      <c r="BH38" s="142" t="str">
        <f t="shared" si="2"/>
        <v>X(A59)</v>
      </c>
      <c r="BI38" s="142" t="str">
        <f t="shared" si="2"/>
        <v>X(A60)</v>
      </c>
      <c r="BJ38" s="142" t="str">
        <f t="shared" si="2"/>
        <v>X(A61)</v>
      </c>
      <c r="BK38" s="146" t="str">
        <f t="shared" si="2"/>
        <v>X(A62)</v>
      </c>
      <c r="BL38" s="146" t="str">
        <f t="shared" si="2"/>
        <v>X(A63)</v>
      </c>
      <c r="BM38" s="142" t="str">
        <f t="shared" si="2"/>
        <v>X(A64)</v>
      </c>
      <c r="BN38" s="146" t="str">
        <f t="shared" si="2"/>
        <v>X(A65)</v>
      </c>
      <c r="BO38" s="142" t="str">
        <f t="shared" ref="BO38:CQ38" si="3">BO3</f>
        <v>X(A66)</v>
      </c>
      <c r="BP38" s="142" t="str">
        <f t="shared" si="3"/>
        <v>X(A67)</v>
      </c>
      <c r="BQ38" s="142" t="str">
        <f t="shared" si="3"/>
        <v>X(A68)</v>
      </c>
      <c r="BR38" s="146" t="str">
        <f t="shared" si="3"/>
        <v>X(A69)</v>
      </c>
      <c r="BS38" s="142" t="str">
        <f t="shared" si="3"/>
        <v>X(A70)</v>
      </c>
      <c r="BT38" s="146" t="str">
        <f t="shared" si="3"/>
        <v>X(A71)</v>
      </c>
      <c r="BU38" s="142" t="str">
        <f t="shared" si="3"/>
        <v>X(A72)</v>
      </c>
      <c r="BV38" s="146" t="str">
        <f t="shared" si="3"/>
        <v>X(A73)</v>
      </c>
      <c r="BW38" s="146" t="str">
        <f t="shared" si="3"/>
        <v>X(A74)</v>
      </c>
      <c r="BX38" s="142" t="str">
        <f t="shared" si="3"/>
        <v>X(A75)</v>
      </c>
      <c r="BY38" s="142" t="str">
        <f t="shared" si="3"/>
        <v>X(A76)</v>
      </c>
      <c r="BZ38" s="142" t="str">
        <f t="shared" si="3"/>
        <v>X(A77)</v>
      </c>
      <c r="CA38" s="142" t="str">
        <f t="shared" si="3"/>
        <v>X(A78)</v>
      </c>
      <c r="CB38" s="142" t="str">
        <f t="shared" si="3"/>
        <v>X(A79)</v>
      </c>
      <c r="CC38" s="153" t="str">
        <f t="shared" si="3"/>
        <v>X(A80)</v>
      </c>
      <c r="CD38" s="142" t="str">
        <f t="shared" si="3"/>
        <v>X(A81)</v>
      </c>
      <c r="CE38" s="142" t="str">
        <f t="shared" si="3"/>
        <v>X(A82)</v>
      </c>
      <c r="CF38" s="142" t="str">
        <f t="shared" si="3"/>
        <v>X(A83)</v>
      </c>
      <c r="CG38" s="142" t="str">
        <f t="shared" si="3"/>
        <v>X(A84)</v>
      </c>
      <c r="CH38" s="142" t="str">
        <f t="shared" si="3"/>
        <v>X(A85)</v>
      </c>
      <c r="CI38" s="146" t="str">
        <f t="shared" si="3"/>
        <v>X(A86)</v>
      </c>
      <c r="CJ38" s="142" t="str">
        <f t="shared" si="3"/>
        <v>X(A87)</v>
      </c>
      <c r="CK38" s="142" t="str">
        <f t="shared" si="3"/>
        <v>X(A88)</v>
      </c>
      <c r="CL38" s="153" t="str">
        <f t="shared" si="3"/>
        <v>X(A89)</v>
      </c>
      <c r="CM38" s="142" t="str">
        <f t="shared" si="3"/>
        <v>X(A90)</v>
      </c>
      <c r="CN38" s="142" t="str">
        <f t="shared" si="3"/>
        <v>X(A91)</v>
      </c>
      <c r="CO38" s="142" t="str">
        <f t="shared" si="3"/>
        <v>X(A92)</v>
      </c>
      <c r="CP38" s="142" t="str">
        <f t="shared" si="3"/>
        <v>X(A93)</v>
      </c>
      <c r="CQ38" s="142" t="str">
        <f t="shared" si="3"/>
        <v>X(A94)</v>
      </c>
      <c r="CR38" s="137"/>
    </row>
    <row r="39" spans="1:96" ht="18" x14ac:dyDescent="0.6">
      <c r="A39" s="143">
        <v>1</v>
      </c>
      <c r="B39" s="143">
        <f>COUNTIF(B$4:B$37,$A39)</f>
        <v>3</v>
      </c>
      <c r="C39" s="143">
        <f t="shared" ref="C39:BN40" si="4">COUNTIF(C$4:C$37,$A39)</f>
        <v>0</v>
      </c>
      <c r="D39" s="143">
        <f t="shared" si="4"/>
        <v>3</v>
      </c>
      <c r="E39" s="143">
        <f t="shared" si="4"/>
        <v>12</v>
      </c>
      <c r="F39" s="143">
        <f t="shared" si="4"/>
        <v>30</v>
      </c>
      <c r="G39" s="143">
        <f t="shared" si="4"/>
        <v>15</v>
      </c>
      <c r="H39" s="143">
        <f t="shared" si="4"/>
        <v>24</v>
      </c>
      <c r="I39" s="147">
        <f t="shared" si="4"/>
        <v>3</v>
      </c>
      <c r="J39" s="143">
        <f t="shared" si="4"/>
        <v>2</v>
      </c>
      <c r="K39" s="143">
        <f t="shared" si="4"/>
        <v>14</v>
      </c>
      <c r="L39" s="143">
        <f t="shared" si="4"/>
        <v>14</v>
      </c>
      <c r="M39" s="143">
        <f t="shared" si="4"/>
        <v>15</v>
      </c>
      <c r="N39" s="143">
        <f t="shared" si="4"/>
        <v>18</v>
      </c>
      <c r="O39" s="147">
        <f t="shared" si="4"/>
        <v>19</v>
      </c>
      <c r="P39" s="143">
        <f t="shared" si="4"/>
        <v>13</v>
      </c>
      <c r="Q39" s="143">
        <f t="shared" si="4"/>
        <v>18</v>
      </c>
      <c r="R39" s="143">
        <f t="shared" si="4"/>
        <v>17</v>
      </c>
      <c r="S39" s="147">
        <f t="shared" si="4"/>
        <v>14</v>
      </c>
      <c r="T39" s="143">
        <f t="shared" si="4"/>
        <v>6</v>
      </c>
      <c r="U39" s="143">
        <f t="shared" si="4"/>
        <v>0</v>
      </c>
      <c r="V39" s="143">
        <f t="shared" si="4"/>
        <v>0</v>
      </c>
      <c r="W39" s="147">
        <f t="shared" si="4"/>
        <v>0</v>
      </c>
      <c r="X39" s="143">
        <f t="shared" si="4"/>
        <v>0</v>
      </c>
      <c r="Y39" s="147">
        <f t="shared" si="4"/>
        <v>7</v>
      </c>
      <c r="Z39" s="143">
        <f t="shared" si="4"/>
        <v>4</v>
      </c>
      <c r="AA39" s="143">
        <f t="shared" si="4"/>
        <v>29</v>
      </c>
      <c r="AB39" s="143">
        <f t="shared" si="4"/>
        <v>23</v>
      </c>
      <c r="AC39" s="143">
        <f t="shared" si="4"/>
        <v>8</v>
      </c>
      <c r="AD39" s="143">
        <f t="shared" si="4"/>
        <v>21</v>
      </c>
      <c r="AE39" s="143">
        <f t="shared" si="4"/>
        <v>32</v>
      </c>
      <c r="AF39" s="143">
        <f t="shared" si="4"/>
        <v>10</v>
      </c>
      <c r="AG39" s="147">
        <f t="shared" si="4"/>
        <v>23</v>
      </c>
      <c r="AH39" s="143">
        <f t="shared" si="4"/>
        <v>33</v>
      </c>
      <c r="AI39" s="143">
        <f t="shared" si="4"/>
        <v>32</v>
      </c>
      <c r="AJ39" s="143">
        <f t="shared" si="4"/>
        <v>2</v>
      </c>
      <c r="AK39" s="143">
        <f t="shared" si="4"/>
        <v>17</v>
      </c>
      <c r="AL39" s="143">
        <f t="shared" si="4"/>
        <v>13</v>
      </c>
      <c r="AM39" s="143">
        <f t="shared" si="4"/>
        <v>9</v>
      </c>
      <c r="AN39" s="143">
        <f t="shared" si="4"/>
        <v>25</v>
      </c>
      <c r="AO39" s="143">
        <f t="shared" si="4"/>
        <v>25</v>
      </c>
      <c r="AP39" s="147">
        <f t="shared" si="4"/>
        <v>11</v>
      </c>
      <c r="AQ39" s="143">
        <f t="shared" si="4"/>
        <v>27</v>
      </c>
      <c r="AR39" s="143">
        <f t="shared" si="4"/>
        <v>26</v>
      </c>
      <c r="AS39" s="143">
        <f t="shared" si="4"/>
        <v>23</v>
      </c>
      <c r="AT39" s="143">
        <f t="shared" si="4"/>
        <v>8</v>
      </c>
      <c r="AU39" s="143">
        <f t="shared" si="4"/>
        <v>22</v>
      </c>
      <c r="AV39" s="143">
        <f t="shared" si="4"/>
        <v>12</v>
      </c>
      <c r="AW39" s="143">
        <f t="shared" si="4"/>
        <v>2</v>
      </c>
      <c r="AX39" s="143">
        <f t="shared" si="4"/>
        <v>18</v>
      </c>
      <c r="AY39" s="143">
        <f t="shared" si="4"/>
        <v>20</v>
      </c>
      <c r="AZ39" s="147">
        <f t="shared" si="4"/>
        <v>15</v>
      </c>
      <c r="BA39" s="147">
        <f t="shared" si="4"/>
        <v>15</v>
      </c>
      <c r="BB39" s="143">
        <f t="shared" si="4"/>
        <v>31</v>
      </c>
      <c r="BC39" s="143">
        <f t="shared" si="4"/>
        <v>1</v>
      </c>
      <c r="BD39" s="143">
        <f t="shared" si="4"/>
        <v>27</v>
      </c>
      <c r="BE39" s="143">
        <f t="shared" si="4"/>
        <v>6</v>
      </c>
      <c r="BF39" s="143">
        <f t="shared" si="4"/>
        <v>0</v>
      </c>
      <c r="BG39" s="143">
        <f t="shared" si="4"/>
        <v>15</v>
      </c>
      <c r="BH39" s="143">
        <f t="shared" si="4"/>
        <v>16</v>
      </c>
      <c r="BI39" s="143">
        <f t="shared" si="4"/>
        <v>6</v>
      </c>
      <c r="BJ39" s="143">
        <f t="shared" si="4"/>
        <v>19</v>
      </c>
      <c r="BK39" s="147">
        <f t="shared" si="4"/>
        <v>29</v>
      </c>
      <c r="BL39" s="147">
        <f t="shared" si="4"/>
        <v>15</v>
      </c>
      <c r="BM39" s="143">
        <f t="shared" si="4"/>
        <v>10</v>
      </c>
      <c r="BN39" s="147">
        <f t="shared" si="4"/>
        <v>13</v>
      </c>
      <c r="BO39" s="143">
        <f t="shared" ref="BO39:CQ43" si="5">COUNTIF(BO$4:BO$37,$A39)</f>
        <v>18</v>
      </c>
      <c r="BP39" s="143">
        <f t="shared" si="5"/>
        <v>32</v>
      </c>
      <c r="BQ39" s="143">
        <f t="shared" si="5"/>
        <v>24</v>
      </c>
      <c r="BR39" s="147">
        <f t="shared" si="5"/>
        <v>15</v>
      </c>
      <c r="BS39" s="143">
        <f t="shared" si="5"/>
        <v>9</v>
      </c>
      <c r="BT39" s="147">
        <f t="shared" si="5"/>
        <v>24</v>
      </c>
      <c r="BU39" s="143">
        <f t="shared" si="5"/>
        <v>25</v>
      </c>
      <c r="BV39" s="147">
        <f t="shared" si="5"/>
        <v>5</v>
      </c>
      <c r="BW39" s="147">
        <f t="shared" si="5"/>
        <v>6</v>
      </c>
      <c r="BX39" s="143">
        <f t="shared" si="5"/>
        <v>19</v>
      </c>
      <c r="BY39" s="143">
        <f t="shared" si="5"/>
        <v>33</v>
      </c>
      <c r="BZ39" s="143">
        <f t="shared" si="5"/>
        <v>30</v>
      </c>
      <c r="CA39" s="143">
        <f t="shared" si="5"/>
        <v>32</v>
      </c>
      <c r="CB39" s="151">
        <f t="shared" si="5"/>
        <v>15</v>
      </c>
      <c r="CC39" s="155">
        <f t="shared" si="5"/>
        <v>0</v>
      </c>
      <c r="CD39" s="152">
        <f t="shared" si="5"/>
        <v>1</v>
      </c>
      <c r="CE39" s="143">
        <f t="shared" si="5"/>
        <v>31</v>
      </c>
      <c r="CF39" s="143">
        <f t="shared" si="5"/>
        <v>4</v>
      </c>
      <c r="CG39" s="143">
        <f t="shared" si="5"/>
        <v>18</v>
      </c>
      <c r="CH39" s="143">
        <f t="shared" si="5"/>
        <v>18</v>
      </c>
      <c r="CI39" s="147">
        <f t="shared" si="5"/>
        <v>13</v>
      </c>
      <c r="CJ39" s="143">
        <f t="shared" si="5"/>
        <v>25</v>
      </c>
      <c r="CK39" s="151">
        <f t="shared" si="5"/>
        <v>10</v>
      </c>
      <c r="CL39" s="155">
        <f t="shared" si="5"/>
        <v>8</v>
      </c>
      <c r="CM39" s="152">
        <f t="shared" si="5"/>
        <v>4</v>
      </c>
      <c r="CN39" s="143">
        <f t="shared" si="5"/>
        <v>20</v>
      </c>
      <c r="CO39" s="143">
        <f t="shared" si="5"/>
        <v>27</v>
      </c>
      <c r="CP39" s="143">
        <f t="shared" si="5"/>
        <v>16</v>
      </c>
      <c r="CQ39" s="143">
        <f t="shared" si="5"/>
        <v>1</v>
      </c>
    </row>
    <row r="40" spans="1:96" ht="18" x14ac:dyDescent="0.6">
      <c r="A40" s="143">
        <v>2</v>
      </c>
      <c r="B40" s="143">
        <f t="shared" ref="B40:Q45" si="6">COUNTIF(B$4:B$37,$A40)</f>
        <v>0</v>
      </c>
      <c r="C40" s="143">
        <f t="shared" si="6"/>
        <v>0</v>
      </c>
      <c r="D40" s="143">
        <f t="shared" si="6"/>
        <v>1</v>
      </c>
      <c r="E40" s="143">
        <f t="shared" si="6"/>
        <v>1</v>
      </c>
      <c r="F40" s="143">
        <f t="shared" si="6"/>
        <v>0</v>
      </c>
      <c r="G40" s="143">
        <f t="shared" si="6"/>
        <v>3</v>
      </c>
      <c r="H40" s="143">
        <f t="shared" si="6"/>
        <v>0</v>
      </c>
      <c r="I40" s="147">
        <f t="shared" si="6"/>
        <v>1</v>
      </c>
      <c r="J40" s="143">
        <f t="shared" si="6"/>
        <v>0</v>
      </c>
      <c r="K40" s="143">
        <f t="shared" si="6"/>
        <v>1</v>
      </c>
      <c r="L40" s="143">
        <f t="shared" si="6"/>
        <v>1</v>
      </c>
      <c r="M40" s="143">
        <f t="shared" si="6"/>
        <v>2</v>
      </c>
      <c r="N40" s="143">
        <f t="shared" si="6"/>
        <v>1</v>
      </c>
      <c r="O40" s="147">
        <f t="shared" si="6"/>
        <v>2</v>
      </c>
      <c r="P40" s="143">
        <f t="shared" si="6"/>
        <v>10</v>
      </c>
      <c r="Q40" s="143">
        <f t="shared" si="6"/>
        <v>8</v>
      </c>
      <c r="R40" s="143">
        <f t="shared" si="4"/>
        <v>3</v>
      </c>
      <c r="S40" s="147">
        <f t="shared" si="4"/>
        <v>1</v>
      </c>
      <c r="T40" s="143">
        <f t="shared" si="4"/>
        <v>1</v>
      </c>
      <c r="U40" s="143">
        <f t="shared" si="4"/>
        <v>0</v>
      </c>
      <c r="V40" s="143">
        <f t="shared" si="4"/>
        <v>0</v>
      </c>
      <c r="W40" s="147">
        <f t="shared" si="4"/>
        <v>0</v>
      </c>
      <c r="X40" s="143">
        <f t="shared" si="4"/>
        <v>0</v>
      </c>
      <c r="Y40" s="147">
        <f t="shared" si="4"/>
        <v>0</v>
      </c>
      <c r="Z40" s="143">
        <f t="shared" si="4"/>
        <v>1</v>
      </c>
      <c r="AA40" s="143">
        <f t="shared" si="4"/>
        <v>1</v>
      </c>
      <c r="AB40" s="143">
        <f t="shared" si="4"/>
        <v>0</v>
      </c>
      <c r="AC40" s="143">
        <f t="shared" si="4"/>
        <v>3</v>
      </c>
      <c r="AD40" s="143">
        <f t="shared" si="4"/>
        <v>1</v>
      </c>
      <c r="AE40" s="143">
        <f t="shared" si="4"/>
        <v>0</v>
      </c>
      <c r="AF40" s="143">
        <f t="shared" si="4"/>
        <v>2</v>
      </c>
      <c r="AG40" s="147">
        <f t="shared" si="4"/>
        <v>0</v>
      </c>
      <c r="AH40" s="143">
        <f t="shared" si="4"/>
        <v>1</v>
      </c>
      <c r="AI40" s="143">
        <f t="shared" si="4"/>
        <v>1</v>
      </c>
      <c r="AJ40" s="143">
        <f t="shared" si="4"/>
        <v>0</v>
      </c>
      <c r="AK40" s="143">
        <f t="shared" si="4"/>
        <v>6</v>
      </c>
      <c r="AL40" s="143">
        <f t="shared" si="4"/>
        <v>0</v>
      </c>
      <c r="AM40" s="143">
        <f t="shared" si="4"/>
        <v>2</v>
      </c>
      <c r="AN40" s="143">
        <f t="shared" si="4"/>
        <v>2</v>
      </c>
      <c r="AO40" s="143">
        <f t="shared" si="4"/>
        <v>1</v>
      </c>
      <c r="AP40" s="147">
        <f t="shared" si="4"/>
        <v>1</v>
      </c>
      <c r="AQ40" s="143">
        <f t="shared" si="4"/>
        <v>1</v>
      </c>
      <c r="AR40" s="143">
        <f t="shared" si="4"/>
        <v>0</v>
      </c>
      <c r="AS40" s="143">
        <f t="shared" si="4"/>
        <v>0</v>
      </c>
      <c r="AT40" s="143">
        <f t="shared" si="4"/>
        <v>0</v>
      </c>
      <c r="AU40" s="143">
        <f t="shared" si="4"/>
        <v>2</v>
      </c>
      <c r="AV40" s="143">
        <f t="shared" si="4"/>
        <v>3</v>
      </c>
      <c r="AW40" s="143">
        <f t="shared" si="4"/>
        <v>2</v>
      </c>
      <c r="AX40" s="143">
        <f t="shared" si="4"/>
        <v>0</v>
      </c>
      <c r="AY40" s="143">
        <f t="shared" si="4"/>
        <v>0</v>
      </c>
      <c r="AZ40" s="147">
        <f t="shared" si="4"/>
        <v>1</v>
      </c>
      <c r="BA40" s="147">
        <f t="shared" si="4"/>
        <v>0</v>
      </c>
      <c r="BB40" s="143">
        <f t="shared" si="4"/>
        <v>0</v>
      </c>
      <c r="BC40" s="143">
        <f t="shared" si="4"/>
        <v>1</v>
      </c>
      <c r="BD40" s="143">
        <f t="shared" si="4"/>
        <v>0</v>
      </c>
      <c r="BE40" s="143">
        <f t="shared" si="4"/>
        <v>1</v>
      </c>
      <c r="BF40" s="143">
        <f t="shared" si="4"/>
        <v>0</v>
      </c>
      <c r="BG40" s="143">
        <f t="shared" si="4"/>
        <v>2</v>
      </c>
      <c r="BH40" s="143">
        <f t="shared" si="4"/>
        <v>1</v>
      </c>
      <c r="BI40" s="143">
        <f t="shared" si="4"/>
        <v>0</v>
      </c>
      <c r="BJ40" s="143">
        <f t="shared" si="4"/>
        <v>0</v>
      </c>
      <c r="BK40" s="147">
        <f t="shared" si="4"/>
        <v>0</v>
      </c>
      <c r="BL40" s="147">
        <f t="shared" si="4"/>
        <v>3</v>
      </c>
      <c r="BM40" s="143">
        <f t="shared" si="4"/>
        <v>0</v>
      </c>
      <c r="BN40" s="147">
        <f t="shared" si="4"/>
        <v>2</v>
      </c>
      <c r="BO40" s="143">
        <f t="shared" si="5"/>
        <v>2</v>
      </c>
      <c r="BP40" s="143">
        <f t="shared" si="5"/>
        <v>0</v>
      </c>
      <c r="BQ40" s="143">
        <f t="shared" si="5"/>
        <v>0</v>
      </c>
      <c r="BR40" s="147">
        <f t="shared" si="5"/>
        <v>0</v>
      </c>
      <c r="BS40" s="143">
        <f t="shared" si="5"/>
        <v>0</v>
      </c>
      <c r="BT40" s="147">
        <f t="shared" si="5"/>
        <v>0</v>
      </c>
      <c r="BU40" s="143">
        <f t="shared" si="5"/>
        <v>0</v>
      </c>
      <c r="BV40" s="147">
        <f t="shared" si="5"/>
        <v>2</v>
      </c>
      <c r="BW40" s="147">
        <f t="shared" si="5"/>
        <v>0</v>
      </c>
      <c r="BX40" s="143">
        <f t="shared" si="5"/>
        <v>2</v>
      </c>
      <c r="BY40" s="143">
        <f t="shared" si="5"/>
        <v>0</v>
      </c>
      <c r="BZ40" s="143">
        <f t="shared" si="5"/>
        <v>2</v>
      </c>
      <c r="CA40" s="143">
        <f t="shared" si="5"/>
        <v>0</v>
      </c>
      <c r="CB40" s="151">
        <f t="shared" si="5"/>
        <v>1</v>
      </c>
      <c r="CC40" s="156">
        <f t="shared" si="5"/>
        <v>0</v>
      </c>
      <c r="CD40" s="152">
        <f t="shared" si="5"/>
        <v>0</v>
      </c>
      <c r="CE40" s="143">
        <f t="shared" si="5"/>
        <v>2</v>
      </c>
      <c r="CF40" s="143">
        <f t="shared" si="5"/>
        <v>1</v>
      </c>
      <c r="CG40" s="143">
        <f t="shared" si="5"/>
        <v>2</v>
      </c>
      <c r="CH40" s="143">
        <f t="shared" si="5"/>
        <v>1</v>
      </c>
      <c r="CI40" s="147">
        <f t="shared" si="5"/>
        <v>4</v>
      </c>
      <c r="CJ40" s="143">
        <f t="shared" si="5"/>
        <v>1</v>
      </c>
      <c r="CK40" s="151">
        <f t="shared" si="5"/>
        <v>4</v>
      </c>
      <c r="CL40" s="156">
        <f t="shared" si="5"/>
        <v>0</v>
      </c>
      <c r="CM40" s="152">
        <f t="shared" si="5"/>
        <v>0</v>
      </c>
      <c r="CN40" s="143">
        <f t="shared" si="5"/>
        <v>3</v>
      </c>
      <c r="CO40" s="143">
        <f t="shared" si="5"/>
        <v>0</v>
      </c>
      <c r="CP40" s="143">
        <f t="shared" si="5"/>
        <v>8</v>
      </c>
      <c r="CQ40" s="143">
        <f t="shared" si="5"/>
        <v>0</v>
      </c>
    </row>
    <row r="41" spans="1:96" ht="18.600000000000001" thickBot="1" x14ac:dyDescent="0.65">
      <c r="A41" s="144">
        <v>3</v>
      </c>
      <c r="B41" s="143">
        <f t="shared" si="6"/>
        <v>6</v>
      </c>
      <c r="C41" s="143">
        <f t="shared" ref="C41:BN44" si="7">COUNTIF(C$4:C$37,$A41)</f>
        <v>0</v>
      </c>
      <c r="D41" s="143">
        <f t="shared" si="7"/>
        <v>1</v>
      </c>
      <c r="E41" s="143">
        <f t="shared" si="7"/>
        <v>15</v>
      </c>
      <c r="F41" s="143">
        <f t="shared" si="7"/>
        <v>0</v>
      </c>
      <c r="G41" s="143">
        <f t="shared" si="7"/>
        <v>5</v>
      </c>
      <c r="H41" s="143">
        <f t="shared" si="7"/>
        <v>0</v>
      </c>
      <c r="I41" s="147">
        <f t="shared" si="7"/>
        <v>0</v>
      </c>
      <c r="J41" s="143">
        <f t="shared" si="7"/>
        <v>0</v>
      </c>
      <c r="K41" s="143">
        <f t="shared" si="7"/>
        <v>0</v>
      </c>
      <c r="L41" s="143">
        <f t="shared" si="7"/>
        <v>8</v>
      </c>
      <c r="M41" s="143">
        <f t="shared" si="7"/>
        <v>2</v>
      </c>
      <c r="N41" s="143">
        <f t="shared" si="7"/>
        <v>6</v>
      </c>
      <c r="O41" s="147">
        <f t="shared" si="7"/>
        <v>3</v>
      </c>
      <c r="P41" s="143">
        <f t="shared" si="7"/>
        <v>0</v>
      </c>
      <c r="Q41" s="143">
        <f t="shared" si="7"/>
        <v>0</v>
      </c>
      <c r="R41" s="143">
        <f t="shared" si="7"/>
        <v>11</v>
      </c>
      <c r="S41" s="147">
        <f t="shared" si="7"/>
        <v>0</v>
      </c>
      <c r="T41" s="143">
        <f t="shared" si="7"/>
        <v>2</v>
      </c>
      <c r="U41" s="143">
        <f t="shared" si="7"/>
        <v>0</v>
      </c>
      <c r="V41" s="143">
        <f t="shared" si="7"/>
        <v>0</v>
      </c>
      <c r="W41" s="147">
        <f t="shared" si="7"/>
        <v>0</v>
      </c>
      <c r="X41" s="143">
        <f t="shared" si="7"/>
        <v>0</v>
      </c>
      <c r="Y41" s="147">
        <f t="shared" si="7"/>
        <v>0</v>
      </c>
      <c r="Z41" s="143">
        <f t="shared" si="7"/>
        <v>0</v>
      </c>
      <c r="AA41" s="143">
        <f t="shared" si="7"/>
        <v>1</v>
      </c>
      <c r="AB41" s="143">
        <f t="shared" si="7"/>
        <v>2</v>
      </c>
      <c r="AC41" s="143">
        <f t="shared" si="7"/>
        <v>15</v>
      </c>
      <c r="AD41" s="143">
        <f t="shared" si="7"/>
        <v>5</v>
      </c>
      <c r="AE41" s="143">
        <f t="shared" si="7"/>
        <v>2</v>
      </c>
      <c r="AF41" s="143">
        <f t="shared" si="7"/>
        <v>14</v>
      </c>
      <c r="AG41" s="147">
        <f t="shared" si="7"/>
        <v>0</v>
      </c>
      <c r="AH41" s="143">
        <f t="shared" si="7"/>
        <v>0</v>
      </c>
      <c r="AI41" s="143">
        <f t="shared" si="7"/>
        <v>0</v>
      </c>
      <c r="AJ41" s="143">
        <f t="shared" si="7"/>
        <v>0</v>
      </c>
      <c r="AK41" s="143">
        <f t="shared" si="7"/>
        <v>6</v>
      </c>
      <c r="AL41" s="143">
        <f t="shared" si="7"/>
        <v>8</v>
      </c>
      <c r="AM41" s="143">
        <f t="shared" si="7"/>
        <v>9</v>
      </c>
      <c r="AN41" s="143">
        <f t="shared" si="7"/>
        <v>0</v>
      </c>
      <c r="AO41" s="143">
        <f t="shared" si="7"/>
        <v>4</v>
      </c>
      <c r="AP41" s="147">
        <f t="shared" si="7"/>
        <v>9</v>
      </c>
      <c r="AQ41" s="143">
        <f t="shared" si="7"/>
        <v>4</v>
      </c>
      <c r="AR41" s="143">
        <f t="shared" si="7"/>
        <v>4</v>
      </c>
      <c r="AS41" s="143">
        <f t="shared" si="7"/>
        <v>1</v>
      </c>
      <c r="AT41" s="143">
        <f t="shared" si="7"/>
        <v>0</v>
      </c>
      <c r="AU41" s="143">
        <f t="shared" si="7"/>
        <v>0</v>
      </c>
      <c r="AV41" s="143">
        <f t="shared" si="7"/>
        <v>2</v>
      </c>
      <c r="AW41" s="143">
        <f t="shared" si="7"/>
        <v>12</v>
      </c>
      <c r="AX41" s="143">
        <f t="shared" si="7"/>
        <v>0</v>
      </c>
      <c r="AY41" s="143">
        <f t="shared" si="7"/>
        <v>0</v>
      </c>
      <c r="AZ41" s="147">
        <f t="shared" si="7"/>
        <v>11</v>
      </c>
      <c r="BA41" s="147">
        <f t="shared" si="7"/>
        <v>2</v>
      </c>
      <c r="BB41" s="143">
        <f t="shared" si="7"/>
        <v>0</v>
      </c>
      <c r="BC41" s="143">
        <f t="shared" si="7"/>
        <v>0</v>
      </c>
      <c r="BD41" s="143">
        <f t="shared" si="7"/>
        <v>0</v>
      </c>
      <c r="BE41" s="143">
        <f t="shared" si="7"/>
        <v>1</v>
      </c>
      <c r="BF41" s="143">
        <f t="shared" si="7"/>
        <v>1</v>
      </c>
      <c r="BG41" s="143">
        <f t="shared" si="7"/>
        <v>2</v>
      </c>
      <c r="BH41" s="143">
        <f t="shared" si="7"/>
        <v>3</v>
      </c>
      <c r="BI41" s="143">
        <f t="shared" si="7"/>
        <v>0</v>
      </c>
      <c r="BJ41" s="143">
        <f t="shared" si="7"/>
        <v>0</v>
      </c>
      <c r="BK41" s="147">
        <f t="shared" si="7"/>
        <v>1</v>
      </c>
      <c r="BL41" s="147">
        <f t="shared" si="7"/>
        <v>3</v>
      </c>
      <c r="BM41" s="143">
        <f t="shared" si="7"/>
        <v>0</v>
      </c>
      <c r="BN41" s="147">
        <f t="shared" si="7"/>
        <v>3</v>
      </c>
      <c r="BO41" s="143">
        <f t="shared" si="5"/>
        <v>0</v>
      </c>
      <c r="BP41" s="143">
        <f t="shared" si="5"/>
        <v>0</v>
      </c>
      <c r="BQ41" s="143">
        <f t="shared" si="5"/>
        <v>2</v>
      </c>
      <c r="BR41" s="147">
        <f t="shared" si="5"/>
        <v>3</v>
      </c>
      <c r="BS41" s="143">
        <f t="shared" si="5"/>
        <v>0</v>
      </c>
      <c r="BT41" s="147">
        <f t="shared" si="5"/>
        <v>5</v>
      </c>
      <c r="BU41" s="143">
        <f t="shared" si="5"/>
        <v>1</v>
      </c>
      <c r="BV41" s="147">
        <f t="shared" si="5"/>
        <v>3</v>
      </c>
      <c r="BW41" s="147">
        <f t="shared" si="5"/>
        <v>8</v>
      </c>
      <c r="BX41" s="143">
        <f t="shared" si="5"/>
        <v>0</v>
      </c>
      <c r="BY41" s="143">
        <f t="shared" si="5"/>
        <v>0</v>
      </c>
      <c r="BZ41" s="143">
        <f t="shared" si="5"/>
        <v>2</v>
      </c>
      <c r="CA41" s="143">
        <f t="shared" si="5"/>
        <v>2</v>
      </c>
      <c r="CB41" s="151">
        <f t="shared" si="5"/>
        <v>8</v>
      </c>
      <c r="CC41" s="156">
        <f t="shared" si="5"/>
        <v>0</v>
      </c>
      <c r="CD41" s="152">
        <f t="shared" si="5"/>
        <v>0</v>
      </c>
      <c r="CE41" s="143">
        <f t="shared" si="5"/>
        <v>0</v>
      </c>
      <c r="CF41" s="143">
        <f t="shared" si="5"/>
        <v>0</v>
      </c>
      <c r="CG41" s="143">
        <f t="shared" si="5"/>
        <v>1</v>
      </c>
      <c r="CH41" s="143">
        <f t="shared" si="5"/>
        <v>10</v>
      </c>
      <c r="CI41" s="147">
        <f t="shared" si="5"/>
        <v>2</v>
      </c>
      <c r="CJ41" s="143">
        <f t="shared" si="5"/>
        <v>2</v>
      </c>
      <c r="CK41" s="151">
        <f t="shared" si="5"/>
        <v>2</v>
      </c>
      <c r="CL41" s="157">
        <f t="shared" si="5"/>
        <v>0</v>
      </c>
      <c r="CM41" s="152">
        <f t="shared" si="5"/>
        <v>0</v>
      </c>
      <c r="CN41" s="143">
        <f t="shared" si="5"/>
        <v>0</v>
      </c>
      <c r="CO41" s="143">
        <f t="shared" si="5"/>
        <v>0</v>
      </c>
      <c r="CP41" s="143">
        <f t="shared" si="5"/>
        <v>2</v>
      </c>
      <c r="CQ41" s="143">
        <f t="shared" si="5"/>
        <v>2</v>
      </c>
    </row>
    <row r="42" spans="1:96" ht="18.600000000000001" thickBot="1" x14ac:dyDescent="0.65">
      <c r="A42" s="145">
        <v>4</v>
      </c>
      <c r="B42" s="143">
        <f t="shared" si="6"/>
        <v>1</v>
      </c>
      <c r="C42" s="143">
        <f t="shared" si="7"/>
        <v>0</v>
      </c>
      <c r="D42" s="143">
        <f t="shared" si="7"/>
        <v>1</v>
      </c>
      <c r="E42" s="143">
        <f t="shared" si="7"/>
        <v>6</v>
      </c>
      <c r="F42" s="143">
        <f t="shared" si="7"/>
        <v>0</v>
      </c>
      <c r="G42" s="143">
        <f t="shared" si="7"/>
        <v>0</v>
      </c>
      <c r="H42" s="143">
        <f t="shared" si="7"/>
        <v>1</v>
      </c>
      <c r="I42" s="147">
        <f t="shared" si="7"/>
        <v>0</v>
      </c>
      <c r="J42" s="143">
        <f t="shared" si="7"/>
        <v>0</v>
      </c>
      <c r="K42" s="143">
        <f t="shared" si="7"/>
        <v>1</v>
      </c>
      <c r="L42" s="143">
        <f t="shared" si="7"/>
        <v>7</v>
      </c>
      <c r="M42" s="143">
        <f t="shared" si="7"/>
        <v>5</v>
      </c>
      <c r="N42" s="143">
        <f t="shared" si="7"/>
        <v>8</v>
      </c>
      <c r="O42" s="147">
        <f t="shared" si="7"/>
        <v>8</v>
      </c>
      <c r="P42" s="143">
        <f t="shared" si="7"/>
        <v>4</v>
      </c>
      <c r="Q42" s="143">
        <f t="shared" si="7"/>
        <v>4</v>
      </c>
      <c r="R42" s="143">
        <f t="shared" si="7"/>
        <v>1</v>
      </c>
      <c r="S42" s="147">
        <f t="shared" si="7"/>
        <v>2</v>
      </c>
      <c r="T42" s="143">
        <f t="shared" si="7"/>
        <v>0</v>
      </c>
      <c r="U42" s="143">
        <f t="shared" si="7"/>
        <v>1</v>
      </c>
      <c r="V42" s="143">
        <f t="shared" si="7"/>
        <v>2</v>
      </c>
      <c r="W42" s="147">
        <f t="shared" si="7"/>
        <v>1</v>
      </c>
      <c r="X42" s="143">
        <f t="shared" si="7"/>
        <v>3</v>
      </c>
      <c r="Y42" s="147">
        <f t="shared" si="7"/>
        <v>0</v>
      </c>
      <c r="Z42" s="143">
        <f t="shared" si="7"/>
        <v>2</v>
      </c>
      <c r="AA42" s="143">
        <f t="shared" si="7"/>
        <v>0</v>
      </c>
      <c r="AB42" s="143">
        <f t="shared" si="7"/>
        <v>1</v>
      </c>
      <c r="AC42" s="143">
        <f t="shared" si="7"/>
        <v>2</v>
      </c>
      <c r="AD42" s="143">
        <f t="shared" si="7"/>
        <v>5</v>
      </c>
      <c r="AE42" s="143">
        <f t="shared" si="7"/>
        <v>0</v>
      </c>
      <c r="AF42" s="143">
        <f t="shared" si="7"/>
        <v>7</v>
      </c>
      <c r="AG42" s="147">
        <f t="shared" si="7"/>
        <v>2</v>
      </c>
      <c r="AH42" s="143">
        <f t="shared" si="7"/>
        <v>0</v>
      </c>
      <c r="AI42" s="143">
        <f t="shared" si="7"/>
        <v>0</v>
      </c>
      <c r="AJ42" s="143">
        <f t="shared" si="7"/>
        <v>1</v>
      </c>
      <c r="AK42" s="143">
        <f t="shared" si="7"/>
        <v>0</v>
      </c>
      <c r="AL42" s="143">
        <f t="shared" si="7"/>
        <v>11</v>
      </c>
      <c r="AM42" s="143">
        <f t="shared" si="7"/>
        <v>12</v>
      </c>
      <c r="AN42" s="143">
        <f t="shared" si="7"/>
        <v>0</v>
      </c>
      <c r="AO42" s="143">
        <f t="shared" si="7"/>
        <v>0</v>
      </c>
      <c r="AP42" s="147">
        <f t="shared" si="7"/>
        <v>12</v>
      </c>
      <c r="AQ42" s="143">
        <f t="shared" si="7"/>
        <v>2</v>
      </c>
      <c r="AR42" s="143">
        <f t="shared" si="7"/>
        <v>4</v>
      </c>
      <c r="AS42" s="143">
        <f t="shared" si="7"/>
        <v>5</v>
      </c>
      <c r="AT42" s="143">
        <f t="shared" si="7"/>
        <v>1</v>
      </c>
      <c r="AU42" s="143">
        <f t="shared" si="7"/>
        <v>0</v>
      </c>
      <c r="AV42" s="143">
        <f t="shared" si="7"/>
        <v>1</v>
      </c>
      <c r="AW42" s="143">
        <f t="shared" si="7"/>
        <v>11</v>
      </c>
      <c r="AX42" s="143">
        <f t="shared" si="7"/>
        <v>1</v>
      </c>
      <c r="AY42" s="143">
        <f t="shared" si="7"/>
        <v>1</v>
      </c>
      <c r="AZ42" s="147">
        <f t="shared" si="7"/>
        <v>4</v>
      </c>
      <c r="BA42" s="147">
        <f t="shared" si="7"/>
        <v>1</v>
      </c>
      <c r="BB42" s="143">
        <f t="shared" si="7"/>
        <v>1</v>
      </c>
      <c r="BC42" s="143">
        <f t="shared" si="7"/>
        <v>4</v>
      </c>
      <c r="BD42" s="143">
        <f t="shared" si="7"/>
        <v>6</v>
      </c>
      <c r="BE42" s="143">
        <f t="shared" si="7"/>
        <v>9</v>
      </c>
      <c r="BF42" s="143">
        <f t="shared" si="7"/>
        <v>2</v>
      </c>
      <c r="BG42" s="143">
        <f t="shared" si="7"/>
        <v>14</v>
      </c>
      <c r="BH42" s="143">
        <f t="shared" si="7"/>
        <v>0</v>
      </c>
      <c r="BI42" s="143">
        <f t="shared" si="7"/>
        <v>3</v>
      </c>
      <c r="BJ42" s="143">
        <f t="shared" si="7"/>
        <v>1</v>
      </c>
      <c r="BK42" s="147">
        <f t="shared" si="7"/>
        <v>1</v>
      </c>
      <c r="BL42" s="147">
        <f t="shared" si="7"/>
        <v>2</v>
      </c>
      <c r="BM42" s="143">
        <f t="shared" si="7"/>
        <v>0</v>
      </c>
      <c r="BN42" s="147">
        <f t="shared" si="7"/>
        <v>1</v>
      </c>
      <c r="BO42" s="143">
        <f t="shared" si="5"/>
        <v>0</v>
      </c>
      <c r="BP42" s="143">
        <f t="shared" si="5"/>
        <v>1</v>
      </c>
      <c r="BQ42" s="143">
        <f t="shared" si="5"/>
        <v>1</v>
      </c>
      <c r="BR42" s="147">
        <f t="shared" si="5"/>
        <v>6</v>
      </c>
      <c r="BS42" s="143">
        <f t="shared" si="5"/>
        <v>3</v>
      </c>
      <c r="BT42" s="147">
        <f t="shared" si="5"/>
        <v>3</v>
      </c>
      <c r="BU42" s="143">
        <f t="shared" si="5"/>
        <v>3</v>
      </c>
      <c r="BV42" s="147">
        <f t="shared" si="5"/>
        <v>1</v>
      </c>
      <c r="BW42" s="147">
        <f t="shared" si="5"/>
        <v>2</v>
      </c>
      <c r="BX42" s="143">
        <f t="shared" si="5"/>
        <v>0</v>
      </c>
      <c r="BY42" s="143">
        <f t="shared" si="5"/>
        <v>0</v>
      </c>
      <c r="BZ42" s="143">
        <f t="shared" si="5"/>
        <v>0</v>
      </c>
      <c r="CA42" s="143">
        <f t="shared" si="5"/>
        <v>0</v>
      </c>
      <c r="CB42" s="151">
        <f t="shared" si="5"/>
        <v>2</v>
      </c>
      <c r="CC42" s="157">
        <f t="shared" si="5"/>
        <v>2</v>
      </c>
      <c r="CD42" s="152">
        <f t="shared" si="5"/>
        <v>0</v>
      </c>
      <c r="CE42" s="143">
        <f t="shared" si="5"/>
        <v>0</v>
      </c>
      <c r="CF42" s="143">
        <f t="shared" si="5"/>
        <v>0</v>
      </c>
      <c r="CG42" s="143">
        <f t="shared" si="5"/>
        <v>2</v>
      </c>
      <c r="CH42" s="143">
        <f t="shared" si="5"/>
        <v>0</v>
      </c>
      <c r="CI42" s="147">
        <f t="shared" si="5"/>
        <v>1</v>
      </c>
      <c r="CJ42" s="143">
        <f t="shared" si="5"/>
        <v>1</v>
      </c>
      <c r="CK42" s="143">
        <f t="shared" si="5"/>
        <v>1</v>
      </c>
      <c r="CL42" s="154">
        <f t="shared" si="5"/>
        <v>1</v>
      </c>
      <c r="CM42" s="143">
        <f t="shared" si="5"/>
        <v>4</v>
      </c>
      <c r="CN42" s="143">
        <f t="shared" si="5"/>
        <v>3</v>
      </c>
      <c r="CO42" s="143">
        <f t="shared" si="5"/>
        <v>0</v>
      </c>
      <c r="CP42" s="143">
        <f t="shared" si="5"/>
        <v>8</v>
      </c>
      <c r="CQ42" s="143">
        <f t="shared" si="5"/>
        <v>0</v>
      </c>
    </row>
    <row r="43" spans="1:96" ht="18" x14ac:dyDescent="0.6">
      <c r="A43" s="143">
        <v>5</v>
      </c>
      <c r="B43" s="143">
        <f t="shared" si="6"/>
        <v>9</v>
      </c>
      <c r="C43" s="143">
        <f t="shared" si="7"/>
        <v>0</v>
      </c>
      <c r="D43" s="143">
        <f t="shared" si="7"/>
        <v>3</v>
      </c>
      <c r="E43" s="143">
        <f t="shared" si="7"/>
        <v>0</v>
      </c>
      <c r="F43" s="143">
        <f t="shared" si="7"/>
        <v>3</v>
      </c>
      <c r="G43" s="143">
        <f t="shared" si="7"/>
        <v>10</v>
      </c>
      <c r="H43" s="143">
        <f t="shared" si="7"/>
        <v>2</v>
      </c>
      <c r="I43" s="147">
        <f t="shared" si="7"/>
        <v>17</v>
      </c>
      <c r="J43" s="143">
        <f t="shared" si="7"/>
        <v>5</v>
      </c>
      <c r="K43" s="143">
        <f t="shared" si="7"/>
        <v>14</v>
      </c>
      <c r="L43" s="143">
        <f t="shared" si="7"/>
        <v>4</v>
      </c>
      <c r="M43" s="143">
        <f t="shared" si="7"/>
        <v>10</v>
      </c>
      <c r="N43" s="143">
        <f t="shared" si="7"/>
        <v>1</v>
      </c>
      <c r="O43" s="147">
        <f t="shared" si="7"/>
        <v>2</v>
      </c>
      <c r="P43" s="143">
        <f t="shared" si="7"/>
        <v>5</v>
      </c>
      <c r="Q43" s="143">
        <f t="shared" si="7"/>
        <v>4</v>
      </c>
      <c r="R43" s="143">
        <f t="shared" si="7"/>
        <v>2</v>
      </c>
      <c r="S43" s="147">
        <f t="shared" si="7"/>
        <v>15</v>
      </c>
      <c r="T43" s="143">
        <f t="shared" si="7"/>
        <v>24</v>
      </c>
      <c r="U43" s="143">
        <f t="shared" si="7"/>
        <v>4</v>
      </c>
      <c r="V43" s="143">
        <f t="shared" si="7"/>
        <v>5</v>
      </c>
      <c r="W43" s="147">
        <f t="shared" si="7"/>
        <v>3</v>
      </c>
      <c r="X43" s="143">
        <f t="shared" si="7"/>
        <v>5</v>
      </c>
      <c r="Y43" s="147">
        <f t="shared" si="7"/>
        <v>8</v>
      </c>
      <c r="Z43" s="143">
        <f t="shared" si="7"/>
        <v>15</v>
      </c>
      <c r="AA43" s="143">
        <f t="shared" si="7"/>
        <v>3</v>
      </c>
      <c r="AB43" s="143">
        <f t="shared" si="7"/>
        <v>8</v>
      </c>
      <c r="AC43" s="143">
        <f t="shared" si="7"/>
        <v>6</v>
      </c>
      <c r="AD43" s="143">
        <f t="shared" si="7"/>
        <v>2</v>
      </c>
      <c r="AE43" s="143">
        <f t="shared" si="7"/>
        <v>0</v>
      </c>
      <c r="AF43" s="143">
        <f t="shared" si="7"/>
        <v>1</v>
      </c>
      <c r="AG43" s="147">
        <f t="shared" si="7"/>
        <v>8</v>
      </c>
      <c r="AH43" s="143">
        <f t="shared" si="7"/>
        <v>0</v>
      </c>
      <c r="AI43" s="143">
        <f t="shared" si="7"/>
        <v>1</v>
      </c>
      <c r="AJ43" s="143">
        <f t="shared" si="7"/>
        <v>4</v>
      </c>
      <c r="AK43" s="143">
        <f t="shared" si="7"/>
        <v>5</v>
      </c>
      <c r="AL43" s="143">
        <f t="shared" si="7"/>
        <v>2</v>
      </c>
      <c r="AM43" s="143">
        <f t="shared" si="7"/>
        <v>2</v>
      </c>
      <c r="AN43" s="143">
        <f t="shared" si="7"/>
        <v>7</v>
      </c>
      <c r="AO43" s="143">
        <f t="shared" si="7"/>
        <v>4</v>
      </c>
      <c r="AP43" s="147">
        <f t="shared" si="7"/>
        <v>1</v>
      </c>
      <c r="AQ43" s="143">
        <f t="shared" si="7"/>
        <v>0</v>
      </c>
      <c r="AR43" s="143">
        <f t="shared" si="7"/>
        <v>0</v>
      </c>
      <c r="AS43" s="143">
        <f t="shared" si="7"/>
        <v>4</v>
      </c>
      <c r="AT43" s="143">
        <f t="shared" si="7"/>
        <v>4</v>
      </c>
      <c r="AU43" s="143">
        <f t="shared" si="7"/>
        <v>8</v>
      </c>
      <c r="AV43" s="143">
        <f t="shared" si="7"/>
        <v>12</v>
      </c>
      <c r="AW43" s="143">
        <f t="shared" si="7"/>
        <v>7</v>
      </c>
      <c r="AX43" s="143">
        <f t="shared" si="7"/>
        <v>14</v>
      </c>
      <c r="AY43" s="143">
        <f t="shared" si="7"/>
        <v>13</v>
      </c>
      <c r="AZ43" s="147">
        <f t="shared" si="7"/>
        <v>2</v>
      </c>
      <c r="BA43" s="147">
        <f t="shared" si="7"/>
        <v>14</v>
      </c>
      <c r="BB43" s="143">
        <f t="shared" si="7"/>
        <v>0</v>
      </c>
      <c r="BC43" s="143">
        <f t="shared" si="7"/>
        <v>26</v>
      </c>
      <c r="BD43" s="143">
        <f t="shared" si="7"/>
        <v>1</v>
      </c>
      <c r="BE43" s="143">
        <f t="shared" si="7"/>
        <v>7</v>
      </c>
      <c r="BF43" s="143">
        <f t="shared" si="7"/>
        <v>14</v>
      </c>
      <c r="BG43" s="143">
        <f t="shared" si="7"/>
        <v>1</v>
      </c>
      <c r="BH43" s="143">
        <f t="shared" si="7"/>
        <v>10</v>
      </c>
      <c r="BI43" s="143">
        <f t="shared" si="7"/>
        <v>15</v>
      </c>
      <c r="BJ43" s="143">
        <f t="shared" si="7"/>
        <v>3</v>
      </c>
      <c r="BK43" s="147">
        <f t="shared" si="7"/>
        <v>2</v>
      </c>
      <c r="BL43" s="147">
        <f t="shared" si="7"/>
        <v>11</v>
      </c>
      <c r="BM43" s="143">
        <f t="shared" si="7"/>
        <v>6</v>
      </c>
      <c r="BN43" s="147">
        <f t="shared" si="7"/>
        <v>6</v>
      </c>
      <c r="BO43" s="143">
        <f t="shared" si="5"/>
        <v>13</v>
      </c>
      <c r="BP43" s="143">
        <f t="shared" si="5"/>
        <v>1</v>
      </c>
      <c r="BQ43" s="143">
        <f t="shared" si="5"/>
        <v>7</v>
      </c>
      <c r="BR43" s="147">
        <f t="shared" si="5"/>
        <v>8</v>
      </c>
      <c r="BS43" s="143">
        <f t="shared" si="5"/>
        <v>19</v>
      </c>
      <c r="BT43" s="147">
        <f t="shared" si="5"/>
        <v>2</v>
      </c>
      <c r="BU43" s="143">
        <f t="shared" si="5"/>
        <v>3</v>
      </c>
      <c r="BV43" s="147">
        <f t="shared" si="5"/>
        <v>19</v>
      </c>
      <c r="BW43" s="147">
        <f t="shared" si="5"/>
        <v>14</v>
      </c>
      <c r="BX43" s="143">
        <f t="shared" si="5"/>
        <v>12</v>
      </c>
      <c r="BY43" s="143">
        <f t="shared" si="5"/>
        <v>1</v>
      </c>
      <c r="BZ43" s="143">
        <f t="shared" si="5"/>
        <v>0</v>
      </c>
      <c r="CA43" s="143">
        <f t="shared" si="5"/>
        <v>0</v>
      </c>
      <c r="CB43" s="143">
        <f t="shared" si="5"/>
        <v>7</v>
      </c>
      <c r="CC43" s="154">
        <f t="shared" si="5"/>
        <v>0</v>
      </c>
      <c r="CD43" s="143">
        <f t="shared" si="5"/>
        <v>0</v>
      </c>
      <c r="CE43" s="143">
        <f t="shared" si="5"/>
        <v>1</v>
      </c>
      <c r="CF43" s="143">
        <f t="shared" si="5"/>
        <v>19</v>
      </c>
      <c r="CG43" s="143">
        <f t="shared" si="5"/>
        <v>3</v>
      </c>
      <c r="CH43" s="143">
        <f t="shared" si="5"/>
        <v>4</v>
      </c>
      <c r="CI43" s="147">
        <f t="shared" si="5"/>
        <v>6</v>
      </c>
      <c r="CJ43" s="143">
        <f t="shared" si="5"/>
        <v>5</v>
      </c>
      <c r="CK43" s="143">
        <f t="shared" si="5"/>
        <v>17</v>
      </c>
      <c r="CL43" s="150">
        <f t="shared" si="5"/>
        <v>5</v>
      </c>
      <c r="CM43" s="143">
        <f t="shared" si="5"/>
        <v>23</v>
      </c>
      <c r="CN43" s="143">
        <f t="shared" si="5"/>
        <v>8</v>
      </c>
      <c r="CO43" s="143">
        <f t="shared" si="5"/>
        <v>6</v>
      </c>
      <c r="CP43" s="143">
        <f t="shared" si="5"/>
        <v>0</v>
      </c>
      <c r="CQ43" s="143">
        <f t="shared" si="5"/>
        <v>30</v>
      </c>
    </row>
    <row r="44" spans="1:96" ht="18" x14ac:dyDescent="0.6">
      <c r="A44" s="143">
        <v>6</v>
      </c>
      <c r="B44" s="143">
        <f t="shared" si="6"/>
        <v>15</v>
      </c>
      <c r="C44" s="143">
        <f t="shared" si="7"/>
        <v>29</v>
      </c>
      <c r="D44" s="143">
        <f t="shared" si="7"/>
        <v>25</v>
      </c>
      <c r="E44" s="143">
        <f t="shared" si="7"/>
        <v>0</v>
      </c>
      <c r="F44" s="143">
        <f t="shared" si="7"/>
        <v>1</v>
      </c>
      <c r="G44" s="143">
        <f t="shared" si="7"/>
        <v>1</v>
      </c>
      <c r="H44" s="143">
        <f t="shared" si="7"/>
        <v>7</v>
      </c>
      <c r="I44" s="147">
        <f t="shared" si="7"/>
        <v>13</v>
      </c>
      <c r="J44" s="143">
        <f t="shared" si="7"/>
        <v>27</v>
      </c>
      <c r="K44" s="143">
        <f t="shared" si="7"/>
        <v>4</v>
      </c>
      <c r="L44" s="143">
        <f t="shared" si="7"/>
        <v>0</v>
      </c>
      <c r="M44" s="143">
        <f t="shared" si="7"/>
        <v>0</v>
      </c>
      <c r="N44" s="143">
        <f t="shared" si="7"/>
        <v>0</v>
      </c>
      <c r="O44" s="147">
        <f t="shared" si="7"/>
        <v>0</v>
      </c>
      <c r="P44" s="143">
        <f t="shared" si="7"/>
        <v>2</v>
      </c>
      <c r="Q44" s="143">
        <f t="shared" si="7"/>
        <v>0</v>
      </c>
      <c r="R44" s="143">
        <f t="shared" si="7"/>
        <v>0</v>
      </c>
      <c r="S44" s="147">
        <f t="shared" si="7"/>
        <v>2</v>
      </c>
      <c r="T44" s="143">
        <f t="shared" si="7"/>
        <v>1</v>
      </c>
      <c r="U44" s="143">
        <f t="shared" si="7"/>
        <v>24</v>
      </c>
      <c r="V44" s="143">
        <f t="shared" si="7"/>
        <v>26</v>
      </c>
      <c r="W44" s="147">
        <f t="shared" si="7"/>
        <v>30</v>
      </c>
      <c r="X44" s="143">
        <f t="shared" si="7"/>
        <v>26</v>
      </c>
      <c r="Y44" s="147">
        <f t="shared" si="7"/>
        <v>19</v>
      </c>
      <c r="Z44" s="143">
        <f t="shared" si="7"/>
        <v>12</v>
      </c>
      <c r="AA44" s="143">
        <f t="shared" si="7"/>
        <v>0</v>
      </c>
      <c r="AB44" s="143">
        <f t="shared" si="7"/>
        <v>0</v>
      </c>
      <c r="AC44" s="143">
        <f t="shared" si="7"/>
        <v>0</v>
      </c>
      <c r="AD44" s="143">
        <f t="shared" si="7"/>
        <v>0</v>
      </c>
      <c r="AE44" s="143">
        <f t="shared" si="7"/>
        <v>0</v>
      </c>
      <c r="AF44" s="143">
        <f t="shared" si="7"/>
        <v>0</v>
      </c>
      <c r="AG44" s="147">
        <f t="shared" si="7"/>
        <v>1</v>
      </c>
      <c r="AH44" s="143">
        <f t="shared" si="7"/>
        <v>0</v>
      </c>
      <c r="AI44" s="143">
        <f t="shared" si="7"/>
        <v>0</v>
      </c>
      <c r="AJ44" s="143">
        <f t="shared" si="7"/>
        <v>27</v>
      </c>
      <c r="AK44" s="143">
        <f t="shared" si="7"/>
        <v>0</v>
      </c>
      <c r="AL44" s="143">
        <f t="shared" si="7"/>
        <v>0</v>
      </c>
      <c r="AM44" s="143">
        <f t="shared" si="7"/>
        <v>0</v>
      </c>
      <c r="AN44" s="143">
        <f t="shared" si="7"/>
        <v>0</v>
      </c>
      <c r="AO44" s="143">
        <f t="shared" si="7"/>
        <v>0</v>
      </c>
      <c r="AP44" s="147">
        <f t="shared" si="7"/>
        <v>0</v>
      </c>
      <c r="AQ44" s="143">
        <f t="shared" si="7"/>
        <v>0</v>
      </c>
      <c r="AR44" s="143">
        <f t="shared" si="7"/>
        <v>0</v>
      </c>
      <c r="AS44" s="143">
        <f t="shared" si="7"/>
        <v>1</v>
      </c>
      <c r="AT44" s="143">
        <f t="shared" si="7"/>
        <v>19</v>
      </c>
      <c r="AU44" s="143">
        <f t="shared" si="7"/>
        <v>1</v>
      </c>
      <c r="AV44" s="143">
        <f t="shared" si="7"/>
        <v>4</v>
      </c>
      <c r="AW44" s="143">
        <f t="shared" si="7"/>
        <v>0</v>
      </c>
      <c r="AX44" s="143">
        <f t="shared" si="7"/>
        <v>1</v>
      </c>
      <c r="AY44" s="143">
        <f t="shared" si="7"/>
        <v>0</v>
      </c>
      <c r="AZ44" s="147">
        <f t="shared" si="7"/>
        <v>1</v>
      </c>
      <c r="BA44" s="147">
        <f t="shared" si="7"/>
        <v>2</v>
      </c>
      <c r="BB44" s="143">
        <f t="shared" si="7"/>
        <v>2</v>
      </c>
      <c r="BC44" s="143">
        <f t="shared" si="7"/>
        <v>2</v>
      </c>
      <c r="BD44" s="143">
        <f t="shared" si="7"/>
        <v>0</v>
      </c>
      <c r="BE44" s="143">
        <f t="shared" si="7"/>
        <v>10</v>
      </c>
      <c r="BF44" s="143">
        <f t="shared" si="7"/>
        <v>17</v>
      </c>
      <c r="BG44" s="143">
        <f t="shared" si="7"/>
        <v>0</v>
      </c>
      <c r="BH44" s="143">
        <f t="shared" si="7"/>
        <v>0</v>
      </c>
      <c r="BI44" s="143">
        <f t="shared" si="7"/>
        <v>10</v>
      </c>
      <c r="BJ44" s="143">
        <f t="shared" si="7"/>
        <v>11</v>
      </c>
      <c r="BK44" s="147">
        <f t="shared" si="7"/>
        <v>1</v>
      </c>
      <c r="BL44" s="147">
        <f t="shared" si="7"/>
        <v>0</v>
      </c>
      <c r="BM44" s="143">
        <f t="shared" si="7"/>
        <v>18</v>
      </c>
      <c r="BN44" s="147">
        <f t="shared" ref="BN44:CQ45" si="8">COUNTIF(BN$4:BN$37,$A44)</f>
        <v>9</v>
      </c>
      <c r="BO44" s="143">
        <f t="shared" si="8"/>
        <v>1</v>
      </c>
      <c r="BP44" s="143">
        <f t="shared" si="8"/>
        <v>0</v>
      </c>
      <c r="BQ44" s="143">
        <f t="shared" si="8"/>
        <v>0</v>
      </c>
      <c r="BR44" s="147">
        <f t="shared" si="8"/>
        <v>2</v>
      </c>
      <c r="BS44" s="143">
        <f t="shared" si="8"/>
        <v>3</v>
      </c>
      <c r="BT44" s="147">
        <f t="shared" si="8"/>
        <v>0</v>
      </c>
      <c r="BU44" s="143">
        <f t="shared" si="8"/>
        <v>2</v>
      </c>
      <c r="BV44" s="147">
        <f t="shared" si="8"/>
        <v>4</v>
      </c>
      <c r="BW44" s="147">
        <f t="shared" si="8"/>
        <v>4</v>
      </c>
      <c r="BX44" s="143">
        <f t="shared" si="8"/>
        <v>1</v>
      </c>
      <c r="BY44" s="143">
        <f t="shared" si="8"/>
        <v>0</v>
      </c>
      <c r="BZ44" s="143">
        <f t="shared" si="8"/>
        <v>0</v>
      </c>
      <c r="CA44" s="143">
        <f t="shared" si="8"/>
        <v>0</v>
      </c>
      <c r="CB44" s="143">
        <f t="shared" si="8"/>
        <v>1</v>
      </c>
      <c r="CC44" s="150">
        <f t="shared" si="8"/>
        <v>31</v>
      </c>
      <c r="CD44" s="143">
        <f t="shared" si="8"/>
        <v>28</v>
      </c>
      <c r="CE44" s="143">
        <f t="shared" si="8"/>
        <v>0</v>
      </c>
      <c r="CF44" s="143">
        <f t="shared" si="8"/>
        <v>10</v>
      </c>
      <c r="CG44" s="143">
        <f t="shared" si="8"/>
        <v>8</v>
      </c>
      <c r="CH44" s="143">
        <f t="shared" si="8"/>
        <v>1</v>
      </c>
      <c r="CI44" s="147">
        <f t="shared" si="8"/>
        <v>8</v>
      </c>
      <c r="CJ44" s="143">
        <f t="shared" si="8"/>
        <v>0</v>
      </c>
      <c r="CK44" s="143">
        <f t="shared" si="8"/>
        <v>0</v>
      </c>
      <c r="CL44" s="150">
        <f t="shared" si="8"/>
        <v>19</v>
      </c>
      <c r="CM44" s="143">
        <f t="shared" si="8"/>
        <v>3</v>
      </c>
      <c r="CN44" s="143">
        <f t="shared" si="8"/>
        <v>0</v>
      </c>
      <c r="CO44" s="143">
        <f t="shared" si="8"/>
        <v>1</v>
      </c>
      <c r="CP44" s="143">
        <f t="shared" si="8"/>
        <v>0</v>
      </c>
      <c r="CQ44" s="143">
        <f t="shared" si="8"/>
        <v>1</v>
      </c>
    </row>
    <row r="45" spans="1:96" ht="18" x14ac:dyDescent="0.6">
      <c r="A45" s="143">
        <v>7</v>
      </c>
      <c r="B45" s="143">
        <f t="shared" si="6"/>
        <v>0</v>
      </c>
      <c r="C45" s="143">
        <f t="shared" si="6"/>
        <v>5</v>
      </c>
      <c r="D45" s="143">
        <f t="shared" si="6"/>
        <v>0</v>
      </c>
      <c r="E45" s="143">
        <f t="shared" si="6"/>
        <v>0</v>
      </c>
      <c r="F45" s="143">
        <f t="shared" si="6"/>
        <v>0</v>
      </c>
      <c r="G45" s="143">
        <f t="shared" si="6"/>
        <v>0</v>
      </c>
      <c r="H45" s="143">
        <f t="shared" si="6"/>
        <v>0</v>
      </c>
      <c r="I45" s="147">
        <f t="shared" si="6"/>
        <v>0</v>
      </c>
      <c r="J45" s="143">
        <f t="shared" si="6"/>
        <v>0</v>
      </c>
      <c r="K45" s="143">
        <f t="shared" si="6"/>
        <v>0</v>
      </c>
      <c r="L45" s="143">
        <f t="shared" si="6"/>
        <v>0</v>
      </c>
      <c r="M45" s="143">
        <f t="shared" si="6"/>
        <v>0</v>
      </c>
      <c r="N45" s="143">
        <f t="shared" si="6"/>
        <v>0</v>
      </c>
      <c r="O45" s="147">
        <f t="shared" si="6"/>
        <v>0</v>
      </c>
      <c r="P45" s="143">
        <f t="shared" si="6"/>
        <v>0</v>
      </c>
      <c r="Q45" s="143">
        <f t="shared" si="6"/>
        <v>0</v>
      </c>
      <c r="R45" s="143">
        <f t="shared" ref="R45:CC45" si="9">COUNTIF(R$4:R$37,$A45)</f>
        <v>0</v>
      </c>
      <c r="S45" s="147">
        <f t="shared" si="9"/>
        <v>0</v>
      </c>
      <c r="T45" s="143">
        <f t="shared" si="9"/>
        <v>0</v>
      </c>
      <c r="U45" s="143">
        <f t="shared" si="9"/>
        <v>5</v>
      </c>
      <c r="V45" s="143">
        <f t="shared" si="9"/>
        <v>1</v>
      </c>
      <c r="W45" s="147">
        <f t="shared" si="9"/>
        <v>0</v>
      </c>
      <c r="X45" s="143">
        <f t="shared" si="9"/>
        <v>0</v>
      </c>
      <c r="Y45" s="147">
        <f t="shared" si="9"/>
        <v>0</v>
      </c>
      <c r="Z45" s="143">
        <f t="shared" si="9"/>
        <v>0</v>
      </c>
      <c r="AA45" s="143">
        <f t="shared" si="9"/>
        <v>0</v>
      </c>
      <c r="AB45" s="143">
        <f t="shared" si="9"/>
        <v>0</v>
      </c>
      <c r="AC45" s="143">
        <f t="shared" si="9"/>
        <v>0</v>
      </c>
      <c r="AD45" s="143">
        <f t="shared" si="9"/>
        <v>0</v>
      </c>
      <c r="AE45" s="143">
        <f t="shared" si="9"/>
        <v>0</v>
      </c>
      <c r="AF45" s="143">
        <f t="shared" si="9"/>
        <v>0</v>
      </c>
      <c r="AG45" s="147">
        <f t="shared" si="9"/>
        <v>0</v>
      </c>
      <c r="AH45" s="143">
        <f t="shared" si="9"/>
        <v>0</v>
      </c>
      <c r="AI45" s="143">
        <f t="shared" si="9"/>
        <v>0</v>
      </c>
      <c r="AJ45" s="143">
        <f t="shared" si="9"/>
        <v>0</v>
      </c>
      <c r="AK45" s="143">
        <f t="shared" si="9"/>
        <v>0</v>
      </c>
      <c r="AL45" s="143">
        <f t="shared" si="9"/>
        <v>0</v>
      </c>
      <c r="AM45" s="143">
        <f t="shared" si="9"/>
        <v>0</v>
      </c>
      <c r="AN45" s="143">
        <f t="shared" si="9"/>
        <v>0</v>
      </c>
      <c r="AO45" s="143">
        <f t="shared" si="9"/>
        <v>0</v>
      </c>
      <c r="AP45" s="147">
        <f t="shared" si="9"/>
        <v>0</v>
      </c>
      <c r="AQ45" s="143">
        <f t="shared" si="9"/>
        <v>0</v>
      </c>
      <c r="AR45" s="143">
        <f t="shared" si="9"/>
        <v>0</v>
      </c>
      <c r="AS45" s="143">
        <f t="shared" si="9"/>
        <v>0</v>
      </c>
      <c r="AT45" s="143">
        <f t="shared" si="9"/>
        <v>2</v>
      </c>
      <c r="AU45" s="143">
        <f t="shared" si="9"/>
        <v>1</v>
      </c>
      <c r="AV45" s="143">
        <f t="shared" si="9"/>
        <v>0</v>
      </c>
      <c r="AW45" s="143">
        <f t="shared" si="9"/>
        <v>0</v>
      </c>
      <c r="AX45" s="143">
        <f t="shared" si="9"/>
        <v>0</v>
      </c>
      <c r="AY45" s="143">
        <f t="shared" si="9"/>
        <v>0</v>
      </c>
      <c r="AZ45" s="147">
        <f t="shared" si="9"/>
        <v>0</v>
      </c>
      <c r="BA45" s="147">
        <f t="shared" si="9"/>
        <v>0</v>
      </c>
      <c r="BB45" s="143">
        <f t="shared" si="9"/>
        <v>0</v>
      </c>
      <c r="BC45" s="143">
        <f t="shared" si="9"/>
        <v>0</v>
      </c>
      <c r="BD45" s="143">
        <f t="shared" si="9"/>
        <v>0</v>
      </c>
      <c r="BE45" s="143">
        <f t="shared" si="9"/>
        <v>0</v>
      </c>
      <c r="BF45" s="143">
        <f t="shared" si="9"/>
        <v>0</v>
      </c>
      <c r="BG45" s="143">
        <f t="shared" si="9"/>
        <v>0</v>
      </c>
      <c r="BH45" s="143">
        <f t="shared" si="9"/>
        <v>4</v>
      </c>
      <c r="BI45" s="143">
        <f t="shared" si="9"/>
        <v>0</v>
      </c>
      <c r="BJ45" s="143">
        <f t="shared" si="9"/>
        <v>0</v>
      </c>
      <c r="BK45" s="147">
        <f t="shared" si="9"/>
        <v>0</v>
      </c>
      <c r="BL45" s="147">
        <f t="shared" si="9"/>
        <v>0</v>
      </c>
      <c r="BM45" s="143">
        <f t="shared" si="9"/>
        <v>0</v>
      </c>
      <c r="BN45" s="147">
        <f t="shared" si="9"/>
        <v>0</v>
      </c>
      <c r="BO45" s="143">
        <f t="shared" si="9"/>
        <v>0</v>
      </c>
      <c r="BP45" s="143">
        <f t="shared" si="9"/>
        <v>0</v>
      </c>
      <c r="BQ45" s="143">
        <f t="shared" si="9"/>
        <v>0</v>
      </c>
      <c r="BR45" s="147">
        <f t="shared" si="9"/>
        <v>0</v>
      </c>
      <c r="BS45" s="143">
        <f t="shared" si="9"/>
        <v>0</v>
      </c>
      <c r="BT45" s="147">
        <f t="shared" si="9"/>
        <v>0</v>
      </c>
      <c r="BU45" s="143">
        <f t="shared" si="9"/>
        <v>0</v>
      </c>
      <c r="BV45" s="147">
        <f t="shared" si="9"/>
        <v>0</v>
      </c>
      <c r="BW45" s="147">
        <f t="shared" si="9"/>
        <v>0</v>
      </c>
      <c r="BX45" s="143">
        <f t="shared" si="9"/>
        <v>0</v>
      </c>
      <c r="BY45" s="143">
        <f t="shared" si="9"/>
        <v>0</v>
      </c>
      <c r="BZ45" s="143">
        <f t="shared" si="9"/>
        <v>0</v>
      </c>
      <c r="CA45" s="143">
        <f t="shared" si="9"/>
        <v>0</v>
      </c>
      <c r="CB45" s="143">
        <f t="shared" si="9"/>
        <v>0</v>
      </c>
      <c r="CC45" s="150">
        <f t="shared" si="9"/>
        <v>1</v>
      </c>
      <c r="CD45" s="143">
        <f t="shared" si="8"/>
        <v>5</v>
      </c>
      <c r="CE45" s="143">
        <f t="shared" si="8"/>
        <v>0</v>
      </c>
      <c r="CF45" s="143">
        <f t="shared" si="8"/>
        <v>0</v>
      </c>
      <c r="CG45" s="143">
        <f t="shared" si="8"/>
        <v>0</v>
      </c>
      <c r="CH45" s="143">
        <f t="shared" si="8"/>
        <v>0</v>
      </c>
      <c r="CI45" s="147">
        <f t="shared" si="8"/>
        <v>0</v>
      </c>
      <c r="CJ45" s="143">
        <f t="shared" si="8"/>
        <v>0</v>
      </c>
      <c r="CK45" s="143">
        <f t="shared" si="8"/>
        <v>0</v>
      </c>
      <c r="CL45" s="150">
        <f t="shared" si="8"/>
        <v>1</v>
      </c>
      <c r="CM45" s="143">
        <f t="shared" si="8"/>
        <v>0</v>
      </c>
      <c r="CN45" s="143">
        <f t="shared" si="8"/>
        <v>0</v>
      </c>
      <c r="CO45" s="143">
        <f t="shared" si="8"/>
        <v>0</v>
      </c>
      <c r="CP45" s="143">
        <f t="shared" si="8"/>
        <v>0</v>
      </c>
      <c r="CQ45" s="143">
        <f t="shared" si="8"/>
        <v>0</v>
      </c>
    </row>
    <row r="46" spans="1:96" ht="18" x14ac:dyDescent="0.6">
      <c r="A46" s="144" t="s">
        <v>476</v>
      </c>
      <c r="B46" s="143">
        <f>SUM(B39:B45)</f>
        <v>34</v>
      </c>
      <c r="C46" s="143">
        <f t="shared" ref="C46:BN46" si="10">SUM(C39:C45)</f>
        <v>34</v>
      </c>
      <c r="D46" s="143">
        <f t="shared" si="10"/>
        <v>34</v>
      </c>
      <c r="E46" s="143">
        <f t="shared" si="10"/>
        <v>34</v>
      </c>
      <c r="F46" s="143">
        <f t="shared" si="10"/>
        <v>34</v>
      </c>
      <c r="G46" s="143">
        <f t="shared" si="10"/>
        <v>34</v>
      </c>
      <c r="H46" s="143">
        <f t="shared" si="10"/>
        <v>34</v>
      </c>
      <c r="I46" s="147">
        <f t="shared" si="10"/>
        <v>34</v>
      </c>
      <c r="J46" s="143">
        <f t="shared" si="10"/>
        <v>34</v>
      </c>
      <c r="K46" s="143">
        <f t="shared" si="10"/>
        <v>34</v>
      </c>
      <c r="L46" s="143">
        <f t="shared" si="10"/>
        <v>34</v>
      </c>
      <c r="M46" s="143">
        <f t="shared" si="10"/>
        <v>34</v>
      </c>
      <c r="N46" s="143">
        <f t="shared" si="10"/>
        <v>34</v>
      </c>
      <c r="O46" s="147">
        <f t="shared" si="10"/>
        <v>34</v>
      </c>
      <c r="P46" s="143">
        <f t="shared" si="10"/>
        <v>34</v>
      </c>
      <c r="Q46" s="143">
        <f t="shared" si="10"/>
        <v>34</v>
      </c>
      <c r="R46" s="143">
        <f t="shared" si="10"/>
        <v>34</v>
      </c>
      <c r="S46" s="147">
        <f t="shared" si="10"/>
        <v>34</v>
      </c>
      <c r="T46" s="143">
        <f t="shared" si="10"/>
        <v>34</v>
      </c>
      <c r="U46" s="143">
        <f t="shared" si="10"/>
        <v>34</v>
      </c>
      <c r="V46" s="143">
        <f t="shared" si="10"/>
        <v>34</v>
      </c>
      <c r="W46" s="147">
        <f t="shared" si="10"/>
        <v>34</v>
      </c>
      <c r="X46" s="143">
        <f t="shared" si="10"/>
        <v>34</v>
      </c>
      <c r="Y46" s="147">
        <f t="shared" si="10"/>
        <v>34</v>
      </c>
      <c r="Z46" s="143">
        <f t="shared" si="10"/>
        <v>34</v>
      </c>
      <c r="AA46" s="143">
        <f t="shared" si="10"/>
        <v>34</v>
      </c>
      <c r="AB46" s="143">
        <f t="shared" si="10"/>
        <v>34</v>
      </c>
      <c r="AC46" s="143">
        <f t="shared" si="10"/>
        <v>34</v>
      </c>
      <c r="AD46" s="143">
        <f t="shared" si="10"/>
        <v>34</v>
      </c>
      <c r="AE46" s="143">
        <f t="shared" si="10"/>
        <v>34</v>
      </c>
      <c r="AF46" s="143">
        <f t="shared" si="10"/>
        <v>34</v>
      </c>
      <c r="AG46" s="147">
        <f t="shared" si="10"/>
        <v>34</v>
      </c>
      <c r="AH46" s="143">
        <f t="shared" si="10"/>
        <v>34</v>
      </c>
      <c r="AI46" s="143">
        <f t="shared" si="10"/>
        <v>34</v>
      </c>
      <c r="AJ46" s="143">
        <f t="shared" si="10"/>
        <v>34</v>
      </c>
      <c r="AK46" s="143">
        <f t="shared" si="10"/>
        <v>34</v>
      </c>
      <c r="AL46" s="143">
        <f t="shared" si="10"/>
        <v>34</v>
      </c>
      <c r="AM46" s="143">
        <f t="shared" si="10"/>
        <v>34</v>
      </c>
      <c r="AN46" s="143">
        <f t="shared" si="10"/>
        <v>34</v>
      </c>
      <c r="AO46" s="143">
        <f t="shared" si="10"/>
        <v>34</v>
      </c>
      <c r="AP46" s="147">
        <f t="shared" si="10"/>
        <v>34</v>
      </c>
      <c r="AQ46" s="143">
        <f t="shared" si="10"/>
        <v>34</v>
      </c>
      <c r="AR46" s="143">
        <f t="shared" si="10"/>
        <v>34</v>
      </c>
      <c r="AS46" s="143">
        <f t="shared" si="10"/>
        <v>34</v>
      </c>
      <c r="AT46" s="143">
        <f t="shared" si="10"/>
        <v>34</v>
      </c>
      <c r="AU46" s="143">
        <f t="shared" si="10"/>
        <v>34</v>
      </c>
      <c r="AV46" s="143">
        <f t="shared" si="10"/>
        <v>34</v>
      </c>
      <c r="AW46" s="143">
        <f t="shared" si="10"/>
        <v>34</v>
      </c>
      <c r="AX46" s="143">
        <f t="shared" si="10"/>
        <v>34</v>
      </c>
      <c r="AY46" s="143">
        <f t="shared" si="10"/>
        <v>34</v>
      </c>
      <c r="AZ46" s="147">
        <f t="shared" si="10"/>
        <v>34</v>
      </c>
      <c r="BA46" s="147">
        <f t="shared" si="10"/>
        <v>34</v>
      </c>
      <c r="BB46" s="143">
        <f t="shared" si="10"/>
        <v>34</v>
      </c>
      <c r="BC46" s="143">
        <f t="shared" si="10"/>
        <v>34</v>
      </c>
      <c r="BD46" s="143">
        <f t="shared" si="10"/>
        <v>34</v>
      </c>
      <c r="BE46" s="143">
        <f t="shared" si="10"/>
        <v>34</v>
      </c>
      <c r="BF46" s="143">
        <f t="shared" si="10"/>
        <v>34</v>
      </c>
      <c r="BG46" s="143">
        <f t="shared" si="10"/>
        <v>34</v>
      </c>
      <c r="BH46" s="143">
        <f t="shared" si="10"/>
        <v>34</v>
      </c>
      <c r="BI46" s="143">
        <f t="shared" si="10"/>
        <v>34</v>
      </c>
      <c r="BJ46" s="143">
        <f t="shared" si="10"/>
        <v>34</v>
      </c>
      <c r="BK46" s="147">
        <f t="shared" si="10"/>
        <v>34</v>
      </c>
      <c r="BL46" s="147">
        <f t="shared" si="10"/>
        <v>34</v>
      </c>
      <c r="BM46" s="143">
        <f t="shared" si="10"/>
        <v>34</v>
      </c>
      <c r="BN46" s="147">
        <f t="shared" si="10"/>
        <v>34</v>
      </c>
      <c r="BO46" s="143">
        <f t="shared" ref="BO46:CQ46" si="11">SUM(BO39:BO45)</f>
        <v>34</v>
      </c>
      <c r="BP46" s="143">
        <f t="shared" si="11"/>
        <v>34</v>
      </c>
      <c r="BQ46" s="143">
        <f t="shared" si="11"/>
        <v>34</v>
      </c>
      <c r="BR46" s="147">
        <f t="shared" si="11"/>
        <v>34</v>
      </c>
      <c r="BS46" s="143">
        <f t="shared" si="11"/>
        <v>34</v>
      </c>
      <c r="BT46" s="147">
        <f t="shared" si="11"/>
        <v>34</v>
      </c>
      <c r="BU46" s="143">
        <f t="shared" si="11"/>
        <v>34</v>
      </c>
      <c r="BV46" s="147">
        <f t="shared" si="11"/>
        <v>34</v>
      </c>
      <c r="BW46" s="147">
        <f t="shared" si="11"/>
        <v>34</v>
      </c>
      <c r="BX46" s="143">
        <f t="shared" si="11"/>
        <v>34</v>
      </c>
      <c r="BY46" s="143">
        <f t="shared" si="11"/>
        <v>34</v>
      </c>
      <c r="BZ46" s="143">
        <f t="shared" si="11"/>
        <v>34</v>
      </c>
      <c r="CA46" s="143">
        <f t="shared" si="11"/>
        <v>34</v>
      </c>
      <c r="CB46" s="143">
        <f t="shared" si="11"/>
        <v>34</v>
      </c>
      <c r="CC46" s="150">
        <f t="shared" si="11"/>
        <v>34</v>
      </c>
      <c r="CD46" s="143">
        <f t="shared" si="11"/>
        <v>34</v>
      </c>
      <c r="CE46" s="143">
        <f t="shared" si="11"/>
        <v>34</v>
      </c>
      <c r="CF46" s="143">
        <f t="shared" si="11"/>
        <v>34</v>
      </c>
      <c r="CG46" s="143">
        <f t="shared" si="11"/>
        <v>34</v>
      </c>
      <c r="CH46" s="143">
        <f t="shared" si="11"/>
        <v>34</v>
      </c>
      <c r="CI46" s="147">
        <f t="shared" si="11"/>
        <v>34</v>
      </c>
      <c r="CJ46" s="143">
        <f t="shared" si="11"/>
        <v>34</v>
      </c>
      <c r="CK46" s="143">
        <f t="shared" si="11"/>
        <v>34</v>
      </c>
      <c r="CL46" s="150">
        <f t="shared" si="11"/>
        <v>34</v>
      </c>
      <c r="CM46" s="143">
        <f t="shared" si="11"/>
        <v>34</v>
      </c>
      <c r="CN46" s="143">
        <f t="shared" si="11"/>
        <v>34</v>
      </c>
      <c r="CO46" s="143">
        <f t="shared" si="11"/>
        <v>34</v>
      </c>
      <c r="CP46" s="143">
        <f t="shared" si="11"/>
        <v>34</v>
      </c>
      <c r="CQ46" s="143">
        <f t="shared" si="11"/>
        <v>34</v>
      </c>
    </row>
    <row r="47" spans="1:96" ht="18" x14ac:dyDescent="0.6">
      <c r="A47" s="144" t="s">
        <v>138</v>
      </c>
      <c r="B47" s="143">
        <f>B120</f>
        <v>2909.4</v>
      </c>
      <c r="C47" s="143">
        <f t="shared" ref="C47:BN47" si="12">C120</f>
        <v>0</v>
      </c>
      <c r="D47" s="143">
        <f t="shared" si="12"/>
        <v>0</v>
      </c>
      <c r="E47" s="143">
        <f t="shared" si="12"/>
        <v>2954.8</v>
      </c>
      <c r="F47" s="143">
        <f t="shared" si="12"/>
        <v>0</v>
      </c>
      <c r="G47" s="143">
        <f t="shared" si="12"/>
        <v>2353.8000000000002</v>
      </c>
      <c r="H47" s="143">
        <f t="shared" si="12"/>
        <v>0</v>
      </c>
      <c r="I47" s="147">
        <f t="shared" si="12"/>
        <v>30568.400000000001</v>
      </c>
      <c r="J47" s="143">
        <f t="shared" si="12"/>
        <v>19629.599999999999</v>
      </c>
      <c r="K47" s="143">
        <f t="shared" si="12"/>
        <v>0</v>
      </c>
      <c r="L47" s="143">
        <f t="shared" si="12"/>
        <v>0</v>
      </c>
      <c r="M47" s="143">
        <f t="shared" si="12"/>
        <v>0</v>
      </c>
      <c r="N47" s="143">
        <f t="shared" si="12"/>
        <v>0</v>
      </c>
      <c r="O47" s="147">
        <f t="shared" si="12"/>
        <v>533.1</v>
      </c>
      <c r="P47" s="143">
        <f t="shared" si="12"/>
        <v>0</v>
      </c>
      <c r="Q47" s="143">
        <f t="shared" si="12"/>
        <v>0</v>
      </c>
      <c r="R47" s="143">
        <f t="shared" si="12"/>
        <v>0</v>
      </c>
      <c r="S47" s="147">
        <f t="shared" si="12"/>
        <v>15635.5</v>
      </c>
      <c r="T47" s="143">
        <f t="shared" si="12"/>
        <v>0</v>
      </c>
      <c r="U47" s="143">
        <f t="shared" si="12"/>
        <v>0</v>
      </c>
      <c r="V47" s="143">
        <f t="shared" si="12"/>
        <v>0</v>
      </c>
      <c r="W47" s="147">
        <f t="shared" si="12"/>
        <v>42330.1</v>
      </c>
      <c r="X47" s="143">
        <f t="shared" si="12"/>
        <v>0</v>
      </c>
      <c r="Y47" s="147">
        <f t="shared" si="12"/>
        <v>4571</v>
      </c>
      <c r="Z47" s="143">
        <f t="shared" si="12"/>
        <v>0</v>
      </c>
      <c r="AA47" s="143">
        <f t="shared" si="12"/>
        <v>0</v>
      </c>
      <c r="AB47" s="143">
        <f t="shared" si="12"/>
        <v>0</v>
      </c>
      <c r="AC47" s="143">
        <f t="shared" si="12"/>
        <v>0</v>
      </c>
      <c r="AD47" s="143">
        <f t="shared" si="12"/>
        <v>0</v>
      </c>
      <c r="AE47" s="143">
        <f t="shared" si="12"/>
        <v>0</v>
      </c>
      <c r="AF47" s="143">
        <f t="shared" si="12"/>
        <v>0</v>
      </c>
      <c r="AG47" s="147">
        <f t="shared" si="12"/>
        <v>8075.8</v>
      </c>
      <c r="AH47" s="143">
        <f t="shared" si="12"/>
        <v>0</v>
      </c>
      <c r="AI47" s="143">
        <f t="shared" si="12"/>
        <v>0</v>
      </c>
      <c r="AJ47" s="143">
        <f t="shared" si="12"/>
        <v>0</v>
      </c>
      <c r="AK47" s="143">
        <f t="shared" si="12"/>
        <v>10459.6</v>
      </c>
      <c r="AL47" s="143">
        <f t="shared" si="12"/>
        <v>0</v>
      </c>
      <c r="AM47" s="143">
        <f t="shared" si="12"/>
        <v>0</v>
      </c>
      <c r="AN47" s="143">
        <f t="shared" si="12"/>
        <v>0</v>
      </c>
      <c r="AO47" s="143">
        <f t="shared" si="12"/>
        <v>0</v>
      </c>
      <c r="AP47" s="147">
        <f t="shared" si="12"/>
        <v>5550</v>
      </c>
      <c r="AQ47" s="143">
        <f t="shared" si="12"/>
        <v>4353.6000000000004</v>
      </c>
      <c r="AR47" s="143">
        <f t="shared" si="12"/>
        <v>0</v>
      </c>
      <c r="AS47" s="143">
        <f t="shared" si="12"/>
        <v>0</v>
      </c>
      <c r="AT47" s="143">
        <f t="shared" si="12"/>
        <v>0</v>
      </c>
      <c r="AU47" s="143">
        <f t="shared" si="12"/>
        <v>0</v>
      </c>
      <c r="AV47" s="143">
        <f t="shared" si="12"/>
        <v>0</v>
      </c>
      <c r="AW47" s="143">
        <f t="shared" si="12"/>
        <v>0</v>
      </c>
      <c r="AX47" s="143">
        <f t="shared" si="12"/>
        <v>0</v>
      </c>
      <c r="AY47" s="143">
        <f t="shared" si="12"/>
        <v>0</v>
      </c>
      <c r="AZ47" s="147">
        <f t="shared" si="12"/>
        <v>49.9</v>
      </c>
      <c r="BA47" s="147">
        <f t="shared" si="12"/>
        <v>8878.7000000000007</v>
      </c>
      <c r="BB47" s="143">
        <f t="shared" si="12"/>
        <v>0</v>
      </c>
      <c r="BC47" s="143">
        <f t="shared" si="12"/>
        <v>0</v>
      </c>
      <c r="BD47" s="143">
        <f t="shared" si="12"/>
        <v>0</v>
      </c>
      <c r="BE47" s="143">
        <f t="shared" si="12"/>
        <v>0</v>
      </c>
      <c r="BF47" s="143">
        <f t="shared" si="12"/>
        <v>0</v>
      </c>
      <c r="BG47" s="143">
        <f t="shared" si="12"/>
        <v>0</v>
      </c>
      <c r="BH47" s="143">
        <f t="shared" si="12"/>
        <v>0</v>
      </c>
      <c r="BI47" s="143">
        <f t="shared" si="12"/>
        <v>10637.1</v>
      </c>
      <c r="BJ47" s="143">
        <f t="shared" si="12"/>
        <v>0</v>
      </c>
      <c r="BK47" s="147">
        <f t="shared" si="12"/>
        <v>25764</v>
      </c>
      <c r="BL47" s="147">
        <f t="shared" si="12"/>
        <v>5365.9</v>
      </c>
      <c r="BM47" s="143">
        <f t="shared" si="12"/>
        <v>0</v>
      </c>
      <c r="BN47" s="147">
        <f t="shared" si="12"/>
        <v>3905.8</v>
      </c>
      <c r="BO47" s="143">
        <f t="shared" ref="BO47:CQ47" si="13">BO120</f>
        <v>0</v>
      </c>
      <c r="BP47" s="143">
        <f t="shared" si="13"/>
        <v>0</v>
      </c>
      <c r="BQ47" s="143">
        <f t="shared" si="13"/>
        <v>0</v>
      </c>
      <c r="BR47" s="147">
        <f t="shared" si="13"/>
        <v>5652.2</v>
      </c>
      <c r="BS47" s="143">
        <f t="shared" si="13"/>
        <v>0</v>
      </c>
      <c r="BT47" s="147">
        <f t="shared" si="13"/>
        <v>580.5</v>
      </c>
      <c r="BU47" s="143">
        <f t="shared" si="13"/>
        <v>0</v>
      </c>
      <c r="BV47" s="147">
        <f t="shared" si="13"/>
        <v>2211.6999999999998</v>
      </c>
      <c r="BW47" s="147">
        <f t="shared" si="13"/>
        <v>6475</v>
      </c>
      <c r="BX47" s="143">
        <f t="shared" si="13"/>
        <v>0</v>
      </c>
      <c r="BY47" s="143">
        <f t="shared" si="13"/>
        <v>0</v>
      </c>
      <c r="BZ47" s="143">
        <f t="shared" si="13"/>
        <v>0</v>
      </c>
      <c r="CA47" s="143">
        <f t="shared" si="13"/>
        <v>0</v>
      </c>
      <c r="CB47" s="143">
        <f t="shared" si="13"/>
        <v>0</v>
      </c>
      <c r="CC47" s="150">
        <f t="shared" si="13"/>
        <v>31850.1</v>
      </c>
      <c r="CD47" s="143">
        <f t="shared" si="13"/>
        <v>0</v>
      </c>
      <c r="CE47" s="143">
        <f t="shared" si="13"/>
        <v>0</v>
      </c>
      <c r="CF47" s="143">
        <f t="shared" si="13"/>
        <v>0</v>
      </c>
      <c r="CG47" s="143">
        <f t="shared" si="13"/>
        <v>0</v>
      </c>
      <c r="CH47" s="143">
        <f t="shared" si="13"/>
        <v>0</v>
      </c>
      <c r="CI47" s="147">
        <f t="shared" si="13"/>
        <v>1033.3</v>
      </c>
      <c r="CJ47" s="143">
        <f t="shared" si="13"/>
        <v>0</v>
      </c>
      <c r="CK47" s="143">
        <f t="shared" si="13"/>
        <v>0</v>
      </c>
      <c r="CL47" s="150">
        <f t="shared" si="13"/>
        <v>4752.1000000000004</v>
      </c>
      <c r="CM47" s="143">
        <f t="shared" si="13"/>
        <v>0</v>
      </c>
      <c r="CN47" s="143">
        <f t="shared" si="13"/>
        <v>5024.3</v>
      </c>
      <c r="CO47" s="143">
        <f t="shared" si="13"/>
        <v>0</v>
      </c>
      <c r="CP47" s="143">
        <f t="shared" si="13"/>
        <v>25653.8</v>
      </c>
      <c r="CQ47" s="143">
        <f t="shared" si="13"/>
        <v>0</v>
      </c>
    </row>
    <row r="48" spans="1:96" ht="18" x14ac:dyDescent="0.6">
      <c r="A48" s="144" t="s">
        <v>957</v>
      </c>
      <c r="B48" s="143">
        <f>7-COUNTIF(B$120:B$126,0)</f>
        <v>1</v>
      </c>
      <c r="C48" s="143">
        <f t="shared" ref="C48:BN48" si="14">7-COUNTIF(C$120:C$126,0)</f>
        <v>0</v>
      </c>
      <c r="D48" s="143">
        <f t="shared" si="14"/>
        <v>0</v>
      </c>
      <c r="E48" s="143">
        <f t="shared" si="14"/>
        <v>1</v>
      </c>
      <c r="F48" s="143">
        <f t="shared" si="14"/>
        <v>0</v>
      </c>
      <c r="G48" s="143">
        <f t="shared" si="14"/>
        <v>1</v>
      </c>
      <c r="H48" s="143">
        <f t="shared" si="14"/>
        <v>0</v>
      </c>
      <c r="I48" s="147">
        <f t="shared" si="14"/>
        <v>5</v>
      </c>
      <c r="J48" s="143">
        <f t="shared" si="14"/>
        <v>1</v>
      </c>
      <c r="K48" s="143">
        <f t="shared" si="14"/>
        <v>0</v>
      </c>
      <c r="L48" s="143">
        <f t="shared" si="14"/>
        <v>0</v>
      </c>
      <c r="M48" s="143">
        <f t="shared" si="14"/>
        <v>0</v>
      </c>
      <c r="N48" s="143">
        <f t="shared" si="14"/>
        <v>0</v>
      </c>
      <c r="O48" s="147">
        <f t="shared" si="14"/>
        <v>2</v>
      </c>
      <c r="P48" s="143">
        <f t="shared" si="14"/>
        <v>0</v>
      </c>
      <c r="Q48" s="143">
        <f t="shared" si="14"/>
        <v>0</v>
      </c>
      <c r="R48" s="143">
        <f t="shared" si="14"/>
        <v>0</v>
      </c>
      <c r="S48" s="147">
        <f t="shared" si="14"/>
        <v>5</v>
      </c>
      <c r="T48" s="143">
        <f t="shared" si="14"/>
        <v>0</v>
      </c>
      <c r="U48" s="143">
        <f t="shared" si="14"/>
        <v>0</v>
      </c>
      <c r="V48" s="143">
        <f t="shared" si="14"/>
        <v>0</v>
      </c>
      <c r="W48" s="147">
        <f t="shared" si="14"/>
        <v>5</v>
      </c>
      <c r="X48" s="143">
        <f t="shared" si="14"/>
        <v>0</v>
      </c>
      <c r="Y48" s="147">
        <f t="shared" si="14"/>
        <v>5</v>
      </c>
      <c r="Z48" s="143">
        <f t="shared" si="14"/>
        <v>0</v>
      </c>
      <c r="AA48" s="143">
        <f t="shared" si="14"/>
        <v>0</v>
      </c>
      <c r="AB48" s="143">
        <f t="shared" si="14"/>
        <v>0</v>
      </c>
      <c r="AC48" s="143">
        <f t="shared" si="14"/>
        <v>0</v>
      </c>
      <c r="AD48" s="143">
        <f t="shared" si="14"/>
        <v>0</v>
      </c>
      <c r="AE48" s="143">
        <f t="shared" si="14"/>
        <v>0</v>
      </c>
      <c r="AF48" s="143">
        <f t="shared" si="14"/>
        <v>0</v>
      </c>
      <c r="AG48" s="147">
        <f t="shared" si="14"/>
        <v>5</v>
      </c>
      <c r="AH48" s="143">
        <f t="shared" si="14"/>
        <v>0</v>
      </c>
      <c r="AI48" s="143">
        <f t="shared" si="14"/>
        <v>0</v>
      </c>
      <c r="AJ48" s="143">
        <f t="shared" si="14"/>
        <v>0</v>
      </c>
      <c r="AK48" s="143">
        <f t="shared" si="14"/>
        <v>1</v>
      </c>
      <c r="AL48" s="143">
        <f t="shared" si="14"/>
        <v>0</v>
      </c>
      <c r="AM48" s="143">
        <f t="shared" si="14"/>
        <v>0</v>
      </c>
      <c r="AN48" s="143">
        <f t="shared" si="14"/>
        <v>0</v>
      </c>
      <c r="AO48" s="143">
        <f t="shared" si="14"/>
        <v>0</v>
      </c>
      <c r="AP48" s="147">
        <f t="shared" si="14"/>
        <v>3</v>
      </c>
      <c r="AQ48" s="143">
        <f t="shared" si="14"/>
        <v>1</v>
      </c>
      <c r="AR48" s="143">
        <f t="shared" si="14"/>
        <v>0</v>
      </c>
      <c r="AS48" s="143">
        <f t="shared" si="14"/>
        <v>0</v>
      </c>
      <c r="AT48" s="143">
        <f t="shared" si="14"/>
        <v>0</v>
      </c>
      <c r="AU48" s="143">
        <f t="shared" si="14"/>
        <v>0</v>
      </c>
      <c r="AV48" s="143">
        <f t="shared" si="14"/>
        <v>0</v>
      </c>
      <c r="AW48" s="143">
        <f t="shared" si="14"/>
        <v>0</v>
      </c>
      <c r="AX48" s="143">
        <f t="shared" si="14"/>
        <v>0</v>
      </c>
      <c r="AY48" s="143">
        <f t="shared" si="14"/>
        <v>0</v>
      </c>
      <c r="AZ48" s="147">
        <f t="shared" si="14"/>
        <v>2</v>
      </c>
      <c r="BA48" s="147">
        <f t="shared" si="14"/>
        <v>5</v>
      </c>
      <c r="BB48" s="143">
        <f t="shared" si="14"/>
        <v>0</v>
      </c>
      <c r="BC48" s="143">
        <f t="shared" si="14"/>
        <v>0</v>
      </c>
      <c r="BD48" s="143">
        <f t="shared" si="14"/>
        <v>0</v>
      </c>
      <c r="BE48" s="143">
        <f t="shared" si="14"/>
        <v>0</v>
      </c>
      <c r="BF48" s="143">
        <f t="shared" si="14"/>
        <v>0</v>
      </c>
      <c r="BG48" s="143">
        <f t="shared" si="14"/>
        <v>0</v>
      </c>
      <c r="BH48" s="143">
        <f t="shared" si="14"/>
        <v>0</v>
      </c>
      <c r="BI48" s="143">
        <f t="shared" si="14"/>
        <v>1</v>
      </c>
      <c r="BJ48" s="143">
        <f t="shared" si="14"/>
        <v>0</v>
      </c>
      <c r="BK48" s="147">
        <f t="shared" si="14"/>
        <v>3</v>
      </c>
      <c r="BL48" s="147">
        <f t="shared" si="14"/>
        <v>3</v>
      </c>
      <c r="BM48" s="143">
        <f t="shared" si="14"/>
        <v>0</v>
      </c>
      <c r="BN48" s="147">
        <f t="shared" si="14"/>
        <v>5</v>
      </c>
      <c r="BO48" s="143">
        <f t="shared" ref="BO48:CQ48" si="15">7-COUNTIF(BO$120:BO$126,0)</f>
        <v>0</v>
      </c>
      <c r="BP48" s="143">
        <f t="shared" si="15"/>
        <v>0</v>
      </c>
      <c r="BQ48" s="143">
        <f t="shared" si="15"/>
        <v>0</v>
      </c>
      <c r="BR48" s="147">
        <f t="shared" si="15"/>
        <v>5</v>
      </c>
      <c r="BS48" s="143">
        <f t="shared" si="15"/>
        <v>0</v>
      </c>
      <c r="BT48" s="147">
        <f t="shared" si="15"/>
        <v>2</v>
      </c>
      <c r="BU48" s="143">
        <f t="shared" si="15"/>
        <v>0</v>
      </c>
      <c r="BV48" s="147">
        <f t="shared" si="15"/>
        <v>2</v>
      </c>
      <c r="BW48" s="147">
        <f t="shared" si="15"/>
        <v>3</v>
      </c>
      <c r="BX48" s="143">
        <f t="shared" si="15"/>
        <v>0</v>
      </c>
      <c r="BY48" s="143">
        <f t="shared" si="15"/>
        <v>0</v>
      </c>
      <c r="BZ48" s="143">
        <f t="shared" si="15"/>
        <v>0</v>
      </c>
      <c r="CA48" s="143">
        <f t="shared" si="15"/>
        <v>0</v>
      </c>
      <c r="CB48" s="143">
        <f t="shared" si="15"/>
        <v>0</v>
      </c>
      <c r="CC48" s="150">
        <f t="shared" si="15"/>
        <v>4</v>
      </c>
      <c r="CD48" s="143">
        <f t="shared" si="15"/>
        <v>0</v>
      </c>
      <c r="CE48" s="143">
        <f t="shared" si="15"/>
        <v>0</v>
      </c>
      <c r="CF48" s="143">
        <f t="shared" si="15"/>
        <v>0</v>
      </c>
      <c r="CG48" s="143">
        <f t="shared" si="15"/>
        <v>0</v>
      </c>
      <c r="CH48" s="143">
        <f t="shared" si="15"/>
        <v>0</v>
      </c>
      <c r="CI48" s="147">
        <f t="shared" si="15"/>
        <v>5</v>
      </c>
      <c r="CJ48" s="143">
        <f t="shared" si="15"/>
        <v>0</v>
      </c>
      <c r="CK48" s="143">
        <f t="shared" si="15"/>
        <v>0</v>
      </c>
      <c r="CL48" s="150">
        <f t="shared" si="15"/>
        <v>3</v>
      </c>
      <c r="CM48" s="143">
        <f t="shared" si="15"/>
        <v>0</v>
      </c>
      <c r="CN48" s="143">
        <f t="shared" si="15"/>
        <v>1</v>
      </c>
      <c r="CO48" s="143">
        <f t="shared" si="15"/>
        <v>0</v>
      </c>
      <c r="CP48" s="143">
        <f t="shared" si="15"/>
        <v>1</v>
      </c>
      <c r="CQ48" s="143">
        <f t="shared" si="15"/>
        <v>0</v>
      </c>
    </row>
    <row r="49" spans="1:97" ht="18" x14ac:dyDescent="0.6">
      <c r="A49" s="144" t="s">
        <v>958</v>
      </c>
      <c r="B49" s="143">
        <f>34-COUNTIF(B$150:B$183,"=0")</f>
        <v>3</v>
      </c>
      <c r="C49" s="143">
        <f t="shared" ref="C49:BN49" si="16">34-COUNTIF(C$150:C$183,"=0")</f>
        <v>0</v>
      </c>
      <c r="D49" s="143">
        <f t="shared" si="16"/>
        <v>0</v>
      </c>
      <c r="E49" s="143">
        <f t="shared" si="16"/>
        <v>12</v>
      </c>
      <c r="F49" s="143">
        <f t="shared" si="16"/>
        <v>0</v>
      </c>
      <c r="G49" s="143">
        <f t="shared" si="16"/>
        <v>15</v>
      </c>
      <c r="H49" s="143">
        <f t="shared" si="16"/>
        <v>0</v>
      </c>
      <c r="I49" s="147">
        <f t="shared" si="16"/>
        <v>21</v>
      </c>
      <c r="J49" s="143">
        <f t="shared" si="16"/>
        <v>2</v>
      </c>
      <c r="K49" s="143">
        <f t="shared" si="16"/>
        <v>0</v>
      </c>
      <c r="L49" s="143">
        <f t="shared" si="16"/>
        <v>0</v>
      </c>
      <c r="M49" s="143">
        <f t="shared" si="16"/>
        <v>0</v>
      </c>
      <c r="N49" s="143">
        <f t="shared" si="16"/>
        <v>0</v>
      </c>
      <c r="O49" s="147">
        <f t="shared" si="16"/>
        <v>21</v>
      </c>
      <c r="P49" s="143">
        <f t="shared" si="16"/>
        <v>0</v>
      </c>
      <c r="Q49" s="143">
        <f t="shared" si="16"/>
        <v>0</v>
      </c>
      <c r="R49" s="143">
        <f t="shared" si="16"/>
        <v>0</v>
      </c>
      <c r="S49" s="147">
        <f t="shared" si="16"/>
        <v>32</v>
      </c>
      <c r="T49" s="143">
        <f t="shared" si="16"/>
        <v>0</v>
      </c>
      <c r="U49" s="143">
        <f t="shared" si="16"/>
        <v>0</v>
      </c>
      <c r="V49" s="143">
        <f t="shared" si="16"/>
        <v>0</v>
      </c>
      <c r="W49" s="147">
        <f t="shared" si="16"/>
        <v>4</v>
      </c>
      <c r="X49" s="143">
        <f t="shared" si="16"/>
        <v>0</v>
      </c>
      <c r="Y49" s="147">
        <f t="shared" si="16"/>
        <v>15</v>
      </c>
      <c r="Z49" s="143">
        <f t="shared" si="16"/>
        <v>0</v>
      </c>
      <c r="AA49" s="143">
        <f t="shared" si="16"/>
        <v>0</v>
      </c>
      <c r="AB49" s="143">
        <f t="shared" si="16"/>
        <v>0</v>
      </c>
      <c r="AC49" s="143">
        <f t="shared" si="16"/>
        <v>0</v>
      </c>
      <c r="AD49" s="143">
        <f t="shared" si="16"/>
        <v>0</v>
      </c>
      <c r="AE49" s="143">
        <f t="shared" si="16"/>
        <v>0</v>
      </c>
      <c r="AF49" s="143">
        <f t="shared" si="16"/>
        <v>0</v>
      </c>
      <c r="AG49" s="147">
        <f t="shared" si="16"/>
        <v>33</v>
      </c>
      <c r="AH49" s="143">
        <f t="shared" si="16"/>
        <v>0</v>
      </c>
      <c r="AI49" s="143">
        <f t="shared" si="16"/>
        <v>0</v>
      </c>
      <c r="AJ49" s="143">
        <f t="shared" si="16"/>
        <v>0</v>
      </c>
      <c r="AK49" s="143">
        <f t="shared" si="16"/>
        <v>17</v>
      </c>
      <c r="AL49" s="143">
        <f t="shared" si="16"/>
        <v>0</v>
      </c>
      <c r="AM49" s="143">
        <f t="shared" si="16"/>
        <v>0</v>
      </c>
      <c r="AN49" s="143">
        <f t="shared" si="16"/>
        <v>0</v>
      </c>
      <c r="AO49" s="143">
        <f t="shared" si="16"/>
        <v>0</v>
      </c>
      <c r="AP49" s="147">
        <f t="shared" si="16"/>
        <v>21</v>
      </c>
      <c r="AQ49" s="143">
        <f t="shared" si="16"/>
        <v>27</v>
      </c>
      <c r="AR49" s="143">
        <f t="shared" si="16"/>
        <v>0</v>
      </c>
      <c r="AS49" s="143">
        <f t="shared" si="16"/>
        <v>0</v>
      </c>
      <c r="AT49" s="143">
        <f t="shared" si="16"/>
        <v>0</v>
      </c>
      <c r="AU49" s="143">
        <f t="shared" si="16"/>
        <v>0</v>
      </c>
      <c r="AV49" s="143">
        <f t="shared" si="16"/>
        <v>0</v>
      </c>
      <c r="AW49" s="143">
        <f t="shared" si="16"/>
        <v>0</v>
      </c>
      <c r="AX49" s="143">
        <f t="shared" si="16"/>
        <v>0</v>
      </c>
      <c r="AY49" s="143">
        <f t="shared" si="16"/>
        <v>0</v>
      </c>
      <c r="AZ49" s="147">
        <f t="shared" si="16"/>
        <v>16</v>
      </c>
      <c r="BA49" s="147">
        <f t="shared" si="16"/>
        <v>32</v>
      </c>
      <c r="BB49" s="143">
        <f t="shared" si="16"/>
        <v>0</v>
      </c>
      <c r="BC49" s="143">
        <f t="shared" si="16"/>
        <v>0</v>
      </c>
      <c r="BD49" s="143">
        <f t="shared" si="16"/>
        <v>0</v>
      </c>
      <c r="BE49" s="143">
        <f t="shared" si="16"/>
        <v>0</v>
      </c>
      <c r="BF49" s="143">
        <f t="shared" si="16"/>
        <v>0</v>
      </c>
      <c r="BG49" s="143">
        <f t="shared" si="16"/>
        <v>0</v>
      </c>
      <c r="BH49" s="143">
        <f t="shared" si="16"/>
        <v>0</v>
      </c>
      <c r="BI49" s="143">
        <f t="shared" si="16"/>
        <v>6</v>
      </c>
      <c r="BJ49" s="143">
        <f t="shared" si="16"/>
        <v>0</v>
      </c>
      <c r="BK49" s="147">
        <f t="shared" si="16"/>
        <v>30</v>
      </c>
      <c r="BL49" s="147">
        <f t="shared" si="16"/>
        <v>21</v>
      </c>
      <c r="BM49" s="143">
        <f t="shared" si="16"/>
        <v>0</v>
      </c>
      <c r="BN49" s="147">
        <f t="shared" si="16"/>
        <v>25</v>
      </c>
      <c r="BO49" s="143">
        <f t="shared" ref="BO49:CQ49" si="17">34-COUNTIF(BO$150:BO$183,"=0")</f>
        <v>0</v>
      </c>
      <c r="BP49" s="143">
        <f t="shared" si="17"/>
        <v>0</v>
      </c>
      <c r="BQ49" s="143">
        <f t="shared" si="17"/>
        <v>0</v>
      </c>
      <c r="BR49" s="147">
        <f t="shared" si="17"/>
        <v>32</v>
      </c>
      <c r="BS49" s="143">
        <f t="shared" si="17"/>
        <v>0</v>
      </c>
      <c r="BT49" s="147">
        <f t="shared" si="17"/>
        <v>24</v>
      </c>
      <c r="BU49" s="143">
        <f t="shared" si="17"/>
        <v>0</v>
      </c>
      <c r="BV49" s="147">
        <f t="shared" si="17"/>
        <v>7</v>
      </c>
      <c r="BW49" s="147">
        <f t="shared" si="17"/>
        <v>14</v>
      </c>
      <c r="BX49" s="143">
        <f t="shared" si="17"/>
        <v>0</v>
      </c>
      <c r="BY49" s="143">
        <f t="shared" si="17"/>
        <v>0</v>
      </c>
      <c r="BZ49" s="143">
        <f t="shared" si="17"/>
        <v>0</v>
      </c>
      <c r="CA49" s="143">
        <f t="shared" si="17"/>
        <v>0</v>
      </c>
      <c r="CB49" s="143">
        <f t="shared" si="17"/>
        <v>0</v>
      </c>
      <c r="CC49" s="150">
        <f t="shared" si="17"/>
        <v>2</v>
      </c>
      <c r="CD49" s="143">
        <f t="shared" si="17"/>
        <v>0</v>
      </c>
      <c r="CE49" s="143">
        <f t="shared" si="17"/>
        <v>0</v>
      </c>
      <c r="CF49" s="143">
        <f t="shared" si="17"/>
        <v>0</v>
      </c>
      <c r="CG49" s="143">
        <f t="shared" si="17"/>
        <v>0</v>
      </c>
      <c r="CH49" s="143">
        <f t="shared" si="17"/>
        <v>0</v>
      </c>
      <c r="CI49" s="147">
        <f t="shared" si="17"/>
        <v>26</v>
      </c>
      <c r="CJ49" s="143">
        <f t="shared" si="17"/>
        <v>0</v>
      </c>
      <c r="CK49" s="143">
        <f t="shared" si="17"/>
        <v>0</v>
      </c>
      <c r="CL49" s="150">
        <f t="shared" si="17"/>
        <v>8</v>
      </c>
      <c r="CM49" s="143">
        <f t="shared" si="17"/>
        <v>0</v>
      </c>
      <c r="CN49" s="143">
        <f t="shared" si="17"/>
        <v>20</v>
      </c>
      <c r="CO49" s="143">
        <f t="shared" si="17"/>
        <v>0</v>
      </c>
      <c r="CP49" s="143">
        <f t="shared" si="17"/>
        <v>16</v>
      </c>
      <c r="CQ49" s="143">
        <f t="shared" si="17"/>
        <v>0</v>
      </c>
    </row>
    <row r="50" spans="1:97" ht="18" x14ac:dyDescent="0.6">
      <c r="A50" s="144" t="s">
        <v>959</v>
      </c>
      <c r="B50" s="143" t="str">
        <f>IF(B48&lt;2,"no","…")</f>
        <v>no</v>
      </c>
      <c r="C50" s="143" t="str">
        <f t="shared" ref="C50:BN50" si="18">IF(C48&lt;2,"no","…")</f>
        <v>no</v>
      </c>
      <c r="D50" s="143" t="str">
        <f t="shared" si="18"/>
        <v>no</v>
      </c>
      <c r="E50" s="143" t="str">
        <f t="shared" si="18"/>
        <v>no</v>
      </c>
      <c r="F50" s="143" t="str">
        <f t="shared" si="18"/>
        <v>no</v>
      </c>
      <c r="G50" s="143" t="str">
        <f t="shared" si="18"/>
        <v>no</v>
      </c>
      <c r="H50" s="143" t="str">
        <f t="shared" si="18"/>
        <v>no</v>
      </c>
      <c r="I50" s="147" t="str">
        <f t="shared" si="18"/>
        <v>…</v>
      </c>
      <c r="J50" s="143" t="str">
        <f t="shared" si="18"/>
        <v>no</v>
      </c>
      <c r="K50" s="143" t="str">
        <f t="shared" si="18"/>
        <v>no</v>
      </c>
      <c r="L50" s="143" t="str">
        <f t="shared" si="18"/>
        <v>no</v>
      </c>
      <c r="M50" s="143" t="str">
        <f t="shared" si="18"/>
        <v>no</v>
      </c>
      <c r="N50" s="143" t="str">
        <f t="shared" si="18"/>
        <v>no</v>
      </c>
      <c r="O50" s="147" t="str">
        <f t="shared" si="18"/>
        <v>…</v>
      </c>
      <c r="P50" s="143" t="str">
        <f t="shared" si="18"/>
        <v>no</v>
      </c>
      <c r="Q50" s="143" t="str">
        <f t="shared" si="18"/>
        <v>no</v>
      </c>
      <c r="R50" s="143" t="str">
        <f t="shared" si="18"/>
        <v>no</v>
      </c>
      <c r="S50" s="147" t="str">
        <f t="shared" si="18"/>
        <v>…</v>
      </c>
      <c r="T50" s="143" t="str">
        <f t="shared" si="18"/>
        <v>no</v>
      </c>
      <c r="U50" s="143" t="str">
        <f t="shared" si="18"/>
        <v>no</v>
      </c>
      <c r="V50" s="143" t="str">
        <f t="shared" si="18"/>
        <v>no</v>
      </c>
      <c r="W50" s="147" t="str">
        <f t="shared" si="18"/>
        <v>…</v>
      </c>
      <c r="X50" s="143" t="str">
        <f t="shared" si="18"/>
        <v>no</v>
      </c>
      <c r="Y50" s="147" t="str">
        <f t="shared" si="18"/>
        <v>…</v>
      </c>
      <c r="Z50" s="143" t="str">
        <f t="shared" si="18"/>
        <v>no</v>
      </c>
      <c r="AA50" s="143" t="str">
        <f t="shared" si="18"/>
        <v>no</v>
      </c>
      <c r="AB50" s="143" t="str">
        <f t="shared" si="18"/>
        <v>no</v>
      </c>
      <c r="AC50" s="143" t="str">
        <f t="shared" si="18"/>
        <v>no</v>
      </c>
      <c r="AD50" s="143" t="str">
        <f t="shared" si="18"/>
        <v>no</v>
      </c>
      <c r="AE50" s="143" t="str">
        <f t="shared" si="18"/>
        <v>no</v>
      </c>
      <c r="AF50" s="143" t="str">
        <f t="shared" si="18"/>
        <v>no</v>
      </c>
      <c r="AG50" s="147" t="str">
        <f t="shared" si="18"/>
        <v>…</v>
      </c>
      <c r="AH50" s="143" t="str">
        <f t="shared" si="18"/>
        <v>no</v>
      </c>
      <c r="AI50" s="143" t="str">
        <f t="shared" si="18"/>
        <v>no</v>
      </c>
      <c r="AJ50" s="143" t="str">
        <f t="shared" si="18"/>
        <v>no</v>
      </c>
      <c r="AK50" s="143" t="str">
        <f t="shared" si="18"/>
        <v>no</v>
      </c>
      <c r="AL50" s="143" t="str">
        <f t="shared" si="18"/>
        <v>no</v>
      </c>
      <c r="AM50" s="143" t="str">
        <f t="shared" si="18"/>
        <v>no</v>
      </c>
      <c r="AN50" s="143" t="str">
        <f t="shared" si="18"/>
        <v>no</v>
      </c>
      <c r="AO50" s="143" t="str">
        <f t="shared" si="18"/>
        <v>no</v>
      </c>
      <c r="AP50" s="147" t="str">
        <f t="shared" si="18"/>
        <v>…</v>
      </c>
      <c r="AQ50" s="143" t="str">
        <f t="shared" si="18"/>
        <v>no</v>
      </c>
      <c r="AR50" s="143" t="str">
        <f t="shared" si="18"/>
        <v>no</v>
      </c>
      <c r="AS50" s="143" t="str">
        <f t="shared" si="18"/>
        <v>no</v>
      </c>
      <c r="AT50" s="143" t="str">
        <f t="shared" si="18"/>
        <v>no</v>
      </c>
      <c r="AU50" s="143" t="str">
        <f t="shared" si="18"/>
        <v>no</v>
      </c>
      <c r="AV50" s="143" t="str">
        <f t="shared" si="18"/>
        <v>no</v>
      </c>
      <c r="AW50" s="143" t="str">
        <f t="shared" si="18"/>
        <v>no</v>
      </c>
      <c r="AX50" s="143" t="str">
        <f t="shared" si="18"/>
        <v>no</v>
      </c>
      <c r="AY50" s="143" t="str">
        <f t="shared" si="18"/>
        <v>no</v>
      </c>
      <c r="AZ50" s="147" t="str">
        <f t="shared" si="18"/>
        <v>…</v>
      </c>
      <c r="BA50" s="147" t="str">
        <f t="shared" si="18"/>
        <v>…</v>
      </c>
      <c r="BB50" s="143" t="str">
        <f t="shared" si="18"/>
        <v>no</v>
      </c>
      <c r="BC50" s="143" t="str">
        <f t="shared" si="18"/>
        <v>no</v>
      </c>
      <c r="BD50" s="143" t="str">
        <f t="shared" si="18"/>
        <v>no</v>
      </c>
      <c r="BE50" s="143" t="str">
        <f t="shared" si="18"/>
        <v>no</v>
      </c>
      <c r="BF50" s="143" t="str">
        <f t="shared" si="18"/>
        <v>no</v>
      </c>
      <c r="BG50" s="143" t="str">
        <f t="shared" si="18"/>
        <v>no</v>
      </c>
      <c r="BH50" s="143" t="str">
        <f t="shared" si="18"/>
        <v>no</v>
      </c>
      <c r="BI50" s="143" t="str">
        <f t="shared" si="18"/>
        <v>no</v>
      </c>
      <c r="BJ50" s="143" t="str">
        <f t="shared" si="18"/>
        <v>no</v>
      </c>
      <c r="BK50" s="147" t="str">
        <f t="shared" si="18"/>
        <v>…</v>
      </c>
      <c r="BL50" s="147" t="str">
        <f t="shared" si="18"/>
        <v>…</v>
      </c>
      <c r="BM50" s="143" t="str">
        <f t="shared" si="18"/>
        <v>no</v>
      </c>
      <c r="BN50" s="147" t="str">
        <f t="shared" si="18"/>
        <v>…</v>
      </c>
      <c r="BO50" s="143" t="str">
        <f t="shared" ref="BO50:CQ50" si="19">IF(BO48&lt;2,"no","…")</f>
        <v>no</v>
      </c>
      <c r="BP50" s="143" t="str">
        <f t="shared" si="19"/>
        <v>no</v>
      </c>
      <c r="BQ50" s="143" t="str">
        <f t="shared" si="19"/>
        <v>no</v>
      </c>
      <c r="BR50" s="147" t="str">
        <f t="shared" si="19"/>
        <v>…</v>
      </c>
      <c r="BS50" s="143" t="str">
        <f t="shared" si="19"/>
        <v>no</v>
      </c>
      <c r="BT50" s="147" t="str">
        <f t="shared" si="19"/>
        <v>…</v>
      </c>
      <c r="BU50" s="143" t="str">
        <f t="shared" si="19"/>
        <v>no</v>
      </c>
      <c r="BV50" s="147" t="str">
        <f t="shared" si="19"/>
        <v>…</v>
      </c>
      <c r="BW50" s="147" t="str">
        <f t="shared" si="19"/>
        <v>…</v>
      </c>
      <c r="BX50" s="143" t="str">
        <f t="shared" si="19"/>
        <v>no</v>
      </c>
      <c r="BY50" s="143" t="str">
        <f t="shared" si="19"/>
        <v>no</v>
      </c>
      <c r="BZ50" s="143" t="str">
        <f t="shared" si="19"/>
        <v>no</v>
      </c>
      <c r="CA50" s="143" t="str">
        <f t="shared" si="19"/>
        <v>no</v>
      </c>
      <c r="CB50" s="143" t="str">
        <f t="shared" si="19"/>
        <v>no</v>
      </c>
      <c r="CC50" s="150" t="str">
        <f t="shared" si="19"/>
        <v>…</v>
      </c>
      <c r="CD50" s="143" t="str">
        <f t="shared" si="19"/>
        <v>no</v>
      </c>
      <c r="CE50" s="143" t="str">
        <f t="shared" si="19"/>
        <v>no</v>
      </c>
      <c r="CF50" s="143" t="str">
        <f t="shared" si="19"/>
        <v>no</v>
      </c>
      <c r="CG50" s="143" t="str">
        <f t="shared" si="19"/>
        <v>no</v>
      </c>
      <c r="CH50" s="143" t="str">
        <f t="shared" si="19"/>
        <v>no</v>
      </c>
      <c r="CI50" s="147" t="str">
        <f t="shared" si="19"/>
        <v>…</v>
      </c>
      <c r="CJ50" s="143" t="str">
        <f t="shared" si="19"/>
        <v>no</v>
      </c>
      <c r="CK50" s="143" t="str">
        <f t="shared" si="19"/>
        <v>no</v>
      </c>
      <c r="CL50" s="150" t="str">
        <f t="shared" si="19"/>
        <v>…</v>
      </c>
      <c r="CM50" s="143" t="str">
        <f t="shared" si="19"/>
        <v>no</v>
      </c>
      <c r="CN50" s="143" t="str">
        <f t="shared" si="19"/>
        <v>no</v>
      </c>
      <c r="CO50" s="143" t="str">
        <f t="shared" si="19"/>
        <v>no</v>
      </c>
      <c r="CP50" s="143" t="str">
        <f t="shared" si="19"/>
        <v>no</v>
      </c>
      <c r="CQ50" s="143" t="str">
        <f t="shared" si="19"/>
        <v>no</v>
      </c>
      <c r="CR50" s="148">
        <f>COUNTIF(B50:CQ50,"no")</f>
        <v>75</v>
      </c>
      <c r="CS50" t="s">
        <v>960</v>
      </c>
    </row>
    <row r="51" spans="1:97" ht="18" x14ac:dyDescent="0.3">
      <c r="A51" s="5" t="s">
        <v>130</v>
      </c>
      <c r="B51" s="14">
        <v>8681733</v>
      </c>
      <c r="C51" s="5" t="s">
        <v>131</v>
      </c>
      <c r="D51" s="6">
        <v>34</v>
      </c>
      <c r="E51" s="16" t="s">
        <v>132</v>
      </c>
      <c r="F51" s="30">
        <v>94</v>
      </c>
      <c r="G51" s="16" t="s">
        <v>133</v>
      </c>
      <c r="H51" s="6">
        <v>28</v>
      </c>
      <c r="I51" s="16" t="s">
        <v>134</v>
      </c>
      <c r="J51" s="14">
        <v>0</v>
      </c>
      <c r="K51" s="5" t="s">
        <v>135</v>
      </c>
      <c r="L51" s="6" t="s">
        <v>136</v>
      </c>
    </row>
    <row r="52" spans="1:97" ht="15" thickBot="1" x14ac:dyDescent="0.35"/>
    <row r="53" spans="1:97" ht="15" thickBot="1" x14ac:dyDescent="0.35">
      <c r="A53" s="1" t="s">
        <v>0</v>
      </c>
      <c r="B53" s="11" t="s">
        <v>1</v>
      </c>
      <c r="C53" s="1" t="s">
        <v>2</v>
      </c>
      <c r="D53" s="1" t="s">
        <v>3</v>
      </c>
      <c r="E53" s="11" t="s">
        <v>4</v>
      </c>
      <c r="F53" s="1" t="s">
        <v>5</v>
      </c>
      <c r="G53" s="11" t="s">
        <v>6</v>
      </c>
      <c r="H53" s="1" t="s">
        <v>7</v>
      </c>
      <c r="I53" s="11" t="s">
        <v>8</v>
      </c>
      <c r="J53" s="11" t="s">
        <v>9</v>
      </c>
      <c r="K53" s="1" t="s">
        <v>10</v>
      </c>
      <c r="L53" s="1" t="s">
        <v>11</v>
      </c>
      <c r="M53" s="1" t="s">
        <v>12</v>
      </c>
      <c r="N53" s="1" t="s">
        <v>13</v>
      </c>
      <c r="O53" s="11" t="s">
        <v>14</v>
      </c>
      <c r="P53" s="1" t="s">
        <v>15</v>
      </c>
      <c r="Q53" s="1" t="s">
        <v>16</v>
      </c>
      <c r="R53" s="1" t="s">
        <v>17</v>
      </c>
      <c r="S53" s="11" t="s">
        <v>18</v>
      </c>
      <c r="T53" s="1" t="s">
        <v>19</v>
      </c>
      <c r="U53" s="1" t="s">
        <v>20</v>
      </c>
      <c r="V53" s="1" t="s">
        <v>21</v>
      </c>
      <c r="W53" s="11" t="s">
        <v>22</v>
      </c>
      <c r="X53" s="1" t="s">
        <v>23</v>
      </c>
      <c r="Y53" s="11" t="s">
        <v>24</v>
      </c>
      <c r="Z53" s="1" t="s">
        <v>25</v>
      </c>
      <c r="AA53" s="1" t="s">
        <v>26</v>
      </c>
      <c r="AB53" s="1" t="s">
        <v>27</v>
      </c>
      <c r="AC53" s="1" t="s">
        <v>28</v>
      </c>
      <c r="AD53" s="1" t="s">
        <v>29</v>
      </c>
      <c r="AE53" s="1" t="s">
        <v>30</v>
      </c>
      <c r="AF53" s="1" t="s">
        <v>31</v>
      </c>
      <c r="AG53" s="11" t="s">
        <v>32</v>
      </c>
      <c r="AH53" s="1" t="s">
        <v>33</v>
      </c>
      <c r="AI53" s="1" t="s">
        <v>34</v>
      </c>
      <c r="AJ53" s="1" t="s">
        <v>35</v>
      </c>
      <c r="AK53" s="11" t="s">
        <v>36</v>
      </c>
      <c r="AL53" s="1" t="s">
        <v>37</v>
      </c>
      <c r="AM53" s="1" t="s">
        <v>38</v>
      </c>
      <c r="AN53" s="1" t="s">
        <v>39</v>
      </c>
      <c r="AO53" s="1" t="s">
        <v>40</v>
      </c>
      <c r="AP53" s="11" t="s">
        <v>41</v>
      </c>
      <c r="AQ53" s="11" t="s">
        <v>42</v>
      </c>
      <c r="AR53" s="1" t="s">
        <v>43</v>
      </c>
      <c r="AS53" s="1" t="s">
        <v>44</v>
      </c>
      <c r="AT53" s="1" t="s">
        <v>45</v>
      </c>
      <c r="AU53" s="1" t="s">
        <v>46</v>
      </c>
      <c r="AV53" s="1" t="s">
        <v>47</v>
      </c>
      <c r="AW53" s="1" t="s">
        <v>48</v>
      </c>
      <c r="AX53" s="1" t="s">
        <v>49</v>
      </c>
      <c r="AY53" s="1" t="s">
        <v>50</v>
      </c>
      <c r="AZ53" s="11" t="s">
        <v>51</v>
      </c>
      <c r="BA53" s="11" t="s">
        <v>52</v>
      </c>
      <c r="BB53" s="1" t="s">
        <v>53</v>
      </c>
      <c r="BC53" s="1" t="s">
        <v>54</v>
      </c>
      <c r="BD53" s="1" t="s">
        <v>55</v>
      </c>
      <c r="BE53" s="1" t="s">
        <v>56</v>
      </c>
      <c r="BF53" s="1" t="s">
        <v>57</v>
      </c>
      <c r="BG53" s="1" t="s">
        <v>58</v>
      </c>
      <c r="BH53" s="1" t="s">
        <v>59</v>
      </c>
      <c r="BI53" s="11" t="s">
        <v>60</v>
      </c>
      <c r="BJ53" s="1" t="s">
        <v>61</v>
      </c>
      <c r="BK53" s="11" t="s">
        <v>62</v>
      </c>
      <c r="BL53" s="11" t="s">
        <v>63</v>
      </c>
      <c r="BM53" s="1" t="s">
        <v>64</v>
      </c>
      <c r="BN53" s="11" t="s">
        <v>65</v>
      </c>
      <c r="BO53" s="1" t="s">
        <v>66</v>
      </c>
      <c r="BP53" s="1" t="s">
        <v>67</v>
      </c>
      <c r="BQ53" s="1" t="s">
        <v>68</v>
      </c>
      <c r="BR53" s="11" t="s">
        <v>69</v>
      </c>
      <c r="BS53" s="1" t="s">
        <v>70</v>
      </c>
      <c r="BT53" s="1" t="s">
        <v>71</v>
      </c>
      <c r="BU53" s="1" t="s">
        <v>72</v>
      </c>
      <c r="BV53" s="11" t="s">
        <v>73</v>
      </c>
      <c r="BW53" s="11" t="s">
        <v>74</v>
      </c>
      <c r="BX53" s="1" t="s">
        <v>75</v>
      </c>
      <c r="BY53" s="1" t="s">
        <v>76</v>
      </c>
      <c r="BZ53" s="1" t="s">
        <v>77</v>
      </c>
      <c r="CA53" s="1" t="s">
        <v>78</v>
      </c>
      <c r="CB53" s="1" t="s">
        <v>79</v>
      </c>
      <c r="CC53" s="11" t="s">
        <v>80</v>
      </c>
      <c r="CD53" s="1" t="s">
        <v>81</v>
      </c>
      <c r="CE53" s="1" t="s">
        <v>82</v>
      </c>
      <c r="CF53" s="1" t="s">
        <v>83</v>
      </c>
      <c r="CG53" s="1" t="s">
        <v>84</v>
      </c>
      <c r="CH53" s="1" t="s">
        <v>85</v>
      </c>
      <c r="CI53" s="11" t="s">
        <v>86</v>
      </c>
      <c r="CJ53" s="1" t="s">
        <v>87</v>
      </c>
      <c r="CK53" s="1" t="s">
        <v>88</v>
      </c>
      <c r="CL53" s="11" t="s">
        <v>89</v>
      </c>
      <c r="CM53" s="1" t="s">
        <v>90</v>
      </c>
      <c r="CN53" s="11" t="s">
        <v>91</v>
      </c>
      <c r="CO53" s="1" t="s">
        <v>92</v>
      </c>
      <c r="CP53" s="11" t="s">
        <v>93</v>
      </c>
      <c r="CQ53" s="1" t="s">
        <v>94</v>
      </c>
      <c r="CR53" s="1" t="s">
        <v>95</v>
      </c>
    </row>
    <row r="54" spans="1:97" ht="15" thickBot="1" x14ac:dyDescent="0.35">
      <c r="A54" s="1" t="s">
        <v>96</v>
      </c>
      <c r="B54" s="12">
        <v>6</v>
      </c>
      <c r="C54" s="2">
        <v>6</v>
      </c>
      <c r="D54" s="2">
        <v>6</v>
      </c>
      <c r="E54" s="12">
        <v>4</v>
      </c>
      <c r="F54" s="2">
        <v>5</v>
      </c>
      <c r="G54" s="12">
        <v>2</v>
      </c>
      <c r="H54" s="2">
        <v>5</v>
      </c>
      <c r="I54" s="12">
        <v>5</v>
      </c>
      <c r="J54" s="12">
        <v>5</v>
      </c>
      <c r="K54" s="2">
        <v>5</v>
      </c>
      <c r="L54" s="2">
        <v>4</v>
      </c>
      <c r="M54" s="2">
        <v>4</v>
      </c>
      <c r="N54" s="2">
        <v>2</v>
      </c>
      <c r="O54" s="12">
        <v>3</v>
      </c>
      <c r="P54" s="2">
        <v>2</v>
      </c>
      <c r="Q54" s="2">
        <v>1</v>
      </c>
      <c r="R54" s="2">
        <v>2</v>
      </c>
      <c r="S54" s="12">
        <v>1</v>
      </c>
      <c r="T54" s="2">
        <v>5</v>
      </c>
      <c r="U54" s="2">
        <v>6</v>
      </c>
      <c r="V54" s="2">
        <v>6</v>
      </c>
      <c r="W54" s="12">
        <v>6</v>
      </c>
      <c r="X54" s="2">
        <v>6</v>
      </c>
      <c r="Y54" s="12">
        <v>6</v>
      </c>
      <c r="Z54" s="2">
        <v>4</v>
      </c>
      <c r="AA54" s="2">
        <v>3</v>
      </c>
      <c r="AB54" s="2">
        <v>3</v>
      </c>
      <c r="AC54" s="2">
        <v>2</v>
      </c>
      <c r="AD54" s="2">
        <v>1</v>
      </c>
      <c r="AE54" s="2">
        <v>1</v>
      </c>
      <c r="AF54" s="2">
        <v>2</v>
      </c>
      <c r="AG54" s="12">
        <v>1</v>
      </c>
      <c r="AH54" s="2">
        <v>2</v>
      </c>
      <c r="AI54" s="2">
        <v>5</v>
      </c>
      <c r="AJ54" s="2">
        <v>6</v>
      </c>
      <c r="AK54" s="12">
        <v>1</v>
      </c>
      <c r="AL54" s="2">
        <v>1</v>
      </c>
      <c r="AM54" s="2">
        <v>2</v>
      </c>
      <c r="AN54" s="2">
        <v>1</v>
      </c>
      <c r="AO54" s="2">
        <v>2</v>
      </c>
      <c r="AP54" s="12">
        <v>2</v>
      </c>
      <c r="AQ54" s="12">
        <v>1</v>
      </c>
      <c r="AR54" s="2">
        <v>1</v>
      </c>
      <c r="AS54" s="2">
        <v>6</v>
      </c>
      <c r="AT54" s="2">
        <v>6</v>
      </c>
      <c r="AU54" s="2">
        <v>6</v>
      </c>
      <c r="AV54" s="2">
        <v>5</v>
      </c>
      <c r="AW54" s="2">
        <v>5</v>
      </c>
      <c r="AX54" s="2">
        <v>1</v>
      </c>
      <c r="AY54" s="2">
        <v>5</v>
      </c>
      <c r="AZ54" s="12">
        <v>6</v>
      </c>
      <c r="BA54" s="12">
        <v>1</v>
      </c>
      <c r="BB54" s="2">
        <v>6</v>
      </c>
      <c r="BC54" s="2">
        <v>5</v>
      </c>
      <c r="BD54" s="2">
        <v>1</v>
      </c>
      <c r="BE54" s="2">
        <v>5</v>
      </c>
      <c r="BF54" s="2">
        <v>4</v>
      </c>
      <c r="BG54" s="2">
        <v>4</v>
      </c>
      <c r="BH54" s="2">
        <v>3</v>
      </c>
      <c r="BI54" s="12">
        <v>1</v>
      </c>
      <c r="BJ54" s="2">
        <v>5</v>
      </c>
      <c r="BK54" s="12">
        <v>6</v>
      </c>
      <c r="BL54" s="12">
        <v>1</v>
      </c>
      <c r="BM54" s="2">
        <v>1</v>
      </c>
      <c r="BN54" s="12">
        <v>6</v>
      </c>
      <c r="BO54" s="2">
        <v>5</v>
      </c>
      <c r="BP54" s="2">
        <v>5</v>
      </c>
      <c r="BQ54" s="2">
        <v>5</v>
      </c>
      <c r="BR54" s="12">
        <v>1</v>
      </c>
      <c r="BS54" s="2">
        <v>1</v>
      </c>
      <c r="BT54" s="2">
        <v>5</v>
      </c>
      <c r="BU54" s="2">
        <v>5</v>
      </c>
      <c r="BV54" s="12">
        <v>5</v>
      </c>
      <c r="BW54" s="12">
        <v>1</v>
      </c>
      <c r="BX54" s="2">
        <v>5</v>
      </c>
      <c r="BY54" s="2">
        <v>5</v>
      </c>
      <c r="BZ54" s="2">
        <v>1</v>
      </c>
      <c r="CA54" s="2">
        <v>1</v>
      </c>
      <c r="CB54" s="2">
        <v>5</v>
      </c>
      <c r="CC54" s="12">
        <v>6</v>
      </c>
      <c r="CD54" s="2">
        <v>6</v>
      </c>
      <c r="CE54" s="2">
        <v>2</v>
      </c>
      <c r="CF54" s="2">
        <v>5</v>
      </c>
      <c r="CG54" s="2">
        <v>5</v>
      </c>
      <c r="CH54" s="2">
        <v>1</v>
      </c>
      <c r="CI54" s="12">
        <v>4</v>
      </c>
      <c r="CJ54" s="2">
        <v>5</v>
      </c>
      <c r="CK54" s="2">
        <v>5</v>
      </c>
      <c r="CL54" s="12">
        <v>6</v>
      </c>
      <c r="CM54" s="2">
        <v>1</v>
      </c>
      <c r="CN54" s="12">
        <v>5</v>
      </c>
      <c r="CO54" s="2">
        <v>6</v>
      </c>
      <c r="CP54" s="12">
        <v>1</v>
      </c>
      <c r="CQ54" s="2">
        <v>5</v>
      </c>
      <c r="CR54" s="2">
        <v>138700</v>
      </c>
    </row>
    <row r="55" spans="1:97" ht="15" thickBot="1" x14ac:dyDescent="0.35">
      <c r="A55" s="1" t="s">
        <v>97</v>
      </c>
      <c r="B55" s="12">
        <v>5</v>
      </c>
      <c r="C55" s="2">
        <v>6</v>
      </c>
      <c r="D55" s="2">
        <v>6</v>
      </c>
      <c r="E55" s="12">
        <v>3</v>
      </c>
      <c r="F55" s="2">
        <v>1</v>
      </c>
      <c r="G55" s="12">
        <v>3</v>
      </c>
      <c r="H55" s="2">
        <v>1</v>
      </c>
      <c r="I55" s="12">
        <v>6</v>
      </c>
      <c r="J55" s="12">
        <v>6</v>
      </c>
      <c r="K55" s="2">
        <v>5</v>
      </c>
      <c r="L55" s="2">
        <v>3</v>
      </c>
      <c r="M55" s="2">
        <v>3</v>
      </c>
      <c r="N55" s="2">
        <v>3</v>
      </c>
      <c r="O55" s="12">
        <v>1</v>
      </c>
      <c r="P55" s="2">
        <v>6</v>
      </c>
      <c r="Q55" s="2">
        <v>5</v>
      </c>
      <c r="R55" s="2">
        <v>3</v>
      </c>
      <c r="S55" s="12">
        <v>1</v>
      </c>
      <c r="T55" s="2">
        <v>1</v>
      </c>
      <c r="U55" s="2">
        <v>6</v>
      </c>
      <c r="V55" s="2">
        <v>6</v>
      </c>
      <c r="W55" s="12">
        <v>6</v>
      </c>
      <c r="X55" s="2">
        <v>6</v>
      </c>
      <c r="Y55" s="12">
        <v>1</v>
      </c>
      <c r="Z55" s="2">
        <v>6</v>
      </c>
      <c r="AA55" s="2">
        <v>1</v>
      </c>
      <c r="AB55" s="2">
        <v>4</v>
      </c>
      <c r="AC55" s="2">
        <v>3</v>
      </c>
      <c r="AD55" s="2">
        <v>3</v>
      </c>
      <c r="AE55" s="2">
        <v>3</v>
      </c>
      <c r="AF55" s="2">
        <v>3</v>
      </c>
      <c r="AG55" s="12">
        <v>4</v>
      </c>
      <c r="AH55" s="2">
        <v>1</v>
      </c>
      <c r="AI55" s="2">
        <v>1</v>
      </c>
      <c r="AJ55" s="2">
        <v>5</v>
      </c>
      <c r="AK55" s="12">
        <v>3</v>
      </c>
      <c r="AL55" s="2">
        <v>3</v>
      </c>
      <c r="AM55" s="2">
        <v>3</v>
      </c>
      <c r="AN55" s="2">
        <v>1</v>
      </c>
      <c r="AO55" s="2">
        <v>1</v>
      </c>
      <c r="AP55" s="12">
        <v>3</v>
      </c>
      <c r="AQ55" s="12">
        <v>3</v>
      </c>
      <c r="AR55" s="2">
        <v>1</v>
      </c>
      <c r="AS55" s="2">
        <v>1</v>
      </c>
      <c r="AT55" s="2">
        <v>1</v>
      </c>
      <c r="AU55" s="2">
        <v>5</v>
      </c>
      <c r="AV55" s="2">
        <v>3</v>
      </c>
      <c r="AW55" s="2">
        <v>3</v>
      </c>
      <c r="AX55" s="2">
        <v>1</v>
      </c>
      <c r="AY55" s="2">
        <v>1</v>
      </c>
      <c r="AZ55" s="12">
        <v>3</v>
      </c>
      <c r="BA55" s="12">
        <v>1</v>
      </c>
      <c r="BB55" s="2">
        <v>1</v>
      </c>
      <c r="BC55" s="2">
        <v>6</v>
      </c>
      <c r="BD55" s="2">
        <v>4</v>
      </c>
      <c r="BE55" s="2">
        <v>1</v>
      </c>
      <c r="BF55" s="2">
        <v>6</v>
      </c>
      <c r="BG55" s="2">
        <v>3</v>
      </c>
      <c r="BH55" s="2">
        <v>3</v>
      </c>
      <c r="BI55" s="12">
        <v>4</v>
      </c>
      <c r="BJ55" s="2">
        <v>1</v>
      </c>
      <c r="BK55" s="12">
        <v>1</v>
      </c>
      <c r="BL55" s="12">
        <v>3</v>
      </c>
      <c r="BM55" s="2">
        <v>1</v>
      </c>
      <c r="BN55" s="12">
        <v>3</v>
      </c>
      <c r="BO55" s="2">
        <v>1</v>
      </c>
      <c r="BP55" s="2">
        <v>1</v>
      </c>
      <c r="BQ55" s="2">
        <v>3</v>
      </c>
      <c r="BR55" s="12">
        <v>4</v>
      </c>
      <c r="BS55" s="2">
        <v>4</v>
      </c>
      <c r="BT55" s="2">
        <v>4</v>
      </c>
      <c r="BU55" s="2">
        <v>5</v>
      </c>
      <c r="BV55" s="12">
        <v>5</v>
      </c>
      <c r="BW55" s="12">
        <v>5</v>
      </c>
      <c r="BX55" s="2">
        <v>5</v>
      </c>
      <c r="BY55" s="2">
        <v>1</v>
      </c>
      <c r="BZ55" s="2">
        <v>3</v>
      </c>
      <c r="CA55" s="2">
        <v>3</v>
      </c>
      <c r="CB55" s="2">
        <v>1</v>
      </c>
      <c r="CC55" s="12">
        <v>4</v>
      </c>
      <c r="CD55" s="2">
        <v>6</v>
      </c>
      <c r="CE55" s="2">
        <v>1</v>
      </c>
      <c r="CF55" s="2">
        <v>1</v>
      </c>
      <c r="CG55" s="2">
        <v>1</v>
      </c>
      <c r="CH55" s="2">
        <v>3</v>
      </c>
      <c r="CI55" s="12">
        <v>3</v>
      </c>
      <c r="CJ55" s="2">
        <v>3</v>
      </c>
      <c r="CK55" s="2">
        <v>3</v>
      </c>
      <c r="CL55" s="12">
        <v>5</v>
      </c>
      <c r="CM55" s="2">
        <v>6</v>
      </c>
      <c r="CN55" s="12">
        <v>4</v>
      </c>
      <c r="CO55" s="2">
        <v>1</v>
      </c>
      <c r="CP55" s="12">
        <v>3</v>
      </c>
      <c r="CQ55" s="2">
        <v>3</v>
      </c>
      <c r="CR55" s="2">
        <v>115100</v>
      </c>
    </row>
    <row r="56" spans="1:97" ht="15" thickBot="1" x14ac:dyDescent="0.35">
      <c r="A56" s="1" t="s">
        <v>98</v>
      </c>
      <c r="B56" s="12">
        <v>6</v>
      </c>
      <c r="C56" s="2">
        <v>6</v>
      </c>
      <c r="D56" s="2">
        <v>6</v>
      </c>
      <c r="E56" s="12">
        <v>1</v>
      </c>
      <c r="F56" s="2">
        <v>1</v>
      </c>
      <c r="G56" s="12">
        <v>6</v>
      </c>
      <c r="H56" s="2">
        <v>1</v>
      </c>
      <c r="I56" s="12">
        <v>5</v>
      </c>
      <c r="J56" s="12">
        <v>6</v>
      </c>
      <c r="K56" s="2">
        <v>1</v>
      </c>
      <c r="L56" s="2">
        <v>1</v>
      </c>
      <c r="M56" s="2">
        <v>4</v>
      </c>
      <c r="N56" s="2">
        <v>4</v>
      </c>
      <c r="O56" s="12">
        <v>1</v>
      </c>
      <c r="P56" s="2">
        <v>2</v>
      </c>
      <c r="Q56" s="2">
        <v>2</v>
      </c>
      <c r="R56" s="2">
        <v>3</v>
      </c>
      <c r="S56" s="12">
        <v>5</v>
      </c>
      <c r="T56" s="2">
        <v>5</v>
      </c>
      <c r="U56" s="2">
        <v>6</v>
      </c>
      <c r="V56" s="2">
        <v>6</v>
      </c>
      <c r="W56" s="12">
        <v>6</v>
      </c>
      <c r="X56" s="2">
        <v>6</v>
      </c>
      <c r="Y56" s="12">
        <v>6</v>
      </c>
      <c r="Z56" s="2">
        <v>5</v>
      </c>
      <c r="AA56" s="2">
        <v>1</v>
      </c>
      <c r="AB56" s="2">
        <v>5</v>
      </c>
      <c r="AC56" s="2">
        <v>1</v>
      </c>
      <c r="AD56" s="2">
        <v>1</v>
      </c>
      <c r="AE56" s="2">
        <v>1</v>
      </c>
      <c r="AF56" s="2">
        <v>1</v>
      </c>
      <c r="AG56" s="12">
        <v>5</v>
      </c>
      <c r="AH56" s="2">
        <v>1</v>
      </c>
      <c r="AI56" s="2">
        <v>1</v>
      </c>
      <c r="AJ56" s="2">
        <v>6</v>
      </c>
      <c r="AK56" s="12">
        <v>1</v>
      </c>
      <c r="AL56" s="2">
        <v>4</v>
      </c>
      <c r="AM56" s="2">
        <v>4</v>
      </c>
      <c r="AN56" s="2">
        <v>5</v>
      </c>
      <c r="AO56" s="2">
        <v>1</v>
      </c>
      <c r="AP56" s="12">
        <v>4</v>
      </c>
      <c r="AQ56" s="12">
        <v>1</v>
      </c>
      <c r="AR56" s="2">
        <v>1</v>
      </c>
      <c r="AS56" s="2">
        <v>1</v>
      </c>
      <c r="AT56" s="2">
        <v>6</v>
      </c>
      <c r="AU56" s="2">
        <v>1</v>
      </c>
      <c r="AV56" s="2">
        <v>5</v>
      </c>
      <c r="AW56" s="2">
        <v>4</v>
      </c>
      <c r="AX56" s="2">
        <v>1</v>
      </c>
      <c r="AY56" s="2">
        <v>5</v>
      </c>
      <c r="AZ56" s="12">
        <v>1</v>
      </c>
      <c r="BA56" s="12">
        <v>5</v>
      </c>
      <c r="BB56" s="2">
        <v>1</v>
      </c>
      <c r="BC56" s="2">
        <v>5</v>
      </c>
      <c r="BD56" s="2">
        <v>1</v>
      </c>
      <c r="BE56" s="2">
        <v>4</v>
      </c>
      <c r="BF56" s="2">
        <v>5</v>
      </c>
      <c r="BG56" s="2">
        <v>4</v>
      </c>
      <c r="BH56" s="2">
        <v>5</v>
      </c>
      <c r="BI56" s="12">
        <v>5</v>
      </c>
      <c r="BJ56" s="2">
        <v>1</v>
      </c>
      <c r="BK56" s="12">
        <v>1</v>
      </c>
      <c r="BL56" s="12">
        <v>5</v>
      </c>
      <c r="BM56" s="2">
        <v>6</v>
      </c>
      <c r="BN56" s="12">
        <v>6</v>
      </c>
      <c r="BO56" s="2">
        <v>5</v>
      </c>
      <c r="BP56" s="2">
        <v>1</v>
      </c>
      <c r="BQ56" s="2">
        <v>5</v>
      </c>
      <c r="BR56" s="12">
        <v>1</v>
      </c>
      <c r="BS56" s="2">
        <v>1</v>
      </c>
      <c r="BT56" s="2">
        <v>1</v>
      </c>
      <c r="BU56" s="2">
        <v>1</v>
      </c>
      <c r="BV56" s="12">
        <v>5</v>
      </c>
      <c r="BW56" s="12">
        <v>5</v>
      </c>
      <c r="BX56" s="2">
        <v>1</v>
      </c>
      <c r="BY56" s="2">
        <v>1</v>
      </c>
      <c r="BZ56" s="2">
        <v>1</v>
      </c>
      <c r="CA56" s="2">
        <v>1</v>
      </c>
      <c r="CB56" s="2">
        <v>1</v>
      </c>
      <c r="CC56" s="12">
        <v>6</v>
      </c>
      <c r="CD56" s="2">
        <v>6</v>
      </c>
      <c r="CE56" s="2">
        <v>1</v>
      </c>
      <c r="CF56" s="2">
        <v>5</v>
      </c>
      <c r="CG56" s="2">
        <v>6</v>
      </c>
      <c r="CH56" s="2">
        <v>1</v>
      </c>
      <c r="CI56" s="12">
        <v>6</v>
      </c>
      <c r="CJ56" s="2">
        <v>1</v>
      </c>
      <c r="CK56" s="2">
        <v>5</v>
      </c>
      <c r="CL56" s="12">
        <v>6</v>
      </c>
      <c r="CM56" s="2">
        <v>5</v>
      </c>
      <c r="CN56" s="12">
        <v>1</v>
      </c>
      <c r="CO56" s="2">
        <v>1</v>
      </c>
      <c r="CP56" s="12">
        <v>2</v>
      </c>
      <c r="CQ56" s="2">
        <v>5</v>
      </c>
      <c r="CR56" s="2">
        <v>115600</v>
      </c>
    </row>
    <row r="57" spans="1:97" ht="15" thickBot="1" x14ac:dyDescent="0.35">
      <c r="A57" s="1" t="s">
        <v>99</v>
      </c>
      <c r="B57" s="12">
        <v>5</v>
      </c>
      <c r="C57" s="2">
        <v>6</v>
      </c>
      <c r="D57" s="2">
        <v>6</v>
      </c>
      <c r="E57" s="12">
        <v>3</v>
      </c>
      <c r="F57" s="2">
        <v>1</v>
      </c>
      <c r="G57" s="12">
        <v>5</v>
      </c>
      <c r="H57" s="2">
        <v>1</v>
      </c>
      <c r="I57" s="12">
        <v>6</v>
      </c>
      <c r="J57" s="12">
        <v>6</v>
      </c>
      <c r="K57" s="2">
        <v>5</v>
      </c>
      <c r="L57" s="2">
        <v>3</v>
      </c>
      <c r="M57" s="2">
        <v>1</v>
      </c>
      <c r="N57" s="2">
        <v>1</v>
      </c>
      <c r="O57" s="12">
        <v>2</v>
      </c>
      <c r="P57" s="2">
        <v>1</v>
      </c>
      <c r="Q57" s="2">
        <v>1</v>
      </c>
      <c r="R57" s="2">
        <v>2</v>
      </c>
      <c r="S57" s="12">
        <v>1</v>
      </c>
      <c r="T57" s="2">
        <v>5</v>
      </c>
      <c r="U57" s="2">
        <v>6</v>
      </c>
      <c r="V57" s="2">
        <v>6</v>
      </c>
      <c r="W57" s="12">
        <v>6</v>
      </c>
      <c r="X57" s="2">
        <v>6</v>
      </c>
      <c r="Y57" s="12">
        <v>6</v>
      </c>
      <c r="Z57" s="2">
        <v>6</v>
      </c>
      <c r="AA57" s="2">
        <v>1</v>
      </c>
      <c r="AB57" s="2">
        <v>1</v>
      </c>
      <c r="AC57" s="2">
        <v>3</v>
      </c>
      <c r="AD57" s="2">
        <v>1</v>
      </c>
      <c r="AE57" s="2">
        <v>1</v>
      </c>
      <c r="AF57" s="2">
        <v>3</v>
      </c>
      <c r="AG57" s="12">
        <v>1</v>
      </c>
      <c r="AH57" s="2">
        <v>1</v>
      </c>
      <c r="AI57" s="2">
        <v>1</v>
      </c>
      <c r="AJ57" s="2">
        <v>6</v>
      </c>
      <c r="AK57" s="12">
        <v>2</v>
      </c>
      <c r="AL57" s="2">
        <v>1</v>
      </c>
      <c r="AM57" s="2">
        <v>1</v>
      </c>
      <c r="AN57" s="2">
        <v>2</v>
      </c>
      <c r="AO57" s="2">
        <v>1</v>
      </c>
      <c r="AP57" s="12">
        <v>1</v>
      </c>
      <c r="AQ57" s="12">
        <v>1</v>
      </c>
      <c r="AR57" s="2">
        <v>1</v>
      </c>
      <c r="AS57" s="2">
        <v>4</v>
      </c>
      <c r="AT57" s="2">
        <v>6</v>
      </c>
      <c r="AU57" s="2">
        <v>2</v>
      </c>
      <c r="AV57" s="2">
        <v>1</v>
      </c>
      <c r="AW57" s="2">
        <v>3</v>
      </c>
      <c r="AX57" s="2">
        <v>5</v>
      </c>
      <c r="AY57" s="2">
        <v>1</v>
      </c>
      <c r="AZ57" s="12">
        <v>3</v>
      </c>
      <c r="BA57" s="12">
        <v>1</v>
      </c>
      <c r="BB57" s="2">
        <v>1</v>
      </c>
      <c r="BC57" s="2">
        <v>5</v>
      </c>
      <c r="BD57" s="2">
        <v>1</v>
      </c>
      <c r="BE57" s="2">
        <v>6</v>
      </c>
      <c r="BF57" s="2">
        <v>6</v>
      </c>
      <c r="BG57" s="2">
        <v>1</v>
      </c>
      <c r="BH57" s="2">
        <v>1</v>
      </c>
      <c r="BI57" s="12">
        <v>6</v>
      </c>
      <c r="BJ57" s="2">
        <v>6</v>
      </c>
      <c r="BK57" s="12">
        <v>1</v>
      </c>
      <c r="BL57" s="12">
        <v>2</v>
      </c>
      <c r="BM57" s="2">
        <v>6</v>
      </c>
      <c r="BN57" s="12">
        <v>2</v>
      </c>
      <c r="BO57" s="2">
        <v>2</v>
      </c>
      <c r="BP57" s="2">
        <v>1</v>
      </c>
      <c r="BQ57" s="2">
        <v>1</v>
      </c>
      <c r="BR57" s="12">
        <v>1</v>
      </c>
      <c r="BS57" s="2">
        <v>5</v>
      </c>
      <c r="BT57" s="2">
        <v>1</v>
      </c>
      <c r="BU57" s="2">
        <v>3</v>
      </c>
      <c r="BV57" s="12">
        <v>2</v>
      </c>
      <c r="BW57" s="12">
        <v>3</v>
      </c>
      <c r="BX57" s="2">
        <v>2</v>
      </c>
      <c r="BY57" s="2">
        <v>1</v>
      </c>
      <c r="BZ57" s="2">
        <v>1</v>
      </c>
      <c r="CA57" s="2">
        <v>1</v>
      </c>
      <c r="CB57" s="2">
        <v>3</v>
      </c>
      <c r="CC57" s="12">
        <v>6</v>
      </c>
      <c r="CD57" s="2">
        <v>6</v>
      </c>
      <c r="CE57" s="2">
        <v>1</v>
      </c>
      <c r="CF57" s="2">
        <v>6</v>
      </c>
      <c r="CG57" s="2">
        <v>1</v>
      </c>
      <c r="CH57" s="2">
        <v>3</v>
      </c>
      <c r="CI57" s="12">
        <v>2</v>
      </c>
      <c r="CJ57" s="2">
        <v>1</v>
      </c>
      <c r="CK57" s="2">
        <v>2</v>
      </c>
      <c r="CL57" s="12">
        <v>1</v>
      </c>
      <c r="CM57" s="2">
        <v>5</v>
      </c>
      <c r="CN57" s="12">
        <v>2</v>
      </c>
      <c r="CO57" s="2">
        <v>1</v>
      </c>
      <c r="CP57" s="12">
        <v>1</v>
      </c>
      <c r="CQ57" s="2">
        <v>5</v>
      </c>
      <c r="CR57" s="2">
        <v>131666</v>
      </c>
    </row>
    <row r="58" spans="1:97" ht="15" thickBot="1" x14ac:dyDescent="0.35">
      <c r="A58" s="1" t="s">
        <v>100</v>
      </c>
      <c r="B58" s="12">
        <v>5</v>
      </c>
      <c r="C58" s="2">
        <v>6</v>
      </c>
      <c r="D58" s="2">
        <v>6</v>
      </c>
      <c r="E58" s="12">
        <v>3</v>
      </c>
      <c r="F58" s="2">
        <v>1</v>
      </c>
      <c r="G58" s="12">
        <v>5</v>
      </c>
      <c r="H58" s="2">
        <v>1</v>
      </c>
      <c r="I58" s="12">
        <v>6</v>
      </c>
      <c r="J58" s="12">
        <v>6</v>
      </c>
      <c r="K58" s="2">
        <v>5</v>
      </c>
      <c r="L58" s="2">
        <v>5</v>
      </c>
      <c r="M58" s="2">
        <v>1</v>
      </c>
      <c r="N58" s="2">
        <v>1</v>
      </c>
      <c r="O58" s="12">
        <v>5</v>
      </c>
      <c r="P58" s="2">
        <v>1</v>
      </c>
      <c r="Q58" s="2">
        <v>1</v>
      </c>
      <c r="R58" s="2">
        <v>5</v>
      </c>
      <c r="S58" s="12">
        <v>1</v>
      </c>
      <c r="T58" s="2">
        <v>5</v>
      </c>
      <c r="U58" s="2">
        <v>6</v>
      </c>
      <c r="V58" s="2">
        <v>6</v>
      </c>
      <c r="W58" s="12">
        <v>6</v>
      </c>
      <c r="X58" s="2">
        <v>6</v>
      </c>
      <c r="Y58" s="12">
        <v>6</v>
      </c>
      <c r="Z58" s="2">
        <v>6</v>
      </c>
      <c r="AA58" s="2">
        <v>1</v>
      </c>
      <c r="AB58" s="2">
        <v>1</v>
      </c>
      <c r="AC58" s="2">
        <v>3</v>
      </c>
      <c r="AD58" s="2">
        <v>1</v>
      </c>
      <c r="AE58" s="2">
        <v>1</v>
      </c>
      <c r="AF58" s="2">
        <v>3</v>
      </c>
      <c r="AG58" s="12">
        <v>1</v>
      </c>
      <c r="AH58" s="2">
        <v>1</v>
      </c>
      <c r="AI58" s="2">
        <v>1</v>
      </c>
      <c r="AJ58" s="2">
        <v>6</v>
      </c>
      <c r="AK58" s="12">
        <v>5</v>
      </c>
      <c r="AL58" s="2">
        <v>3</v>
      </c>
      <c r="AM58" s="2">
        <v>3</v>
      </c>
      <c r="AN58" s="2">
        <v>5</v>
      </c>
      <c r="AO58" s="2">
        <v>1</v>
      </c>
      <c r="AP58" s="12">
        <v>3</v>
      </c>
      <c r="AQ58" s="12">
        <v>1</v>
      </c>
      <c r="AR58" s="2">
        <v>1</v>
      </c>
      <c r="AS58" s="2">
        <v>5</v>
      </c>
      <c r="AT58" s="2">
        <v>6</v>
      </c>
      <c r="AU58" s="2">
        <v>5</v>
      </c>
      <c r="AV58" s="2">
        <v>1</v>
      </c>
      <c r="AW58" s="2">
        <v>3</v>
      </c>
      <c r="AX58" s="2">
        <v>5</v>
      </c>
      <c r="AY58" s="2">
        <v>1</v>
      </c>
      <c r="AZ58" s="12">
        <v>3</v>
      </c>
      <c r="BA58" s="12">
        <v>1</v>
      </c>
      <c r="BB58" s="2">
        <v>1</v>
      </c>
      <c r="BC58" s="2">
        <v>5</v>
      </c>
      <c r="BD58" s="2">
        <v>1</v>
      </c>
      <c r="BE58" s="2">
        <v>6</v>
      </c>
      <c r="BF58" s="2">
        <v>6</v>
      </c>
      <c r="BG58" s="2">
        <v>1</v>
      </c>
      <c r="BH58" s="2">
        <v>1</v>
      </c>
      <c r="BI58" s="12">
        <v>6</v>
      </c>
      <c r="BJ58" s="2">
        <v>6</v>
      </c>
      <c r="BK58" s="12">
        <v>3</v>
      </c>
      <c r="BL58" s="12">
        <v>5</v>
      </c>
      <c r="BM58" s="2">
        <v>6</v>
      </c>
      <c r="BN58" s="12">
        <v>5</v>
      </c>
      <c r="BO58" s="2">
        <v>5</v>
      </c>
      <c r="BP58" s="2">
        <v>1</v>
      </c>
      <c r="BQ58" s="2">
        <v>1</v>
      </c>
      <c r="BR58" s="12">
        <v>1</v>
      </c>
      <c r="BS58" s="2">
        <v>5</v>
      </c>
      <c r="BT58" s="2">
        <v>3</v>
      </c>
      <c r="BU58" s="2">
        <v>1</v>
      </c>
      <c r="BV58" s="12">
        <v>5</v>
      </c>
      <c r="BW58" s="12">
        <v>3</v>
      </c>
      <c r="BX58" s="2">
        <v>5</v>
      </c>
      <c r="BY58" s="2">
        <v>1</v>
      </c>
      <c r="BZ58" s="2">
        <v>1</v>
      </c>
      <c r="CA58" s="2">
        <v>1</v>
      </c>
      <c r="CB58" s="2">
        <v>3</v>
      </c>
      <c r="CC58" s="12">
        <v>6</v>
      </c>
      <c r="CD58" s="2">
        <v>6</v>
      </c>
      <c r="CE58" s="2">
        <v>1</v>
      </c>
      <c r="CF58" s="2">
        <v>6</v>
      </c>
      <c r="CG58" s="2">
        <v>1</v>
      </c>
      <c r="CH58" s="2">
        <v>3</v>
      </c>
      <c r="CI58" s="12">
        <v>5</v>
      </c>
      <c r="CJ58" s="2">
        <v>1</v>
      </c>
      <c r="CK58" s="2">
        <v>5</v>
      </c>
      <c r="CL58" s="12">
        <v>1</v>
      </c>
      <c r="CM58" s="2">
        <v>5</v>
      </c>
      <c r="CN58" s="12">
        <v>5</v>
      </c>
      <c r="CO58" s="2">
        <v>1</v>
      </c>
      <c r="CP58" s="12">
        <v>1</v>
      </c>
      <c r="CQ58" s="2">
        <v>5</v>
      </c>
      <c r="CR58" s="2">
        <v>130933</v>
      </c>
    </row>
    <row r="59" spans="1:97" ht="15" thickBot="1" x14ac:dyDescent="0.35">
      <c r="A59" s="1" t="s">
        <v>101</v>
      </c>
      <c r="B59" s="12">
        <v>6</v>
      </c>
      <c r="C59" s="2">
        <v>7</v>
      </c>
      <c r="D59" s="2">
        <v>6</v>
      </c>
      <c r="E59" s="12">
        <v>1</v>
      </c>
      <c r="F59" s="2">
        <v>1</v>
      </c>
      <c r="G59" s="12">
        <v>1</v>
      </c>
      <c r="H59" s="2">
        <v>1</v>
      </c>
      <c r="I59" s="12">
        <v>5</v>
      </c>
      <c r="J59" s="12">
        <v>6</v>
      </c>
      <c r="K59" s="2">
        <v>6</v>
      </c>
      <c r="L59" s="2">
        <v>1</v>
      </c>
      <c r="M59" s="2">
        <v>5</v>
      </c>
      <c r="N59" s="2">
        <v>1</v>
      </c>
      <c r="O59" s="12">
        <v>1</v>
      </c>
      <c r="P59" s="2">
        <v>5</v>
      </c>
      <c r="Q59" s="2">
        <v>4</v>
      </c>
      <c r="R59" s="2">
        <v>1</v>
      </c>
      <c r="S59" s="12">
        <v>4</v>
      </c>
      <c r="T59" s="2">
        <v>1</v>
      </c>
      <c r="U59" s="2">
        <v>7</v>
      </c>
      <c r="V59" s="2">
        <v>5</v>
      </c>
      <c r="W59" s="12">
        <v>6</v>
      </c>
      <c r="X59" s="2">
        <v>6</v>
      </c>
      <c r="Y59" s="12">
        <v>5</v>
      </c>
      <c r="Z59" s="2">
        <v>5</v>
      </c>
      <c r="AA59" s="2">
        <v>1</v>
      </c>
      <c r="AB59" s="2">
        <v>1</v>
      </c>
      <c r="AC59" s="2">
        <v>5</v>
      </c>
      <c r="AD59" s="2">
        <v>4</v>
      </c>
      <c r="AE59" s="2">
        <v>1</v>
      </c>
      <c r="AF59" s="2">
        <v>4</v>
      </c>
      <c r="AG59" s="12">
        <v>6</v>
      </c>
      <c r="AH59" s="2">
        <v>1</v>
      </c>
      <c r="AI59" s="2">
        <v>1</v>
      </c>
      <c r="AJ59" s="2">
        <v>6</v>
      </c>
      <c r="AK59" s="12">
        <v>5</v>
      </c>
      <c r="AL59" s="2">
        <v>1</v>
      </c>
      <c r="AM59" s="2">
        <v>4</v>
      </c>
      <c r="AN59" s="2">
        <v>1</v>
      </c>
      <c r="AO59" s="2">
        <v>5</v>
      </c>
      <c r="AP59" s="12">
        <v>4</v>
      </c>
      <c r="AQ59" s="12">
        <v>1</v>
      </c>
      <c r="AR59" s="2">
        <v>4</v>
      </c>
      <c r="AS59" s="2">
        <v>5</v>
      </c>
      <c r="AT59" s="2">
        <v>1</v>
      </c>
      <c r="AU59" s="2">
        <v>5</v>
      </c>
      <c r="AV59" s="2">
        <v>6</v>
      </c>
      <c r="AW59" s="2">
        <v>5</v>
      </c>
      <c r="AX59" s="2">
        <v>1</v>
      </c>
      <c r="AY59" s="2">
        <v>5</v>
      </c>
      <c r="AZ59" s="12">
        <v>4</v>
      </c>
      <c r="BA59" s="12">
        <v>5</v>
      </c>
      <c r="BB59" s="2">
        <v>1</v>
      </c>
      <c r="BC59" s="2">
        <v>5</v>
      </c>
      <c r="BD59" s="2">
        <v>4</v>
      </c>
      <c r="BE59" s="2">
        <v>5</v>
      </c>
      <c r="BF59" s="2">
        <v>6</v>
      </c>
      <c r="BG59" s="2">
        <v>1</v>
      </c>
      <c r="BH59" s="2">
        <v>7</v>
      </c>
      <c r="BI59" s="12">
        <v>1</v>
      </c>
      <c r="BJ59" s="2">
        <v>1</v>
      </c>
      <c r="BK59" s="12">
        <v>1</v>
      </c>
      <c r="BL59" s="12">
        <v>1</v>
      </c>
      <c r="BM59" s="2">
        <v>5</v>
      </c>
      <c r="BN59" s="12">
        <v>1</v>
      </c>
      <c r="BO59" s="2">
        <v>1</v>
      </c>
      <c r="BP59" s="2">
        <v>1</v>
      </c>
      <c r="BQ59" s="2">
        <v>5</v>
      </c>
      <c r="BR59" s="12">
        <v>4</v>
      </c>
      <c r="BS59" s="2">
        <v>5</v>
      </c>
      <c r="BT59" s="2">
        <v>1</v>
      </c>
      <c r="BU59" s="2">
        <v>1</v>
      </c>
      <c r="BV59" s="12">
        <v>6</v>
      </c>
      <c r="BW59" s="12">
        <v>6</v>
      </c>
      <c r="BX59" s="2">
        <v>5</v>
      </c>
      <c r="BY59" s="2">
        <v>1</v>
      </c>
      <c r="BZ59" s="2">
        <v>1</v>
      </c>
      <c r="CA59" s="2">
        <v>1</v>
      </c>
      <c r="CB59" s="2">
        <v>1</v>
      </c>
      <c r="CC59" s="12">
        <v>6</v>
      </c>
      <c r="CD59" s="2">
        <v>7</v>
      </c>
      <c r="CE59" s="2">
        <v>1</v>
      </c>
      <c r="CF59" s="2">
        <v>5</v>
      </c>
      <c r="CG59" s="2">
        <v>1</v>
      </c>
      <c r="CH59" s="2">
        <v>1</v>
      </c>
      <c r="CI59" s="12">
        <v>6</v>
      </c>
      <c r="CJ59" s="2">
        <v>1</v>
      </c>
      <c r="CK59" s="2">
        <v>5</v>
      </c>
      <c r="CL59" s="12">
        <v>6</v>
      </c>
      <c r="CM59" s="2">
        <v>4</v>
      </c>
      <c r="CN59" s="12">
        <v>5</v>
      </c>
      <c r="CO59" s="2">
        <v>5</v>
      </c>
      <c r="CP59" s="12">
        <v>4</v>
      </c>
      <c r="CQ59" s="2">
        <v>5</v>
      </c>
      <c r="CR59" s="2">
        <v>112800</v>
      </c>
    </row>
    <row r="60" spans="1:97" ht="15" thickBot="1" x14ac:dyDescent="0.35">
      <c r="A60" s="1" t="s">
        <v>102</v>
      </c>
      <c r="B60" s="12">
        <v>6</v>
      </c>
      <c r="C60" s="2">
        <v>7</v>
      </c>
      <c r="D60" s="2">
        <v>6</v>
      </c>
      <c r="E60" s="12">
        <v>4</v>
      </c>
      <c r="F60" s="2">
        <v>1</v>
      </c>
      <c r="G60" s="12">
        <v>1</v>
      </c>
      <c r="H60" s="2">
        <v>1</v>
      </c>
      <c r="I60" s="12">
        <v>5</v>
      </c>
      <c r="J60" s="12">
        <v>6</v>
      </c>
      <c r="K60" s="2">
        <v>6</v>
      </c>
      <c r="L60" s="2">
        <v>4</v>
      </c>
      <c r="M60" s="2">
        <v>5</v>
      </c>
      <c r="N60" s="2">
        <v>1</v>
      </c>
      <c r="O60" s="12">
        <v>1</v>
      </c>
      <c r="P60" s="2">
        <v>5</v>
      </c>
      <c r="Q60" s="2">
        <v>4</v>
      </c>
      <c r="R60" s="2">
        <v>3</v>
      </c>
      <c r="S60" s="12">
        <v>1</v>
      </c>
      <c r="T60" s="2">
        <v>5</v>
      </c>
      <c r="U60" s="2">
        <v>7</v>
      </c>
      <c r="V60" s="2">
        <v>5</v>
      </c>
      <c r="W60" s="12">
        <v>6</v>
      </c>
      <c r="X60" s="2">
        <v>6</v>
      </c>
      <c r="Y60" s="12">
        <v>5</v>
      </c>
      <c r="Z60" s="2">
        <v>5</v>
      </c>
      <c r="AA60" s="2">
        <v>5</v>
      </c>
      <c r="AB60" s="2">
        <v>1</v>
      </c>
      <c r="AC60" s="2">
        <v>5</v>
      </c>
      <c r="AD60" s="2">
        <v>4</v>
      </c>
      <c r="AE60" s="2">
        <v>1</v>
      </c>
      <c r="AF60" s="2">
        <v>4</v>
      </c>
      <c r="AG60" s="12">
        <v>1</v>
      </c>
      <c r="AH60" s="2">
        <v>1</v>
      </c>
      <c r="AI60" s="2">
        <v>1</v>
      </c>
      <c r="AJ60" s="2">
        <v>6</v>
      </c>
      <c r="AK60" s="12">
        <v>5</v>
      </c>
      <c r="AL60" s="2">
        <v>4</v>
      </c>
      <c r="AM60" s="2">
        <v>4</v>
      </c>
      <c r="AN60" s="2">
        <v>1</v>
      </c>
      <c r="AO60" s="2">
        <v>5</v>
      </c>
      <c r="AP60" s="12">
        <v>4</v>
      </c>
      <c r="AQ60" s="12">
        <v>1</v>
      </c>
      <c r="AR60" s="2">
        <v>4</v>
      </c>
      <c r="AS60" s="2">
        <v>4</v>
      </c>
      <c r="AT60" s="2">
        <v>7</v>
      </c>
      <c r="AU60" s="2">
        <v>5</v>
      </c>
      <c r="AV60" s="2">
        <v>6</v>
      </c>
      <c r="AW60" s="2">
        <v>5</v>
      </c>
      <c r="AX60" s="2">
        <v>1</v>
      </c>
      <c r="AY60" s="2">
        <v>5</v>
      </c>
      <c r="AZ60" s="12">
        <v>4</v>
      </c>
      <c r="BA60" s="12">
        <v>5</v>
      </c>
      <c r="BB60" s="2">
        <v>1</v>
      </c>
      <c r="BC60" s="2">
        <v>5</v>
      </c>
      <c r="BD60" s="2">
        <v>4</v>
      </c>
      <c r="BE60" s="2">
        <v>5</v>
      </c>
      <c r="BF60" s="2">
        <v>6</v>
      </c>
      <c r="BG60" s="2">
        <v>4</v>
      </c>
      <c r="BH60" s="2">
        <v>7</v>
      </c>
      <c r="BI60" s="12">
        <v>5</v>
      </c>
      <c r="BJ60" s="2">
        <v>1</v>
      </c>
      <c r="BK60" s="12">
        <v>1</v>
      </c>
      <c r="BL60" s="12">
        <v>3</v>
      </c>
      <c r="BM60" s="2">
        <v>5</v>
      </c>
      <c r="BN60" s="12">
        <v>3</v>
      </c>
      <c r="BO60" s="2">
        <v>1</v>
      </c>
      <c r="BP60" s="2">
        <v>1</v>
      </c>
      <c r="BQ60" s="2">
        <v>5</v>
      </c>
      <c r="BR60" s="12">
        <v>4</v>
      </c>
      <c r="BS60" s="2">
        <v>5</v>
      </c>
      <c r="BT60" s="2">
        <v>1</v>
      </c>
      <c r="BU60" s="2">
        <v>1</v>
      </c>
      <c r="BV60" s="12">
        <v>6</v>
      </c>
      <c r="BW60" s="12">
        <v>6</v>
      </c>
      <c r="BX60" s="2">
        <v>5</v>
      </c>
      <c r="BY60" s="2">
        <v>1</v>
      </c>
      <c r="BZ60" s="2">
        <v>1</v>
      </c>
      <c r="CA60" s="2">
        <v>1</v>
      </c>
      <c r="CB60" s="2">
        <v>6</v>
      </c>
      <c r="CC60" s="12">
        <v>6</v>
      </c>
      <c r="CD60" s="2">
        <v>7</v>
      </c>
      <c r="CE60" s="2">
        <v>1</v>
      </c>
      <c r="CF60" s="2">
        <v>5</v>
      </c>
      <c r="CG60" s="2">
        <v>1</v>
      </c>
      <c r="CH60" s="2">
        <v>6</v>
      </c>
      <c r="CI60" s="12">
        <v>6</v>
      </c>
      <c r="CJ60" s="2">
        <v>5</v>
      </c>
      <c r="CK60" s="2">
        <v>5</v>
      </c>
      <c r="CL60" s="12">
        <v>6</v>
      </c>
      <c r="CM60" s="2">
        <v>4</v>
      </c>
      <c r="CN60" s="12">
        <v>5</v>
      </c>
      <c r="CO60" s="2">
        <v>5</v>
      </c>
      <c r="CP60" s="12">
        <v>4</v>
      </c>
      <c r="CQ60" s="2">
        <v>5</v>
      </c>
      <c r="CR60" s="2">
        <v>115100</v>
      </c>
    </row>
    <row r="61" spans="1:97" ht="15" thickBot="1" x14ac:dyDescent="0.35">
      <c r="A61" s="1" t="s">
        <v>103</v>
      </c>
      <c r="B61" s="12">
        <v>6</v>
      </c>
      <c r="C61" s="2">
        <v>7</v>
      </c>
      <c r="D61" s="2">
        <v>6</v>
      </c>
      <c r="E61" s="12">
        <v>4</v>
      </c>
      <c r="F61" s="2">
        <v>1</v>
      </c>
      <c r="G61" s="12">
        <v>1</v>
      </c>
      <c r="H61" s="2">
        <v>1</v>
      </c>
      <c r="I61" s="12">
        <v>5</v>
      </c>
      <c r="J61" s="12">
        <v>6</v>
      </c>
      <c r="K61" s="2">
        <v>6</v>
      </c>
      <c r="L61" s="2">
        <v>4</v>
      </c>
      <c r="M61" s="2">
        <v>5</v>
      </c>
      <c r="N61" s="2">
        <v>1</v>
      </c>
      <c r="O61" s="12">
        <v>1</v>
      </c>
      <c r="P61" s="2">
        <v>5</v>
      </c>
      <c r="Q61" s="2">
        <v>4</v>
      </c>
      <c r="R61" s="2">
        <v>1</v>
      </c>
      <c r="S61" s="12">
        <v>5</v>
      </c>
      <c r="T61" s="2">
        <v>5</v>
      </c>
      <c r="U61" s="2">
        <v>7</v>
      </c>
      <c r="V61" s="2">
        <v>5</v>
      </c>
      <c r="W61" s="12">
        <v>6</v>
      </c>
      <c r="X61" s="2">
        <v>6</v>
      </c>
      <c r="Y61" s="12">
        <v>5</v>
      </c>
      <c r="Z61" s="2">
        <v>5</v>
      </c>
      <c r="AA61" s="2">
        <v>5</v>
      </c>
      <c r="AB61" s="2">
        <v>1</v>
      </c>
      <c r="AC61" s="2">
        <v>5</v>
      </c>
      <c r="AD61" s="2">
        <v>4</v>
      </c>
      <c r="AE61" s="2">
        <v>1</v>
      </c>
      <c r="AF61" s="2">
        <v>4</v>
      </c>
      <c r="AG61" s="12">
        <v>1</v>
      </c>
      <c r="AH61" s="2">
        <v>1</v>
      </c>
      <c r="AI61" s="2">
        <v>1</v>
      </c>
      <c r="AJ61" s="2">
        <v>6</v>
      </c>
      <c r="AK61" s="12">
        <v>5</v>
      </c>
      <c r="AL61" s="2">
        <v>4</v>
      </c>
      <c r="AM61" s="2">
        <v>4</v>
      </c>
      <c r="AN61" s="2">
        <v>1</v>
      </c>
      <c r="AO61" s="2">
        <v>5</v>
      </c>
      <c r="AP61" s="12">
        <v>4</v>
      </c>
      <c r="AQ61" s="12">
        <v>4</v>
      </c>
      <c r="AR61" s="2">
        <v>4</v>
      </c>
      <c r="AS61" s="2">
        <v>1</v>
      </c>
      <c r="AT61" s="2">
        <v>7</v>
      </c>
      <c r="AU61" s="2">
        <v>5</v>
      </c>
      <c r="AV61" s="2">
        <v>6</v>
      </c>
      <c r="AW61" s="2">
        <v>5</v>
      </c>
      <c r="AX61" s="2">
        <v>1</v>
      </c>
      <c r="AY61" s="2">
        <v>5</v>
      </c>
      <c r="AZ61" s="12">
        <v>4</v>
      </c>
      <c r="BA61" s="12">
        <v>5</v>
      </c>
      <c r="BB61" s="2">
        <v>1</v>
      </c>
      <c r="BC61" s="2">
        <v>5</v>
      </c>
      <c r="BD61" s="2">
        <v>4</v>
      </c>
      <c r="BE61" s="2">
        <v>5</v>
      </c>
      <c r="BF61" s="2">
        <v>6</v>
      </c>
      <c r="BG61" s="2">
        <v>4</v>
      </c>
      <c r="BH61" s="2">
        <v>7</v>
      </c>
      <c r="BI61" s="12">
        <v>5</v>
      </c>
      <c r="BJ61" s="2">
        <v>1</v>
      </c>
      <c r="BK61" s="12">
        <v>1</v>
      </c>
      <c r="BL61" s="12">
        <v>1</v>
      </c>
      <c r="BM61" s="2">
        <v>5</v>
      </c>
      <c r="BN61" s="12">
        <v>1</v>
      </c>
      <c r="BO61" s="2">
        <v>1</v>
      </c>
      <c r="BP61" s="2">
        <v>1</v>
      </c>
      <c r="BQ61" s="2">
        <v>5</v>
      </c>
      <c r="BR61" s="12">
        <v>4</v>
      </c>
      <c r="BS61" s="2">
        <v>5</v>
      </c>
      <c r="BT61" s="2">
        <v>1</v>
      </c>
      <c r="BU61" s="2">
        <v>6</v>
      </c>
      <c r="BV61" s="12">
        <v>6</v>
      </c>
      <c r="BW61" s="12">
        <v>6</v>
      </c>
      <c r="BX61" s="2">
        <v>1</v>
      </c>
      <c r="BY61" s="2">
        <v>1</v>
      </c>
      <c r="BZ61" s="2">
        <v>1</v>
      </c>
      <c r="CA61" s="2">
        <v>1</v>
      </c>
      <c r="CB61" s="2">
        <v>5</v>
      </c>
      <c r="CC61" s="12">
        <v>6</v>
      </c>
      <c r="CD61" s="2">
        <v>7</v>
      </c>
      <c r="CE61" s="2">
        <v>1</v>
      </c>
      <c r="CF61" s="2">
        <v>5</v>
      </c>
      <c r="CG61" s="2">
        <v>1</v>
      </c>
      <c r="CH61" s="2">
        <v>5</v>
      </c>
      <c r="CI61" s="12">
        <v>6</v>
      </c>
      <c r="CJ61" s="2">
        <v>1</v>
      </c>
      <c r="CK61" s="2">
        <v>5</v>
      </c>
      <c r="CL61" s="12">
        <v>6</v>
      </c>
      <c r="CM61" s="2">
        <v>4</v>
      </c>
      <c r="CN61" s="12">
        <v>1</v>
      </c>
      <c r="CO61" s="2">
        <v>5</v>
      </c>
      <c r="CP61" s="12">
        <v>4</v>
      </c>
      <c r="CQ61" s="2">
        <v>5</v>
      </c>
      <c r="CR61" s="2">
        <v>112533</v>
      </c>
    </row>
    <row r="62" spans="1:97" ht="15" thickBot="1" x14ac:dyDescent="0.35">
      <c r="A62" s="1" t="s">
        <v>104</v>
      </c>
      <c r="B62" s="12">
        <v>5</v>
      </c>
      <c r="C62" s="2">
        <v>6</v>
      </c>
      <c r="D62" s="2">
        <v>4</v>
      </c>
      <c r="E62" s="12">
        <v>1</v>
      </c>
      <c r="F62" s="2">
        <v>5</v>
      </c>
      <c r="G62" s="12">
        <v>2</v>
      </c>
      <c r="H62" s="2">
        <v>4</v>
      </c>
      <c r="I62" s="12">
        <v>5</v>
      </c>
      <c r="J62" s="12">
        <v>5</v>
      </c>
      <c r="K62" s="2">
        <v>4</v>
      </c>
      <c r="L62" s="2">
        <v>2</v>
      </c>
      <c r="M62" s="2">
        <v>2</v>
      </c>
      <c r="N62" s="2">
        <v>1</v>
      </c>
      <c r="O62" s="12">
        <v>4</v>
      </c>
      <c r="P62" s="2">
        <v>2</v>
      </c>
      <c r="Q62" s="2">
        <v>1</v>
      </c>
      <c r="R62" s="2">
        <v>1</v>
      </c>
      <c r="S62" s="12">
        <v>1</v>
      </c>
      <c r="T62" s="2">
        <v>1</v>
      </c>
      <c r="U62" s="2">
        <v>5</v>
      </c>
      <c r="V62" s="2">
        <v>4</v>
      </c>
      <c r="W62" s="12">
        <v>5</v>
      </c>
      <c r="X62" s="2">
        <v>5</v>
      </c>
      <c r="Y62" s="12">
        <v>5</v>
      </c>
      <c r="Z62" s="2">
        <v>5</v>
      </c>
      <c r="AA62" s="2">
        <v>2</v>
      </c>
      <c r="AB62" s="2">
        <v>1</v>
      </c>
      <c r="AC62" s="2">
        <v>2</v>
      </c>
      <c r="AD62" s="2">
        <v>2</v>
      </c>
      <c r="AE62" s="2">
        <v>1</v>
      </c>
      <c r="AF62" s="2">
        <v>4</v>
      </c>
      <c r="AG62" s="12">
        <v>1</v>
      </c>
      <c r="AH62" s="2">
        <v>1</v>
      </c>
      <c r="AI62" s="2">
        <v>1</v>
      </c>
      <c r="AJ62" s="2">
        <v>6</v>
      </c>
      <c r="AK62" s="12">
        <v>1</v>
      </c>
      <c r="AL62" s="2">
        <v>1</v>
      </c>
      <c r="AM62" s="2">
        <v>4</v>
      </c>
      <c r="AN62" s="2">
        <v>1</v>
      </c>
      <c r="AO62" s="2">
        <v>1</v>
      </c>
      <c r="AP62" s="12">
        <v>4</v>
      </c>
      <c r="AQ62" s="12">
        <v>1</v>
      </c>
      <c r="AR62" s="2">
        <v>1</v>
      </c>
      <c r="AS62" s="2">
        <v>1</v>
      </c>
      <c r="AT62" s="2">
        <v>6</v>
      </c>
      <c r="AU62" s="2">
        <v>5</v>
      </c>
      <c r="AV62" s="2">
        <v>4</v>
      </c>
      <c r="AW62" s="2">
        <v>2</v>
      </c>
      <c r="AX62" s="2">
        <v>4</v>
      </c>
      <c r="AY62" s="2">
        <v>1</v>
      </c>
      <c r="AZ62" s="12">
        <v>2</v>
      </c>
      <c r="BA62" s="12">
        <v>1</v>
      </c>
      <c r="BB62" s="2">
        <v>4</v>
      </c>
      <c r="BC62" s="2">
        <v>4</v>
      </c>
      <c r="BD62" s="2">
        <v>1</v>
      </c>
      <c r="BE62" s="2">
        <v>4</v>
      </c>
      <c r="BF62" s="2">
        <v>4</v>
      </c>
      <c r="BG62" s="2">
        <v>2</v>
      </c>
      <c r="BH62" s="2">
        <v>2</v>
      </c>
      <c r="BI62" s="12">
        <v>1</v>
      </c>
      <c r="BJ62" s="2">
        <v>4</v>
      </c>
      <c r="BK62" s="12">
        <v>5</v>
      </c>
      <c r="BL62" s="12">
        <v>4</v>
      </c>
      <c r="BM62" s="2">
        <v>1</v>
      </c>
      <c r="BN62" s="12">
        <v>5</v>
      </c>
      <c r="BO62" s="2">
        <v>5</v>
      </c>
      <c r="BP62" s="2">
        <v>4</v>
      </c>
      <c r="BQ62" s="2">
        <v>1</v>
      </c>
      <c r="BR62" s="12">
        <v>4</v>
      </c>
      <c r="BS62" s="2">
        <v>4</v>
      </c>
      <c r="BT62" s="2">
        <v>1</v>
      </c>
      <c r="BU62" s="2">
        <v>4</v>
      </c>
      <c r="BV62" s="12">
        <v>4</v>
      </c>
      <c r="BW62" s="12">
        <v>4</v>
      </c>
      <c r="BX62" s="2">
        <v>5</v>
      </c>
      <c r="BY62" s="2">
        <v>1</v>
      </c>
      <c r="BZ62" s="2">
        <v>2</v>
      </c>
      <c r="CA62" s="2">
        <v>1</v>
      </c>
      <c r="CB62" s="2">
        <v>4</v>
      </c>
      <c r="CC62" s="12">
        <v>6</v>
      </c>
      <c r="CD62" s="2">
        <v>6</v>
      </c>
      <c r="CE62" s="2">
        <v>1</v>
      </c>
      <c r="CF62" s="2">
        <v>5</v>
      </c>
      <c r="CG62" s="2">
        <v>2</v>
      </c>
      <c r="CH62" s="2">
        <v>1</v>
      </c>
      <c r="CI62" s="12">
        <v>1</v>
      </c>
      <c r="CJ62" s="2">
        <v>4</v>
      </c>
      <c r="CK62" s="2">
        <v>2</v>
      </c>
      <c r="CL62" s="12">
        <v>4</v>
      </c>
      <c r="CM62" s="2">
        <v>4</v>
      </c>
      <c r="CN62" s="12">
        <v>5</v>
      </c>
      <c r="CO62" s="2">
        <v>5</v>
      </c>
      <c r="CP62" s="12">
        <v>1</v>
      </c>
      <c r="CQ62" s="2">
        <v>5</v>
      </c>
      <c r="CR62" s="2">
        <v>174357</v>
      </c>
    </row>
    <row r="63" spans="1:97" ht="15" thickBot="1" x14ac:dyDescent="0.35">
      <c r="A63" s="1" t="s">
        <v>105</v>
      </c>
      <c r="B63" s="12">
        <v>6</v>
      </c>
      <c r="C63" s="2">
        <v>6</v>
      </c>
      <c r="D63" s="2">
        <v>6</v>
      </c>
      <c r="E63" s="12">
        <v>1</v>
      </c>
      <c r="F63" s="2">
        <v>1</v>
      </c>
      <c r="G63" s="12">
        <v>1</v>
      </c>
      <c r="H63" s="2">
        <v>6</v>
      </c>
      <c r="I63" s="12">
        <v>5</v>
      </c>
      <c r="J63" s="12">
        <v>6</v>
      </c>
      <c r="K63" s="2">
        <v>1</v>
      </c>
      <c r="L63" s="2">
        <v>4</v>
      </c>
      <c r="M63" s="2">
        <v>1</v>
      </c>
      <c r="N63" s="2">
        <v>4</v>
      </c>
      <c r="O63" s="12">
        <v>1</v>
      </c>
      <c r="P63" s="2">
        <v>2</v>
      </c>
      <c r="Q63" s="2">
        <v>2</v>
      </c>
      <c r="R63" s="2">
        <v>3</v>
      </c>
      <c r="S63" s="12">
        <v>5</v>
      </c>
      <c r="T63" s="2">
        <v>5</v>
      </c>
      <c r="U63" s="2">
        <v>6</v>
      </c>
      <c r="V63" s="2">
        <v>6</v>
      </c>
      <c r="W63" s="12">
        <v>6</v>
      </c>
      <c r="X63" s="2">
        <v>6</v>
      </c>
      <c r="Y63" s="12">
        <v>6</v>
      </c>
      <c r="Z63" s="2">
        <v>5</v>
      </c>
      <c r="AA63" s="2">
        <v>1</v>
      </c>
      <c r="AB63" s="2">
        <v>5</v>
      </c>
      <c r="AC63" s="2">
        <v>5</v>
      </c>
      <c r="AD63" s="2">
        <v>5</v>
      </c>
      <c r="AE63" s="2">
        <v>1</v>
      </c>
      <c r="AF63" s="2">
        <v>1</v>
      </c>
      <c r="AG63" s="12">
        <v>5</v>
      </c>
      <c r="AH63" s="2">
        <v>1</v>
      </c>
      <c r="AI63" s="2">
        <v>1</v>
      </c>
      <c r="AJ63" s="2">
        <v>6</v>
      </c>
      <c r="AK63" s="12">
        <v>1</v>
      </c>
      <c r="AL63" s="2">
        <v>1</v>
      </c>
      <c r="AM63" s="2">
        <v>1</v>
      </c>
      <c r="AN63" s="2">
        <v>1</v>
      </c>
      <c r="AO63" s="2">
        <v>1</v>
      </c>
      <c r="AP63" s="12">
        <v>1</v>
      </c>
      <c r="AQ63" s="12">
        <v>1</v>
      </c>
      <c r="AR63" s="2">
        <v>1</v>
      </c>
      <c r="AS63" s="2">
        <v>1</v>
      </c>
      <c r="AT63" s="2">
        <v>4</v>
      </c>
      <c r="AU63" s="2">
        <v>1</v>
      </c>
      <c r="AV63" s="2">
        <v>5</v>
      </c>
      <c r="AW63" s="2">
        <v>4</v>
      </c>
      <c r="AX63" s="2">
        <v>1</v>
      </c>
      <c r="AY63" s="2">
        <v>5</v>
      </c>
      <c r="AZ63" s="12">
        <v>1</v>
      </c>
      <c r="BA63" s="12">
        <v>5</v>
      </c>
      <c r="BB63" s="2">
        <v>1</v>
      </c>
      <c r="BC63" s="2">
        <v>5</v>
      </c>
      <c r="BD63" s="2">
        <v>1</v>
      </c>
      <c r="BE63" s="2">
        <v>4</v>
      </c>
      <c r="BF63" s="2">
        <v>5</v>
      </c>
      <c r="BG63" s="2">
        <v>4</v>
      </c>
      <c r="BH63" s="2">
        <v>5</v>
      </c>
      <c r="BI63" s="12">
        <v>5</v>
      </c>
      <c r="BJ63" s="2">
        <v>1</v>
      </c>
      <c r="BK63" s="12">
        <v>1</v>
      </c>
      <c r="BL63" s="12">
        <v>5</v>
      </c>
      <c r="BM63" s="2">
        <v>6</v>
      </c>
      <c r="BN63" s="12">
        <v>5</v>
      </c>
      <c r="BO63" s="2">
        <v>5</v>
      </c>
      <c r="BP63" s="2">
        <v>1</v>
      </c>
      <c r="BQ63" s="2">
        <v>1</v>
      </c>
      <c r="BR63" s="12">
        <v>5</v>
      </c>
      <c r="BS63" s="2">
        <v>5</v>
      </c>
      <c r="BT63" s="2">
        <v>5</v>
      </c>
      <c r="BU63" s="2">
        <v>1</v>
      </c>
      <c r="BV63" s="12">
        <v>5</v>
      </c>
      <c r="BW63" s="12">
        <v>5</v>
      </c>
      <c r="BX63" s="2">
        <v>1</v>
      </c>
      <c r="BY63" s="2">
        <v>1</v>
      </c>
      <c r="BZ63" s="2">
        <v>1</v>
      </c>
      <c r="CA63" s="2">
        <v>1</v>
      </c>
      <c r="CB63" s="2">
        <v>1</v>
      </c>
      <c r="CC63" s="12">
        <v>6</v>
      </c>
      <c r="CD63" s="2">
        <v>6</v>
      </c>
      <c r="CE63" s="2">
        <v>1</v>
      </c>
      <c r="CF63" s="2">
        <v>5</v>
      </c>
      <c r="CG63" s="2">
        <v>6</v>
      </c>
      <c r="CH63" s="2">
        <v>1</v>
      </c>
      <c r="CI63" s="12">
        <v>6</v>
      </c>
      <c r="CJ63" s="2">
        <v>1</v>
      </c>
      <c r="CK63" s="2">
        <v>5</v>
      </c>
      <c r="CL63" s="12">
        <v>6</v>
      </c>
      <c r="CM63" s="2">
        <v>5</v>
      </c>
      <c r="CN63" s="12">
        <v>1</v>
      </c>
      <c r="CO63" s="2">
        <v>1</v>
      </c>
      <c r="CP63" s="12">
        <v>2</v>
      </c>
      <c r="CQ63" s="2">
        <v>5</v>
      </c>
      <c r="CR63" s="2">
        <v>125964</v>
      </c>
    </row>
    <row r="64" spans="1:97" ht="15" thickBot="1" x14ac:dyDescent="0.35">
      <c r="A64" s="1" t="s">
        <v>106</v>
      </c>
      <c r="B64" s="12">
        <v>5</v>
      </c>
      <c r="C64" s="2">
        <v>6</v>
      </c>
      <c r="D64" s="2">
        <v>5</v>
      </c>
      <c r="E64" s="12">
        <v>4</v>
      </c>
      <c r="F64" s="2">
        <v>1</v>
      </c>
      <c r="G64" s="12">
        <v>1</v>
      </c>
      <c r="H64" s="2">
        <v>1</v>
      </c>
      <c r="I64" s="12">
        <v>1</v>
      </c>
      <c r="J64" s="12">
        <v>5</v>
      </c>
      <c r="K64" s="2">
        <v>1</v>
      </c>
      <c r="L64" s="2">
        <v>4</v>
      </c>
      <c r="M64" s="2">
        <v>1</v>
      </c>
      <c r="N64" s="2">
        <v>1</v>
      </c>
      <c r="O64" s="12">
        <v>1</v>
      </c>
      <c r="P64" s="2">
        <v>4</v>
      </c>
      <c r="Q64" s="2">
        <v>1</v>
      </c>
      <c r="R64" s="2">
        <v>4</v>
      </c>
      <c r="S64" s="12">
        <v>5</v>
      </c>
      <c r="T64" s="2">
        <v>5</v>
      </c>
      <c r="U64" s="2">
        <v>6</v>
      </c>
      <c r="V64" s="2">
        <v>5</v>
      </c>
      <c r="W64" s="12">
        <v>5</v>
      </c>
      <c r="X64" s="2">
        <v>4</v>
      </c>
      <c r="Y64" s="12">
        <v>1</v>
      </c>
      <c r="Z64" s="2">
        <v>1</v>
      </c>
      <c r="AA64" s="2">
        <v>1</v>
      </c>
      <c r="AB64" s="2">
        <v>1</v>
      </c>
      <c r="AC64" s="2">
        <v>4</v>
      </c>
      <c r="AD64" s="2">
        <v>4</v>
      </c>
      <c r="AE64" s="2">
        <v>1</v>
      </c>
      <c r="AF64" s="2">
        <v>4</v>
      </c>
      <c r="AG64" s="12">
        <v>1</v>
      </c>
      <c r="AH64" s="2">
        <v>1</v>
      </c>
      <c r="AI64" s="2">
        <v>1</v>
      </c>
      <c r="AJ64" s="2">
        <v>5</v>
      </c>
      <c r="AK64" s="12">
        <v>1</v>
      </c>
      <c r="AL64" s="2">
        <v>4</v>
      </c>
      <c r="AM64" s="2">
        <v>4</v>
      </c>
      <c r="AN64" s="2">
        <v>1</v>
      </c>
      <c r="AO64" s="2">
        <v>1</v>
      </c>
      <c r="AP64" s="12">
        <v>4</v>
      </c>
      <c r="AQ64" s="12">
        <v>1</v>
      </c>
      <c r="AR64" s="2">
        <v>1</v>
      </c>
      <c r="AS64" s="2">
        <v>1</v>
      </c>
      <c r="AT64" s="2">
        <v>5</v>
      </c>
      <c r="AU64" s="2">
        <v>1</v>
      </c>
      <c r="AV64" s="2">
        <v>1</v>
      </c>
      <c r="AW64" s="2">
        <v>1</v>
      </c>
      <c r="AX64" s="2">
        <v>1</v>
      </c>
      <c r="AY64" s="2">
        <v>1</v>
      </c>
      <c r="AZ64" s="12">
        <v>1</v>
      </c>
      <c r="BA64" s="12">
        <v>5</v>
      </c>
      <c r="BB64" s="2">
        <v>1</v>
      </c>
      <c r="BC64" s="2">
        <v>5</v>
      </c>
      <c r="BD64" s="2">
        <v>1</v>
      </c>
      <c r="BE64" s="2">
        <v>1</v>
      </c>
      <c r="BF64" s="2">
        <v>5</v>
      </c>
      <c r="BG64" s="2">
        <v>4</v>
      </c>
      <c r="BH64" s="2">
        <v>5</v>
      </c>
      <c r="BI64" s="12">
        <v>4</v>
      </c>
      <c r="BJ64" s="2">
        <v>1</v>
      </c>
      <c r="BK64" s="12">
        <v>4</v>
      </c>
      <c r="BL64" s="12">
        <v>5</v>
      </c>
      <c r="BM64" s="2">
        <v>5</v>
      </c>
      <c r="BN64" s="12">
        <v>5</v>
      </c>
      <c r="BO64" s="2">
        <v>1</v>
      </c>
      <c r="BP64" s="2">
        <v>1</v>
      </c>
      <c r="BQ64" s="2">
        <v>1</v>
      </c>
      <c r="BR64" s="12">
        <v>1</v>
      </c>
      <c r="BS64" s="2">
        <v>1</v>
      </c>
      <c r="BT64" s="2">
        <v>4</v>
      </c>
      <c r="BU64" s="2">
        <v>1</v>
      </c>
      <c r="BV64" s="12">
        <v>5</v>
      </c>
      <c r="BW64" s="12">
        <v>5</v>
      </c>
      <c r="BX64" s="2">
        <v>1</v>
      </c>
      <c r="BY64" s="2">
        <v>1</v>
      </c>
      <c r="BZ64" s="2">
        <v>1</v>
      </c>
      <c r="CA64" s="2">
        <v>1</v>
      </c>
      <c r="CB64" s="2">
        <v>4</v>
      </c>
      <c r="CC64" s="12">
        <v>6</v>
      </c>
      <c r="CD64" s="2">
        <v>6</v>
      </c>
      <c r="CE64" s="2">
        <v>1</v>
      </c>
      <c r="CF64" s="2">
        <v>5</v>
      </c>
      <c r="CG64" s="2">
        <v>4</v>
      </c>
      <c r="CH64" s="2">
        <v>1</v>
      </c>
      <c r="CI64" s="12">
        <v>5</v>
      </c>
      <c r="CJ64" s="2">
        <v>1</v>
      </c>
      <c r="CK64" s="2">
        <v>1</v>
      </c>
      <c r="CL64" s="12">
        <v>6</v>
      </c>
      <c r="CM64" s="2">
        <v>5</v>
      </c>
      <c r="CN64" s="12">
        <v>1</v>
      </c>
      <c r="CO64" s="2">
        <v>1</v>
      </c>
      <c r="CP64" s="12">
        <v>4</v>
      </c>
      <c r="CQ64" s="2">
        <v>5</v>
      </c>
      <c r="CR64" s="2">
        <v>138966</v>
      </c>
    </row>
    <row r="65" spans="1:96" ht="15" thickBot="1" x14ac:dyDescent="0.35">
      <c r="A65" s="1" t="s">
        <v>107</v>
      </c>
      <c r="B65" s="12">
        <v>1</v>
      </c>
      <c r="C65" s="2">
        <v>6</v>
      </c>
      <c r="D65" s="2">
        <v>3</v>
      </c>
      <c r="E65" s="12">
        <v>3</v>
      </c>
      <c r="F65" s="2">
        <v>1</v>
      </c>
      <c r="G65" s="12">
        <v>3</v>
      </c>
      <c r="H65" s="2">
        <v>1</v>
      </c>
      <c r="I65" s="12">
        <v>5</v>
      </c>
      <c r="J65" s="12">
        <v>1</v>
      </c>
      <c r="K65" s="2">
        <v>5</v>
      </c>
      <c r="L65" s="2">
        <v>3</v>
      </c>
      <c r="M65" s="2">
        <v>4</v>
      </c>
      <c r="N65" s="2">
        <v>4</v>
      </c>
      <c r="O65" s="12">
        <v>1</v>
      </c>
      <c r="P65" s="2">
        <v>4</v>
      </c>
      <c r="Q65" s="2">
        <v>5</v>
      </c>
      <c r="R65" s="2">
        <v>1</v>
      </c>
      <c r="S65" s="12">
        <v>6</v>
      </c>
      <c r="T65" s="2">
        <v>3</v>
      </c>
      <c r="U65" s="2">
        <v>5</v>
      </c>
      <c r="V65" s="2">
        <v>6</v>
      </c>
      <c r="W65" s="12">
        <v>6</v>
      </c>
      <c r="X65" s="2">
        <v>5</v>
      </c>
      <c r="Y65" s="12">
        <v>5</v>
      </c>
      <c r="Z65" s="2">
        <v>1</v>
      </c>
      <c r="AA65" s="2">
        <v>1</v>
      </c>
      <c r="AB65" s="2">
        <v>1</v>
      </c>
      <c r="AC65" s="2">
        <v>3</v>
      </c>
      <c r="AD65" s="2">
        <v>3</v>
      </c>
      <c r="AE65" s="2">
        <v>1</v>
      </c>
      <c r="AF65" s="2">
        <v>3</v>
      </c>
      <c r="AG65" s="12">
        <v>1</v>
      </c>
      <c r="AH65" s="2">
        <v>1</v>
      </c>
      <c r="AI65" s="2">
        <v>1</v>
      </c>
      <c r="AJ65" s="2">
        <v>6</v>
      </c>
      <c r="AK65" s="12">
        <v>3</v>
      </c>
      <c r="AL65" s="2">
        <v>3</v>
      </c>
      <c r="AM65" s="2">
        <v>3</v>
      </c>
      <c r="AN65" s="2">
        <v>1</v>
      </c>
      <c r="AO65" s="2">
        <v>3</v>
      </c>
      <c r="AP65" s="12">
        <v>3</v>
      </c>
      <c r="AQ65" s="12">
        <v>3</v>
      </c>
      <c r="AR65" s="2">
        <v>3</v>
      </c>
      <c r="AS65" s="2">
        <v>5</v>
      </c>
      <c r="AT65" s="2">
        <v>5</v>
      </c>
      <c r="AU65" s="2">
        <v>1</v>
      </c>
      <c r="AV65" s="2">
        <v>5</v>
      </c>
      <c r="AW65" s="2">
        <v>4</v>
      </c>
      <c r="AX65" s="2">
        <v>5</v>
      </c>
      <c r="AY65" s="2">
        <v>1</v>
      </c>
      <c r="AZ65" s="12">
        <v>1</v>
      </c>
      <c r="BA65" s="12">
        <v>1</v>
      </c>
      <c r="BB65" s="2">
        <v>1</v>
      </c>
      <c r="BC65" s="2">
        <v>4</v>
      </c>
      <c r="BD65" s="2">
        <v>1</v>
      </c>
      <c r="BE65" s="2">
        <v>1</v>
      </c>
      <c r="BF65" s="2">
        <v>5</v>
      </c>
      <c r="BG65" s="2">
        <v>1</v>
      </c>
      <c r="BH65" s="2">
        <v>1</v>
      </c>
      <c r="BI65" s="12">
        <v>5</v>
      </c>
      <c r="BJ65" s="2">
        <v>1</v>
      </c>
      <c r="BK65" s="12">
        <v>1</v>
      </c>
      <c r="BL65" s="12">
        <v>1</v>
      </c>
      <c r="BM65" s="2">
        <v>1</v>
      </c>
      <c r="BN65" s="12">
        <v>1</v>
      </c>
      <c r="BO65" s="2">
        <v>1</v>
      </c>
      <c r="BP65" s="2">
        <v>1</v>
      </c>
      <c r="BQ65" s="2">
        <v>1</v>
      </c>
      <c r="BR65" s="12">
        <v>3</v>
      </c>
      <c r="BS65" s="2">
        <v>6</v>
      </c>
      <c r="BT65" s="2">
        <v>3</v>
      </c>
      <c r="BU65" s="2">
        <v>1</v>
      </c>
      <c r="BV65" s="12">
        <v>5</v>
      </c>
      <c r="BW65" s="12">
        <v>1</v>
      </c>
      <c r="BX65" s="2">
        <v>5</v>
      </c>
      <c r="BY65" s="2">
        <v>1</v>
      </c>
      <c r="BZ65" s="2">
        <v>1</v>
      </c>
      <c r="CA65" s="2">
        <v>1</v>
      </c>
      <c r="CB65" s="2">
        <v>5</v>
      </c>
      <c r="CC65" s="12">
        <v>6</v>
      </c>
      <c r="CD65" s="2">
        <v>6</v>
      </c>
      <c r="CE65" s="2">
        <v>1</v>
      </c>
      <c r="CF65" s="2">
        <v>5</v>
      </c>
      <c r="CG65" s="2">
        <v>3</v>
      </c>
      <c r="CH65" s="2">
        <v>1</v>
      </c>
      <c r="CI65" s="12">
        <v>5</v>
      </c>
      <c r="CJ65" s="2">
        <v>5</v>
      </c>
      <c r="CK65" s="2">
        <v>1</v>
      </c>
      <c r="CL65" s="12">
        <v>5</v>
      </c>
      <c r="CM65" s="2">
        <v>1</v>
      </c>
      <c r="CN65" s="12">
        <v>5</v>
      </c>
      <c r="CO65" s="2">
        <v>5</v>
      </c>
      <c r="CP65" s="12">
        <v>4</v>
      </c>
      <c r="CQ65" s="2">
        <v>5</v>
      </c>
      <c r="CR65" s="2">
        <v>127857</v>
      </c>
    </row>
    <row r="66" spans="1:96" ht="15" thickBot="1" x14ac:dyDescent="0.35">
      <c r="A66" s="1" t="s">
        <v>108</v>
      </c>
      <c r="B66" s="12">
        <v>1</v>
      </c>
      <c r="C66" s="2">
        <v>6</v>
      </c>
      <c r="D66" s="2">
        <v>1</v>
      </c>
      <c r="E66" s="12">
        <v>3</v>
      </c>
      <c r="F66" s="2">
        <v>1</v>
      </c>
      <c r="G66" s="12">
        <v>3</v>
      </c>
      <c r="H66" s="2">
        <v>1</v>
      </c>
      <c r="I66" s="12">
        <v>1</v>
      </c>
      <c r="J66" s="12">
        <v>5</v>
      </c>
      <c r="K66" s="2">
        <v>5</v>
      </c>
      <c r="L66" s="2">
        <v>3</v>
      </c>
      <c r="M66" s="2">
        <v>4</v>
      </c>
      <c r="N66" s="2">
        <v>3</v>
      </c>
      <c r="O66" s="12">
        <v>4</v>
      </c>
      <c r="P66" s="2">
        <v>4</v>
      </c>
      <c r="Q66" s="2">
        <v>5</v>
      </c>
      <c r="R66" s="2">
        <v>1</v>
      </c>
      <c r="S66" s="12">
        <v>5</v>
      </c>
      <c r="T66" s="2">
        <v>3</v>
      </c>
      <c r="U66" s="2">
        <v>5</v>
      </c>
      <c r="V66" s="2">
        <v>6</v>
      </c>
      <c r="W66" s="12">
        <v>6</v>
      </c>
      <c r="X66" s="2">
        <v>5</v>
      </c>
      <c r="Y66" s="12">
        <v>5</v>
      </c>
      <c r="Z66" s="2">
        <v>1</v>
      </c>
      <c r="AA66" s="2">
        <v>1</v>
      </c>
      <c r="AB66" s="2">
        <v>1</v>
      </c>
      <c r="AC66" s="2">
        <v>3</v>
      </c>
      <c r="AD66" s="2">
        <v>3</v>
      </c>
      <c r="AE66" s="2">
        <v>1</v>
      </c>
      <c r="AF66" s="2">
        <v>3</v>
      </c>
      <c r="AG66" s="12">
        <v>1</v>
      </c>
      <c r="AH66" s="2">
        <v>1</v>
      </c>
      <c r="AI66" s="2">
        <v>1</v>
      </c>
      <c r="AJ66" s="2">
        <v>1</v>
      </c>
      <c r="AK66" s="12">
        <v>3</v>
      </c>
      <c r="AL66" s="2">
        <v>4</v>
      </c>
      <c r="AM66" s="2">
        <v>3</v>
      </c>
      <c r="AN66" s="2">
        <v>1</v>
      </c>
      <c r="AO66" s="2">
        <v>3</v>
      </c>
      <c r="AP66" s="12">
        <v>3</v>
      </c>
      <c r="AQ66" s="12">
        <v>3</v>
      </c>
      <c r="AR66" s="2">
        <v>3</v>
      </c>
      <c r="AS66" s="2">
        <v>1</v>
      </c>
      <c r="AT66" s="2">
        <v>5</v>
      </c>
      <c r="AU66" s="2">
        <v>1</v>
      </c>
      <c r="AV66" s="2">
        <v>2</v>
      </c>
      <c r="AW66" s="2">
        <v>4</v>
      </c>
      <c r="AX66" s="2">
        <v>5</v>
      </c>
      <c r="AY66" s="2">
        <v>1</v>
      </c>
      <c r="AZ66" s="12">
        <v>5</v>
      </c>
      <c r="BA66" s="12">
        <v>1</v>
      </c>
      <c r="BB66" s="2">
        <v>1</v>
      </c>
      <c r="BC66" s="2">
        <v>4</v>
      </c>
      <c r="BD66" s="2">
        <v>1</v>
      </c>
      <c r="BE66" s="2">
        <v>1</v>
      </c>
      <c r="BF66" s="2">
        <v>5</v>
      </c>
      <c r="BG66" s="2">
        <v>1</v>
      </c>
      <c r="BH66" s="2">
        <v>1</v>
      </c>
      <c r="BI66" s="12">
        <v>5</v>
      </c>
      <c r="BJ66" s="2">
        <v>1</v>
      </c>
      <c r="BK66" s="12">
        <v>1</v>
      </c>
      <c r="BL66" s="12">
        <v>1</v>
      </c>
      <c r="BM66" s="2">
        <v>1</v>
      </c>
      <c r="BN66" s="12">
        <v>1</v>
      </c>
      <c r="BO66" s="2">
        <v>1</v>
      </c>
      <c r="BP66" s="2">
        <v>1</v>
      </c>
      <c r="BQ66" s="2">
        <v>4</v>
      </c>
      <c r="BR66" s="12">
        <v>3</v>
      </c>
      <c r="BS66" s="2">
        <v>6</v>
      </c>
      <c r="BT66" s="2">
        <v>4</v>
      </c>
      <c r="BU66" s="2">
        <v>1</v>
      </c>
      <c r="BV66" s="12">
        <v>5</v>
      </c>
      <c r="BW66" s="12">
        <v>1</v>
      </c>
      <c r="BX66" s="2">
        <v>5</v>
      </c>
      <c r="BY66" s="2">
        <v>1</v>
      </c>
      <c r="BZ66" s="2">
        <v>1</v>
      </c>
      <c r="CA66" s="2">
        <v>1</v>
      </c>
      <c r="CB66" s="2">
        <v>5</v>
      </c>
      <c r="CC66" s="12">
        <v>6</v>
      </c>
      <c r="CD66" s="2">
        <v>6</v>
      </c>
      <c r="CE66" s="2">
        <v>1</v>
      </c>
      <c r="CF66" s="2">
        <v>5</v>
      </c>
      <c r="CG66" s="2">
        <v>1</v>
      </c>
      <c r="CH66" s="2">
        <v>1</v>
      </c>
      <c r="CI66" s="12">
        <v>2</v>
      </c>
      <c r="CJ66" s="2">
        <v>5</v>
      </c>
      <c r="CK66" s="2">
        <v>1</v>
      </c>
      <c r="CL66" s="12">
        <v>5</v>
      </c>
      <c r="CM66" s="2">
        <v>5</v>
      </c>
      <c r="CN66" s="12">
        <v>1</v>
      </c>
      <c r="CO66" s="2">
        <v>1</v>
      </c>
      <c r="CP66" s="12">
        <v>4</v>
      </c>
      <c r="CQ66" s="2">
        <v>5</v>
      </c>
      <c r="CR66" s="2">
        <v>125066</v>
      </c>
    </row>
    <row r="67" spans="1:96" ht="15" thickBot="1" x14ac:dyDescent="0.35">
      <c r="A67" s="1" t="s">
        <v>109</v>
      </c>
      <c r="B67" s="12">
        <v>4</v>
      </c>
      <c r="C67" s="2">
        <v>6</v>
      </c>
      <c r="D67" s="2">
        <v>1</v>
      </c>
      <c r="E67" s="12">
        <v>1</v>
      </c>
      <c r="F67" s="2">
        <v>1</v>
      </c>
      <c r="G67" s="12">
        <v>1</v>
      </c>
      <c r="H67" s="2">
        <v>1</v>
      </c>
      <c r="I67" s="12">
        <v>6</v>
      </c>
      <c r="J67" s="12">
        <v>6</v>
      </c>
      <c r="K67" s="2">
        <v>2</v>
      </c>
      <c r="L67" s="2">
        <v>4</v>
      </c>
      <c r="M67" s="2">
        <v>1</v>
      </c>
      <c r="N67" s="2">
        <v>1</v>
      </c>
      <c r="O67" s="12">
        <v>1</v>
      </c>
      <c r="P67" s="2">
        <v>1</v>
      </c>
      <c r="Q67" s="2">
        <v>1</v>
      </c>
      <c r="R67" s="2">
        <v>1</v>
      </c>
      <c r="S67" s="12">
        <v>6</v>
      </c>
      <c r="T67" s="2">
        <v>6</v>
      </c>
      <c r="U67" s="2">
        <v>4</v>
      </c>
      <c r="V67" s="2">
        <v>4</v>
      </c>
      <c r="W67" s="12">
        <v>4</v>
      </c>
      <c r="X67" s="2">
        <v>4</v>
      </c>
      <c r="Y67" s="12">
        <v>6</v>
      </c>
      <c r="Z67" s="2">
        <v>4</v>
      </c>
      <c r="AA67" s="2">
        <v>1</v>
      </c>
      <c r="AB67" s="2">
        <v>1</v>
      </c>
      <c r="AC67" s="2">
        <v>3</v>
      </c>
      <c r="AD67" s="2">
        <v>1</v>
      </c>
      <c r="AE67" s="2">
        <v>1</v>
      </c>
      <c r="AF67" s="2">
        <v>1</v>
      </c>
      <c r="AG67" s="12">
        <v>1</v>
      </c>
      <c r="AH67" s="2">
        <v>1</v>
      </c>
      <c r="AI67" s="2">
        <v>1</v>
      </c>
      <c r="AJ67" s="2">
        <v>4</v>
      </c>
      <c r="AK67" s="12">
        <v>1</v>
      </c>
      <c r="AL67" s="2">
        <v>1</v>
      </c>
      <c r="AM67" s="2">
        <v>1</v>
      </c>
      <c r="AN67" s="2">
        <v>1</v>
      </c>
      <c r="AO67" s="2">
        <v>1</v>
      </c>
      <c r="AP67" s="12">
        <v>1</v>
      </c>
      <c r="AQ67" s="12">
        <v>1</v>
      </c>
      <c r="AR67" s="2">
        <v>1</v>
      </c>
      <c r="AS67" s="2">
        <v>1</v>
      </c>
      <c r="AT67" s="2">
        <v>1</v>
      </c>
      <c r="AU67" s="2">
        <v>1</v>
      </c>
      <c r="AV67" s="2">
        <v>1</v>
      </c>
      <c r="AW67" s="2">
        <v>1</v>
      </c>
      <c r="AX67" s="2">
        <v>1</v>
      </c>
      <c r="AY67" s="2">
        <v>4</v>
      </c>
      <c r="AZ67" s="12">
        <v>1</v>
      </c>
      <c r="BA67" s="12">
        <v>6</v>
      </c>
      <c r="BB67" s="2">
        <v>1</v>
      </c>
      <c r="BC67" s="2">
        <v>1</v>
      </c>
      <c r="BD67" s="2">
        <v>1</v>
      </c>
      <c r="BE67" s="2">
        <v>3</v>
      </c>
      <c r="BF67" s="2">
        <v>3</v>
      </c>
      <c r="BG67" s="2">
        <v>1</v>
      </c>
      <c r="BH67" s="2">
        <v>1</v>
      </c>
      <c r="BI67" s="12">
        <v>4</v>
      </c>
      <c r="BJ67" s="2">
        <v>1</v>
      </c>
      <c r="BK67" s="12">
        <v>1</v>
      </c>
      <c r="BL67" s="12">
        <v>4</v>
      </c>
      <c r="BM67" s="2">
        <v>1</v>
      </c>
      <c r="BN67" s="12">
        <v>4</v>
      </c>
      <c r="BO67" s="2">
        <v>1</v>
      </c>
      <c r="BP67" s="2">
        <v>1</v>
      </c>
      <c r="BQ67" s="2">
        <v>1</v>
      </c>
      <c r="BR67" s="12">
        <v>6</v>
      </c>
      <c r="BS67" s="2">
        <v>1</v>
      </c>
      <c r="BT67" s="2">
        <v>3</v>
      </c>
      <c r="BU67" s="2">
        <v>4</v>
      </c>
      <c r="BV67" s="12">
        <v>1</v>
      </c>
      <c r="BW67" s="12">
        <v>4</v>
      </c>
      <c r="BX67" s="2">
        <v>1</v>
      </c>
      <c r="BY67" s="2">
        <v>1</v>
      </c>
      <c r="BZ67" s="2">
        <v>1</v>
      </c>
      <c r="CA67" s="2">
        <v>1</v>
      </c>
      <c r="CB67" s="2">
        <v>3</v>
      </c>
      <c r="CC67" s="12">
        <v>6</v>
      </c>
      <c r="CD67" s="2">
        <v>6</v>
      </c>
      <c r="CE67" s="2">
        <v>1</v>
      </c>
      <c r="CF67" s="2">
        <v>1</v>
      </c>
      <c r="CG67" s="2">
        <v>1</v>
      </c>
      <c r="CH67" s="2">
        <v>1</v>
      </c>
      <c r="CI67" s="12">
        <v>6</v>
      </c>
      <c r="CJ67" s="2">
        <v>1</v>
      </c>
      <c r="CK67" s="2">
        <v>4</v>
      </c>
      <c r="CL67" s="12">
        <v>6</v>
      </c>
      <c r="CM67" s="2">
        <v>1</v>
      </c>
      <c r="CN67" s="12">
        <v>4</v>
      </c>
      <c r="CO67" s="2">
        <v>1</v>
      </c>
      <c r="CP67" s="12">
        <v>1</v>
      </c>
      <c r="CQ67" s="2">
        <v>1</v>
      </c>
      <c r="CR67" s="2">
        <v>127857</v>
      </c>
    </row>
    <row r="68" spans="1:96" ht="15" thickBot="1" x14ac:dyDescent="0.35">
      <c r="A68" s="1" t="s">
        <v>110</v>
      </c>
      <c r="B68" s="12">
        <v>6</v>
      </c>
      <c r="C68" s="2">
        <v>6</v>
      </c>
      <c r="D68" s="2">
        <v>6</v>
      </c>
      <c r="E68" s="12">
        <v>1</v>
      </c>
      <c r="F68" s="2">
        <v>1</v>
      </c>
      <c r="G68" s="12">
        <v>1</v>
      </c>
      <c r="H68" s="2">
        <v>6</v>
      </c>
      <c r="I68" s="12">
        <v>5</v>
      </c>
      <c r="J68" s="12">
        <v>6</v>
      </c>
      <c r="K68" s="2">
        <v>1</v>
      </c>
      <c r="L68" s="2">
        <v>5</v>
      </c>
      <c r="M68" s="2">
        <v>1</v>
      </c>
      <c r="N68" s="2">
        <v>1</v>
      </c>
      <c r="O68" s="12">
        <v>4</v>
      </c>
      <c r="P68" s="2">
        <v>2</v>
      </c>
      <c r="Q68" s="2">
        <v>2</v>
      </c>
      <c r="R68" s="2">
        <v>3</v>
      </c>
      <c r="S68" s="12">
        <v>5</v>
      </c>
      <c r="T68" s="2">
        <v>5</v>
      </c>
      <c r="U68" s="2">
        <v>6</v>
      </c>
      <c r="V68" s="2">
        <v>6</v>
      </c>
      <c r="W68" s="12">
        <v>6</v>
      </c>
      <c r="X68" s="2">
        <v>6</v>
      </c>
      <c r="Y68" s="12">
        <v>6</v>
      </c>
      <c r="Z68" s="2">
        <v>5</v>
      </c>
      <c r="AA68" s="2">
        <v>1</v>
      </c>
      <c r="AB68" s="2">
        <v>5</v>
      </c>
      <c r="AC68" s="2">
        <v>1</v>
      </c>
      <c r="AD68" s="2">
        <v>1</v>
      </c>
      <c r="AE68" s="2">
        <v>1</v>
      </c>
      <c r="AF68" s="2">
        <v>1</v>
      </c>
      <c r="AG68" s="12">
        <v>1</v>
      </c>
      <c r="AH68" s="2">
        <v>1</v>
      </c>
      <c r="AI68" s="2">
        <v>1</v>
      </c>
      <c r="AJ68" s="2">
        <v>6</v>
      </c>
      <c r="AK68" s="12">
        <v>1</v>
      </c>
      <c r="AL68" s="2">
        <v>4</v>
      </c>
      <c r="AM68" s="2">
        <v>4</v>
      </c>
      <c r="AN68" s="2">
        <v>5</v>
      </c>
      <c r="AO68" s="2">
        <v>1</v>
      </c>
      <c r="AP68" s="12">
        <v>4</v>
      </c>
      <c r="AQ68" s="12">
        <v>1</v>
      </c>
      <c r="AR68" s="2">
        <v>1</v>
      </c>
      <c r="AS68" s="2">
        <v>1</v>
      </c>
      <c r="AT68" s="2">
        <v>6</v>
      </c>
      <c r="AU68" s="2">
        <v>1</v>
      </c>
      <c r="AV68" s="2">
        <v>5</v>
      </c>
      <c r="AW68" s="2">
        <v>4</v>
      </c>
      <c r="AX68" s="2">
        <v>1</v>
      </c>
      <c r="AY68" s="2">
        <v>5</v>
      </c>
      <c r="AZ68" s="12">
        <v>5</v>
      </c>
      <c r="BA68" s="12">
        <v>1</v>
      </c>
      <c r="BB68" s="2">
        <v>1</v>
      </c>
      <c r="BC68" s="2">
        <v>5</v>
      </c>
      <c r="BD68" s="2">
        <v>1</v>
      </c>
      <c r="BE68" s="2">
        <v>4</v>
      </c>
      <c r="BF68" s="2">
        <v>5</v>
      </c>
      <c r="BG68" s="2">
        <v>4</v>
      </c>
      <c r="BH68" s="2">
        <v>5</v>
      </c>
      <c r="BI68" s="12">
        <v>5</v>
      </c>
      <c r="BJ68" s="2">
        <v>1</v>
      </c>
      <c r="BK68" s="12">
        <v>1</v>
      </c>
      <c r="BL68" s="12">
        <v>5</v>
      </c>
      <c r="BM68" s="2">
        <v>6</v>
      </c>
      <c r="BN68" s="12">
        <v>6</v>
      </c>
      <c r="BO68" s="2">
        <v>5</v>
      </c>
      <c r="BP68" s="2">
        <v>1</v>
      </c>
      <c r="BQ68" s="2">
        <v>1</v>
      </c>
      <c r="BR68" s="12">
        <v>5</v>
      </c>
      <c r="BS68" s="2">
        <v>1</v>
      </c>
      <c r="BT68" s="2">
        <v>1</v>
      </c>
      <c r="BU68" s="2">
        <v>1</v>
      </c>
      <c r="BV68" s="12">
        <v>5</v>
      </c>
      <c r="BW68" s="12">
        <v>5</v>
      </c>
      <c r="BX68" s="2">
        <v>1</v>
      </c>
      <c r="BY68" s="2">
        <v>1</v>
      </c>
      <c r="BZ68" s="2">
        <v>1</v>
      </c>
      <c r="CA68" s="2">
        <v>1</v>
      </c>
      <c r="CB68" s="2">
        <v>1</v>
      </c>
      <c r="CC68" s="12">
        <v>6</v>
      </c>
      <c r="CD68" s="2">
        <v>6</v>
      </c>
      <c r="CE68" s="2">
        <v>1</v>
      </c>
      <c r="CF68" s="2">
        <v>5</v>
      </c>
      <c r="CG68" s="2">
        <v>6</v>
      </c>
      <c r="CH68" s="2">
        <v>1</v>
      </c>
      <c r="CI68" s="12">
        <v>6</v>
      </c>
      <c r="CJ68" s="2">
        <v>1</v>
      </c>
      <c r="CK68" s="2">
        <v>5</v>
      </c>
      <c r="CL68" s="12">
        <v>6</v>
      </c>
      <c r="CM68" s="2">
        <v>5</v>
      </c>
      <c r="CN68" s="12">
        <v>1</v>
      </c>
      <c r="CO68" s="2">
        <v>1</v>
      </c>
      <c r="CP68" s="12">
        <v>2</v>
      </c>
      <c r="CQ68" s="2">
        <v>5</v>
      </c>
      <c r="CR68" s="2">
        <v>113566</v>
      </c>
    </row>
    <row r="69" spans="1:96" ht="15" thickBot="1" x14ac:dyDescent="0.35">
      <c r="A69" s="1" t="s">
        <v>111</v>
      </c>
      <c r="B69" s="12">
        <v>6</v>
      </c>
      <c r="C69" s="2">
        <v>6</v>
      </c>
      <c r="D69" s="2">
        <v>2</v>
      </c>
      <c r="E69" s="12">
        <v>2</v>
      </c>
      <c r="F69" s="2">
        <v>6</v>
      </c>
      <c r="G69" s="12">
        <v>2</v>
      </c>
      <c r="H69" s="2">
        <v>1</v>
      </c>
      <c r="I69" s="12">
        <v>2</v>
      </c>
      <c r="J69" s="12">
        <v>6</v>
      </c>
      <c r="K69" s="2">
        <v>5</v>
      </c>
      <c r="L69" s="2">
        <v>1</v>
      </c>
      <c r="M69" s="2">
        <v>2</v>
      </c>
      <c r="N69" s="2">
        <v>1</v>
      </c>
      <c r="O69" s="12">
        <v>1</v>
      </c>
      <c r="P69" s="2">
        <v>1</v>
      </c>
      <c r="Q69" s="2">
        <v>1</v>
      </c>
      <c r="R69" s="2">
        <v>1</v>
      </c>
      <c r="S69" s="12">
        <v>2</v>
      </c>
      <c r="T69" s="2">
        <v>2</v>
      </c>
      <c r="U69" s="2">
        <v>6</v>
      </c>
      <c r="V69" s="2">
        <v>6</v>
      </c>
      <c r="W69" s="12">
        <v>6</v>
      </c>
      <c r="X69" s="2">
        <v>6</v>
      </c>
      <c r="Y69" s="12">
        <v>6</v>
      </c>
      <c r="Z69" s="2">
        <v>2</v>
      </c>
      <c r="AA69" s="2">
        <v>1</v>
      </c>
      <c r="AB69" s="2">
        <v>1</v>
      </c>
      <c r="AC69" s="2">
        <v>2</v>
      </c>
      <c r="AD69" s="2">
        <v>1</v>
      </c>
      <c r="AE69" s="2">
        <v>1</v>
      </c>
      <c r="AF69" s="2">
        <v>2</v>
      </c>
      <c r="AG69" s="12">
        <v>1</v>
      </c>
      <c r="AH69" s="2">
        <v>1</v>
      </c>
      <c r="AI69" s="2">
        <v>2</v>
      </c>
      <c r="AJ69" s="2">
        <v>6</v>
      </c>
      <c r="AK69" s="12">
        <v>1</v>
      </c>
      <c r="AL69" s="2">
        <v>1</v>
      </c>
      <c r="AM69" s="2">
        <v>2</v>
      </c>
      <c r="AN69" s="2">
        <v>1</v>
      </c>
      <c r="AO69" s="2">
        <v>1</v>
      </c>
      <c r="AP69" s="12">
        <v>1</v>
      </c>
      <c r="AQ69" s="12">
        <v>2</v>
      </c>
      <c r="AR69" s="2">
        <v>1</v>
      </c>
      <c r="AS69" s="2">
        <v>1</v>
      </c>
      <c r="AT69" s="2">
        <v>6</v>
      </c>
      <c r="AU69" s="2">
        <v>1</v>
      </c>
      <c r="AV69" s="2">
        <v>2</v>
      </c>
      <c r="AW69" s="2">
        <v>2</v>
      </c>
      <c r="AX69" s="2">
        <v>6</v>
      </c>
      <c r="AY69" s="2">
        <v>1</v>
      </c>
      <c r="AZ69" s="12">
        <v>1</v>
      </c>
      <c r="BA69" s="12">
        <v>6</v>
      </c>
      <c r="BB69" s="2">
        <v>6</v>
      </c>
      <c r="BC69" s="2">
        <v>2</v>
      </c>
      <c r="BD69" s="2">
        <v>1</v>
      </c>
      <c r="BE69" s="2">
        <v>2</v>
      </c>
      <c r="BF69" s="2">
        <v>6</v>
      </c>
      <c r="BG69" s="2">
        <v>2</v>
      </c>
      <c r="BH69" s="2">
        <v>1</v>
      </c>
      <c r="BI69" s="12">
        <v>1</v>
      </c>
      <c r="BJ69" s="2">
        <v>6</v>
      </c>
      <c r="BK69" s="12">
        <v>1</v>
      </c>
      <c r="BL69" s="12">
        <v>2</v>
      </c>
      <c r="BM69" s="2">
        <v>1</v>
      </c>
      <c r="BN69" s="12">
        <v>6</v>
      </c>
      <c r="BO69" s="2">
        <v>6</v>
      </c>
      <c r="BP69" s="2">
        <v>1</v>
      </c>
      <c r="BQ69" s="2">
        <v>1</v>
      </c>
      <c r="BR69" s="12">
        <v>6</v>
      </c>
      <c r="BS69" s="2">
        <v>1</v>
      </c>
      <c r="BT69" s="2">
        <v>1</v>
      </c>
      <c r="BU69" s="2">
        <v>6</v>
      </c>
      <c r="BV69" s="12">
        <v>1</v>
      </c>
      <c r="BW69" s="12">
        <v>6</v>
      </c>
      <c r="BX69" s="2">
        <v>6</v>
      </c>
      <c r="BY69" s="2">
        <v>1</v>
      </c>
      <c r="BZ69" s="2">
        <v>2</v>
      </c>
      <c r="CA69" s="2">
        <v>1</v>
      </c>
      <c r="CB69" s="2">
        <v>2</v>
      </c>
      <c r="CC69" s="12">
        <v>6</v>
      </c>
      <c r="CD69" s="2">
        <v>6</v>
      </c>
      <c r="CE69" s="2">
        <v>2</v>
      </c>
      <c r="CF69" s="2">
        <v>2</v>
      </c>
      <c r="CG69" s="2">
        <v>2</v>
      </c>
      <c r="CH69" s="2">
        <v>2</v>
      </c>
      <c r="CI69" s="12">
        <v>5</v>
      </c>
      <c r="CJ69" s="2">
        <v>2</v>
      </c>
      <c r="CK69" s="2">
        <v>2</v>
      </c>
      <c r="CL69" s="12">
        <v>6</v>
      </c>
      <c r="CM69" s="2">
        <v>6</v>
      </c>
      <c r="CN69" s="12">
        <v>2</v>
      </c>
      <c r="CO69" s="2">
        <v>1</v>
      </c>
      <c r="CP69" s="12">
        <v>1</v>
      </c>
      <c r="CQ69" s="2">
        <v>6</v>
      </c>
      <c r="CR69" s="2">
        <v>139250</v>
      </c>
    </row>
    <row r="70" spans="1:96" ht="15" thickBot="1" x14ac:dyDescent="0.35">
      <c r="A70" s="1" t="s">
        <v>112</v>
      </c>
      <c r="B70" s="12">
        <v>6</v>
      </c>
      <c r="C70" s="2">
        <v>6</v>
      </c>
      <c r="D70" s="2">
        <v>5</v>
      </c>
      <c r="E70" s="12">
        <v>4</v>
      </c>
      <c r="F70" s="2">
        <v>1</v>
      </c>
      <c r="G70" s="12">
        <v>5</v>
      </c>
      <c r="H70" s="2">
        <v>1</v>
      </c>
      <c r="I70" s="12">
        <v>5</v>
      </c>
      <c r="J70" s="12">
        <v>6</v>
      </c>
      <c r="K70" s="2">
        <v>1</v>
      </c>
      <c r="L70" s="2">
        <v>1</v>
      </c>
      <c r="M70" s="2">
        <v>5</v>
      </c>
      <c r="N70" s="2">
        <v>1</v>
      </c>
      <c r="O70" s="12">
        <v>1</v>
      </c>
      <c r="P70" s="2">
        <v>1</v>
      </c>
      <c r="Q70" s="2">
        <v>1</v>
      </c>
      <c r="R70" s="2">
        <v>1</v>
      </c>
      <c r="S70" s="12">
        <v>4</v>
      </c>
      <c r="T70" s="2">
        <v>5</v>
      </c>
      <c r="U70" s="2">
        <v>6</v>
      </c>
      <c r="V70" s="2">
        <v>6</v>
      </c>
      <c r="W70" s="12">
        <v>6</v>
      </c>
      <c r="X70" s="2">
        <v>4</v>
      </c>
      <c r="Y70" s="12">
        <v>1</v>
      </c>
      <c r="Z70" s="2">
        <v>5</v>
      </c>
      <c r="AA70" s="2">
        <v>1</v>
      </c>
      <c r="AB70" s="2">
        <v>1</v>
      </c>
      <c r="AC70" s="2">
        <v>4</v>
      </c>
      <c r="AD70" s="2">
        <v>3</v>
      </c>
      <c r="AE70" s="2">
        <v>1</v>
      </c>
      <c r="AF70" s="2">
        <v>4</v>
      </c>
      <c r="AG70" s="12">
        <v>1</v>
      </c>
      <c r="AH70" s="2">
        <v>1</v>
      </c>
      <c r="AI70" s="2">
        <v>1</v>
      </c>
      <c r="AJ70" s="2">
        <v>6</v>
      </c>
      <c r="AK70" s="12">
        <v>1</v>
      </c>
      <c r="AL70" s="2">
        <v>5</v>
      </c>
      <c r="AM70" s="2">
        <v>1</v>
      </c>
      <c r="AN70" s="2">
        <v>1</v>
      </c>
      <c r="AO70" s="2">
        <v>1</v>
      </c>
      <c r="AP70" s="12">
        <v>1</v>
      </c>
      <c r="AQ70" s="12">
        <v>1</v>
      </c>
      <c r="AR70" s="2">
        <v>1</v>
      </c>
      <c r="AS70" s="2">
        <v>1</v>
      </c>
      <c r="AT70" s="2">
        <v>6</v>
      </c>
      <c r="AU70" s="2">
        <v>5</v>
      </c>
      <c r="AV70" s="2">
        <v>5</v>
      </c>
      <c r="AW70" s="2">
        <v>5</v>
      </c>
      <c r="AX70" s="2">
        <v>1</v>
      </c>
      <c r="AY70" s="2">
        <v>1</v>
      </c>
      <c r="AZ70" s="12">
        <v>1</v>
      </c>
      <c r="BA70" s="12">
        <v>4</v>
      </c>
      <c r="BB70" s="2">
        <v>1</v>
      </c>
      <c r="BC70" s="2">
        <v>5</v>
      </c>
      <c r="BD70" s="2">
        <v>4</v>
      </c>
      <c r="BE70" s="2">
        <v>5</v>
      </c>
      <c r="BF70" s="2">
        <v>5</v>
      </c>
      <c r="BG70" s="2">
        <v>4</v>
      </c>
      <c r="BH70" s="2">
        <v>1</v>
      </c>
      <c r="BI70" s="12">
        <v>5</v>
      </c>
      <c r="BJ70" s="2">
        <v>5</v>
      </c>
      <c r="BK70" s="12">
        <v>5</v>
      </c>
      <c r="BL70" s="12">
        <v>1</v>
      </c>
      <c r="BM70" s="2">
        <v>1</v>
      </c>
      <c r="BN70" s="12">
        <v>5</v>
      </c>
      <c r="BO70" s="2">
        <v>5</v>
      </c>
      <c r="BP70" s="2">
        <v>1</v>
      </c>
      <c r="BQ70" s="2">
        <v>5</v>
      </c>
      <c r="BR70" s="12">
        <v>1</v>
      </c>
      <c r="BS70" s="2">
        <v>5</v>
      </c>
      <c r="BT70" s="2">
        <v>1</v>
      </c>
      <c r="BU70" s="2">
        <v>1</v>
      </c>
      <c r="BV70" s="12">
        <v>6</v>
      </c>
      <c r="BW70" s="12">
        <v>5</v>
      </c>
      <c r="BX70" s="2">
        <v>5</v>
      </c>
      <c r="BY70" s="2">
        <v>1</v>
      </c>
      <c r="BZ70" s="2">
        <v>1</v>
      </c>
      <c r="CA70" s="2">
        <v>1</v>
      </c>
      <c r="CB70" s="2">
        <v>5</v>
      </c>
      <c r="CC70" s="12">
        <v>6</v>
      </c>
      <c r="CD70" s="2">
        <v>1</v>
      </c>
      <c r="CE70" s="2">
        <v>1</v>
      </c>
      <c r="CF70" s="2">
        <v>5</v>
      </c>
      <c r="CG70" s="2">
        <v>5</v>
      </c>
      <c r="CH70" s="2">
        <v>5</v>
      </c>
      <c r="CI70" s="12">
        <v>1</v>
      </c>
      <c r="CJ70" s="2">
        <v>1</v>
      </c>
      <c r="CK70" s="2">
        <v>5</v>
      </c>
      <c r="CL70" s="12">
        <v>1</v>
      </c>
      <c r="CM70" s="2">
        <v>5</v>
      </c>
      <c r="CN70" s="12">
        <v>5</v>
      </c>
      <c r="CO70" s="2">
        <v>1</v>
      </c>
      <c r="CP70" s="12">
        <v>1</v>
      </c>
      <c r="CQ70" s="2">
        <v>5</v>
      </c>
      <c r="CR70" s="2">
        <v>132733</v>
      </c>
    </row>
    <row r="71" spans="1:96" ht="15" thickBot="1" x14ac:dyDescent="0.35">
      <c r="A71" s="1" t="s">
        <v>113</v>
      </c>
      <c r="B71" s="12">
        <v>3</v>
      </c>
      <c r="C71" s="2">
        <v>6</v>
      </c>
      <c r="D71" s="2">
        <v>6</v>
      </c>
      <c r="E71" s="12">
        <v>3</v>
      </c>
      <c r="F71" s="2">
        <v>1</v>
      </c>
      <c r="G71" s="12">
        <v>5</v>
      </c>
      <c r="H71" s="2">
        <v>1</v>
      </c>
      <c r="I71" s="12">
        <v>6</v>
      </c>
      <c r="J71" s="12">
        <v>6</v>
      </c>
      <c r="K71" s="2">
        <v>1</v>
      </c>
      <c r="L71" s="2">
        <v>1</v>
      </c>
      <c r="M71" s="2">
        <v>1</v>
      </c>
      <c r="N71" s="2">
        <v>1</v>
      </c>
      <c r="O71" s="12">
        <v>3</v>
      </c>
      <c r="P71" s="2">
        <v>1</v>
      </c>
      <c r="Q71" s="2">
        <v>1</v>
      </c>
      <c r="R71" s="2">
        <v>1</v>
      </c>
      <c r="S71" s="12">
        <v>1</v>
      </c>
      <c r="T71" s="2">
        <v>5</v>
      </c>
      <c r="U71" s="2">
        <v>6</v>
      </c>
      <c r="V71" s="2">
        <v>6</v>
      </c>
      <c r="W71" s="12">
        <v>6</v>
      </c>
      <c r="X71" s="2">
        <v>6</v>
      </c>
      <c r="Y71" s="12">
        <v>6</v>
      </c>
      <c r="Z71" s="2">
        <v>6</v>
      </c>
      <c r="AA71" s="2">
        <v>1</v>
      </c>
      <c r="AB71" s="2">
        <v>1</v>
      </c>
      <c r="AC71" s="2">
        <v>3</v>
      </c>
      <c r="AD71" s="2">
        <v>1</v>
      </c>
      <c r="AE71" s="2">
        <v>1</v>
      </c>
      <c r="AF71" s="2">
        <v>3</v>
      </c>
      <c r="AG71" s="12">
        <v>1</v>
      </c>
      <c r="AH71" s="2">
        <v>1</v>
      </c>
      <c r="AI71" s="2">
        <v>1</v>
      </c>
      <c r="AJ71" s="2">
        <v>6</v>
      </c>
      <c r="AK71" s="12">
        <v>2</v>
      </c>
      <c r="AL71" s="2">
        <v>1</v>
      </c>
      <c r="AM71" s="2">
        <v>1</v>
      </c>
      <c r="AN71" s="2">
        <v>1</v>
      </c>
      <c r="AO71" s="2">
        <v>1</v>
      </c>
      <c r="AP71" s="12">
        <v>1</v>
      </c>
      <c r="AQ71" s="12">
        <v>1</v>
      </c>
      <c r="AR71" s="2">
        <v>1</v>
      </c>
      <c r="AS71" s="2">
        <v>3</v>
      </c>
      <c r="AT71" s="2">
        <v>1</v>
      </c>
      <c r="AU71" s="2">
        <v>1</v>
      </c>
      <c r="AV71" s="2">
        <v>1</v>
      </c>
      <c r="AW71" s="2">
        <v>3</v>
      </c>
      <c r="AX71" s="2">
        <v>5</v>
      </c>
      <c r="AY71" s="2">
        <v>1</v>
      </c>
      <c r="AZ71" s="12">
        <v>3</v>
      </c>
      <c r="BA71" s="12">
        <v>1</v>
      </c>
      <c r="BB71" s="2">
        <v>1</v>
      </c>
      <c r="BC71" s="2">
        <v>5</v>
      </c>
      <c r="BD71" s="2">
        <v>1</v>
      </c>
      <c r="BE71" s="2">
        <v>6</v>
      </c>
      <c r="BF71" s="2">
        <v>6</v>
      </c>
      <c r="BG71" s="2">
        <v>1</v>
      </c>
      <c r="BH71" s="2">
        <v>1</v>
      </c>
      <c r="BI71" s="12">
        <v>6</v>
      </c>
      <c r="BJ71" s="2">
        <v>6</v>
      </c>
      <c r="BK71" s="12">
        <v>1</v>
      </c>
      <c r="BL71" s="12">
        <v>1</v>
      </c>
      <c r="BM71" s="2">
        <v>6</v>
      </c>
      <c r="BN71" s="12">
        <v>1</v>
      </c>
      <c r="BO71" s="2">
        <v>1</v>
      </c>
      <c r="BP71" s="2">
        <v>1</v>
      </c>
      <c r="BQ71" s="2">
        <v>1</v>
      </c>
      <c r="BR71" s="12">
        <v>1</v>
      </c>
      <c r="BS71" s="2">
        <v>5</v>
      </c>
      <c r="BT71" s="2">
        <v>1</v>
      </c>
      <c r="BU71" s="2">
        <v>1</v>
      </c>
      <c r="BV71" s="12">
        <v>1</v>
      </c>
      <c r="BW71" s="12">
        <v>3</v>
      </c>
      <c r="BX71" s="2">
        <v>1</v>
      </c>
      <c r="BY71" s="2">
        <v>1</v>
      </c>
      <c r="BZ71" s="2">
        <v>1</v>
      </c>
      <c r="CA71" s="2">
        <v>1</v>
      </c>
      <c r="CB71" s="2">
        <v>3</v>
      </c>
      <c r="CC71" s="12">
        <v>6</v>
      </c>
      <c r="CD71" s="2">
        <v>6</v>
      </c>
      <c r="CE71" s="2">
        <v>1</v>
      </c>
      <c r="CF71" s="2">
        <v>6</v>
      </c>
      <c r="CG71" s="2">
        <v>1</v>
      </c>
      <c r="CH71" s="2">
        <v>3</v>
      </c>
      <c r="CI71" s="12">
        <v>1</v>
      </c>
      <c r="CJ71" s="2">
        <v>1</v>
      </c>
      <c r="CK71" s="2">
        <v>1</v>
      </c>
      <c r="CL71" s="12">
        <v>6</v>
      </c>
      <c r="CM71" s="2">
        <v>5</v>
      </c>
      <c r="CN71" s="12">
        <v>1</v>
      </c>
      <c r="CO71" s="2">
        <v>1</v>
      </c>
      <c r="CP71" s="12">
        <v>1</v>
      </c>
      <c r="CQ71" s="2">
        <v>5</v>
      </c>
      <c r="CR71" s="2">
        <v>120666</v>
      </c>
    </row>
    <row r="72" spans="1:96" ht="15" thickBot="1" x14ac:dyDescent="0.35">
      <c r="A72" s="1" t="s">
        <v>114</v>
      </c>
      <c r="B72" s="12">
        <v>5</v>
      </c>
      <c r="C72" s="2">
        <v>6</v>
      </c>
      <c r="D72" s="2">
        <v>6</v>
      </c>
      <c r="E72" s="12">
        <v>3</v>
      </c>
      <c r="F72" s="2">
        <v>1</v>
      </c>
      <c r="G72" s="12">
        <v>1</v>
      </c>
      <c r="H72" s="2">
        <v>1</v>
      </c>
      <c r="I72" s="12">
        <v>6</v>
      </c>
      <c r="J72" s="12">
        <v>6</v>
      </c>
      <c r="K72" s="2">
        <v>1</v>
      </c>
      <c r="L72" s="2">
        <v>5</v>
      </c>
      <c r="M72" s="2">
        <v>1</v>
      </c>
      <c r="N72" s="2">
        <v>1</v>
      </c>
      <c r="O72" s="12">
        <v>4</v>
      </c>
      <c r="P72" s="2">
        <v>1</v>
      </c>
      <c r="Q72" s="2">
        <v>1</v>
      </c>
      <c r="R72" s="2">
        <v>5</v>
      </c>
      <c r="S72" s="12">
        <v>1</v>
      </c>
      <c r="T72" s="2">
        <v>5</v>
      </c>
      <c r="U72" s="2">
        <v>6</v>
      </c>
      <c r="V72" s="2">
        <v>6</v>
      </c>
      <c r="W72" s="12">
        <v>6</v>
      </c>
      <c r="X72" s="2">
        <v>6</v>
      </c>
      <c r="Y72" s="12">
        <v>6</v>
      </c>
      <c r="Z72" s="2">
        <v>6</v>
      </c>
      <c r="AA72" s="2">
        <v>1</v>
      </c>
      <c r="AB72" s="2">
        <v>1</v>
      </c>
      <c r="AC72" s="2">
        <v>1</v>
      </c>
      <c r="AD72" s="2">
        <v>1</v>
      </c>
      <c r="AE72" s="2">
        <v>1</v>
      </c>
      <c r="AF72" s="2">
        <v>1</v>
      </c>
      <c r="AG72" s="12">
        <v>1</v>
      </c>
      <c r="AH72" s="2">
        <v>1</v>
      </c>
      <c r="AI72" s="2">
        <v>1</v>
      </c>
      <c r="AJ72" s="2">
        <v>1</v>
      </c>
      <c r="AK72" s="12">
        <v>1</v>
      </c>
      <c r="AL72" s="2">
        <v>3</v>
      </c>
      <c r="AM72" s="2">
        <v>3</v>
      </c>
      <c r="AN72" s="2">
        <v>1</v>
      </c>
      <c r="AO72" s="2">
        <v>1</v>
      </c>
      <c r="AP72" s="12">
        <v>3</v>
      </c>
      <c r="AQ72" s="12">
        <v>1</v>
      </c>
      <c r="AR72" s="2">
        <v>1</v>
      </c>
      <c r="AS72" s="2">
        <v>1</v>
      </c>
      <c r="AT72" s="2">
        <v>6</v>
      </c>
      <c r="AU72" s="2">
        <v>1</v>
      </c>
      <c r="AV72" s="2">
        <v>1</v>
      </c>
      <c r="AW72" s="2">
        <v>3</v>
      </c>
      <c r="AX72" s="2">
        <v>5</v>
      </c>
      <c r="AY72" s="2">
        <v>1</v>
      </c>
      <c r="AZ72" s="12">
        <v>1</v>
      </c>
      <c r="BA72" s="12">
        <v>3</v>
      </c>
      <c r="BB72" s="2">
        <v>1</v>
      </c>
      <c r="BC72" s="2">
        <v>5</v>
      </c>
      <c r="BD72" s="2">
        <v>1</v>
      </c>
      <c r="BE72" s="2">
        <v>6</v>
      </c>
      <c r="BF72" s="2">
        <v>6</v>
      </c>
      <c r="BG72" s="2">
        <v>1</v>
      </c>
      <c r="BH72" s="2">
        <v>1</v>
      </c>
      <c r="BI72" s="12">
        <v>6</v>
      </c>
      <c r="BJ72" s="2">
        <v>6</v>
      </c>
      <c r="BK72" s="12">
        <v>1</v>
      </c>
      <c r="BL72" s="12">
        <v>5</v>
      </c>
      <c r="BM72" s="2">
        <v>5</v>
      </c>
      <c r="BN72" s="12">
        <v>1</v>
      </c>
      <c r="BO72" s="2">
        <v>5</v>
      </c>
      <c r="BP72" s="2">
        <v>1</v>
      </c>
      <c r="BQ72" s="2">
        <v>1</v>
      </c>
      <c r="BR72" s="12">
        <v>1</v>
      </c>
      <c r="BS72" s="2">
        <v>5</v>
      </c>
      <c r="BT72" s="2">
        <v>3</v>
      </c>
      <c r="BU72" s="2">
        <v>1</v>
      </c>
      <c r="BV72" s="12">
        <v>5</v>
      </c>
      <c r="BW72" s="12">
        <v>1</v>
      </c>
      <c r="BX72" s="2">
        <v>5</v>
      </c>
      <c r="BY72" s="2">
        <v>1</v>
      </c>
      <c r="BZ72" s="2">
        <v>1</v>
      </c>
      <c r="CA72" s="2">
        <v>1</v>
      </c>
      <c r="CB72" s="2">
        <v>1</v>
      </c>
      <c r="CC72" s="12">
        <v>6</v>
      </c>
      <c r="CD72" s="2">
        <v>6</v>
      </c>
      <c r="CE72" s="2">
        <v>1</v>
      </c>
      <c r="CF72" s="2">
        <v>6</v>
      </c>
      <c r="CG72" s="2">
        <v>1</v>
      </c>
      <c r="CH72" s="2">
        <v>1</v>
      </c>
      <c r="CI72" s="12">
        <v>5</v>
      </c>
      <c r="CJ72" s="2">
        <v>1</v>
      </c>
      <c r="CK72" s="2">
        <v>5</v>
      </c>
      <c r="CL72" s="12">
        <v>1</v>
      </c>
      <c r="CM72" s="2">
        <v>5</v>
      </c>
      <c r="CN72" s="12">
        <v>5</v>
      </c>
      <c r="CO72" s="2">
        <v>1</v>
      </c>
      <c r="CP72" s="12">
        <v>1</v>
      </c>
      <c r="CQ72" s="2">
        <v>5</v>
      </c>
      <c r="CR72" s="2">
        <v>118966</v>
      </c>
    </row>
    <row r="73" spans="1:96" ht="15" thickBot="1" x14ac:dyDescent="0.35">
      <c r="A73" s="1" t="s">
        <v>115</v>
      </c>
      <c r="B73" s="12">
        <v>3</v>
      </c>
      <c r="C73" s="2">
        <v>6</v>
      </c>
      <c r="D73" s="2">
        <v>6</v>
      </c>
      <c r="E73" s="12">
        <v>3</v>
      </c>
      <c r="F73" s="2">
        <v>1</v>
      </c>
      <c r="G73" s="12">
        <v>5</v>
      </c>
      <c r="H73" s="2">
        <v>1</v>
      </c>
      <c r="I73" s="12">
        <v>6</v>
      </c>
      <c r="J73" s="12">
        <v>6</v>
      </c>
      <c r="K73" s="2">
        <v>1</v>
      </c>
      <c r="L73" s="2">
        <v>3</v>
      </c>
      <c r="M73" s="2">
        <v>5</v>
      </c>
      <c r="N73" s="2">
        <v>1</v>
      </c>
      <c r="O73" s="12">
        <v>2</v>
      </c>
      <c r="P73" s="2">
        <v>1</v>
      </c>
      <c r="Q73" s="2">
        <v>1</v>
      </c>
      <c r="R73" s="2">
        <v>2</v>
      </c>
      <c r="S73" s="12">
        <v>1</v>
      </c>
      <c r="T73" s="2">
        <v>5</v>
      </c>
      <c r="U73" s="2">
        <v>6</v>
      </c>
      <c r="V73" s="2">
        <v>6</v>
      </c>
      <c r="W73" s="12">
        <v>6</v>
      </c>
      <c r="X73" s="2">
        <v>6</v>
      </c>
      <c r="Y73" s="12">
        <v>6</v>
      </c>
      <c r="Z73" s="2">
        <v>6</v>
      </c>
      <c r="AA73" s="2">
        <v>1</v>
      </c>
      <c r="AB73" s="2">
        <v>1</v>
      </c>
      <c r="AC73" s="2">
        <v>3</v>
      </c>
      <c r="AD73" s="2">
        <v>1</v>
      </c>
      <c r="AE73" s="2">
        <v>1</v>
      </c>
      <c r="AF73" s="2">
        <v>3</v>
      </c>
      <c r="AG73" s="12">
        <v>1</v>
      </c>
      <c r="AH73" s="2">
        <v>1</v>
      </c>
      <c r="AI73" s="2">
        <v>1</v>
      </c>
      <c r="AJ73" s="2">
        <v>6</v>
      </c>
      <c r="AK73" s="12">
        <v>2</v>
      </c>
      <c r="AL73" s="2">
        <v>1</v>
      </c>
      <c r="AM73" s="2">
        <v>1</v>
      </c>
      <c r="AN73" s="2">
        <v>2</v>
      </c>
      <c r="AO73" s="2">
        <v>1</v>
      </c>
      <c r="AP73" s="12">
        <v>1</v>
      </c>
      <c r="AQ73" s="12">
        <v>1</v>
      </c>
      <c r="AR73" s="2">
        <v>1</v>
      </c>
      <c r="AS73" s="2">
        <v>4</v>
      </c>
      <c r="AT73" s="2">
        <v>1</v>
      </c>
      <c r="AU73" s="2">
        <v>2</v>
      </c>
      <c r="AV73" s="2">
        <v>1</v>
      </c>
      <c r="AW73" s="2">
        <v>3</v>
      </c>
      <c r="AX73" s="2">
        <v>5</v>
      </c>
      <c r="AY73" s="2">
        <v>1</v>
      </c>
      <c r="AZ73" s="12">
        <v>3</v>
      </c>
      <c r="BA73" s="12">
        <v>1</v>
      </c>
      <c r="BB73" s="2">
        <v>1</v>
      </c>
      <c r="BC73" s="2">
        <v>5</v>
      </c>
      <c r="BD73" s="2">
        <v>1</v>
      </c>
      <c r="BE73" s="2">
        <v>6</v>
      </c>
      <c r="BF73" s="2">
        <v>6</v>
      </c>
      <c r="BG73" s="2">
        <v>1</v>
      </c>
      <c r="BH73" s="2">
        <v>1</v>
      </c>
      <c r="BI73" s="12">
        <v>6</v>
      </c>
      <c r="BJ73" s="2">
        <v>6</v>
      </c>
      <c r="BK73" s="12">
        <v>1</v>
      </c>
      <c r="BL73" s="12">
        <v>2</v>
      </c>
      <c r="BM73" s="2">
        <v>6</v>
      </c>
      <c r="BN73" s="12">
        <v>2</v>
      </c>
      <c r="BO73" s="2">
        <v>2</v>
      </c>
      <c r="BP73" s="2">
        <v>1</v>
      </c>
      <c r="BQ73" s="2">
        <v>1</v>
      </c>
      <c r="BR73" s="12">
        <v>1</v>
      </c>
      <c r="BS73" s="2">
        <v>5</v>
      </c>
      <c r="BT73" s="2">
        <v>1</v>
      </c>
      <c r="BU73" s="2">
        <v>1</v>
      </c>
      <c r="BV73" s="12">
        <v>2</v>
      </c>
      <c r="BW73" s="12">
        <v>1</v>
      </c>
      <c r="BX73" s="2">
        <v>2</v>
      </c>
      <c r="BY73" s="2">
        <v>1</v>
      </c>
      <c r="BZ73" s="2">
        <v>1</v>
      </c>
      <c r="CA73" s="2">
        <v>1</v>
      </c>
      <c r="CB73" s="2">
        <v>3</v>
      </c>
      <c r="CC73" s="12">
        <v>6</v>
      </c>
      <c r="CD73" s="2">
        <v>6</v>
      </c>
      <c r="CE73" s="2">
        <v>1</v>
      </c>
      <c r="CF73" s="2">
        <v>6</v>
      </c>
      <c r="CG73" s="2">
        <v>1</v>
      </c>
      <c r="CH73" s="2">
        <v>3</v>
      </c>
      <c r="CI73" s="12">
        <v>2</v>
      </c>
      <c r="CJ73" s="2">
        <v>1</v>
      </c>
      <c r="CK73" s="2">
        <v>2</v>
      </c>
      <c r="CL73" s="12">
        <v>6</v>
      </c>
      <c r="CM73" s="2">
        <v>5</v>
      </c>
      <c r="CN73" s="12">
        <v>2</v>
      </c>
      <c r="CO73" s="2">
        <v>1</v>
      </c>
      <c r="CP73" s="12">
        <v>1</v>
      </c>
      <c r="CQ73" s="2">
        <v>5</v>
      </c>
      <c r="CR73" s="2">
        <v>116800</v>
      </c>
    </row>
    <row r="74" spans="1:96" ht="15" thickBot="1" x14ac:dyDescent="0.35">
      <c r="A74" s="1" t="s">
        <v>116</v>
      </c>
      <c r="B74" s="12">
        <v>3</v>
      </c>
      <c r="C74" s="2">
        <v>6</v>
      </c>
      <c r="D74" s="2">
        <v>6</v>
      </c>
      <c r="E74" s="12">
        <v>3</v>
      </c>
      <c r="F74" s="2">
        <v>1</v>
      </c>
      <c r="G74" s="12">
        <v>5</v>
      </c>
      <c r="H74" s="2">
        <v>1</v>
      </c>
      <c r="I74" s="12">
        <v>6</v>
      </c>
      <c r="J74" s="12">
        <v>6</v>
      </c>
      <c r="K74" s="2">
        <v>5</v>
      </c>
      <c r="L74" s="2">
        <v>1</v>
      </c>
      <c r="M74" s="2">
        <v>5</v>
      </c>
      <c r="N74" s="2">
        <v>1</v>
      </c>
      <c r="O74" s="12">
        <v>3</v>
      </c>
      <c r="P74" s="2">
        <v>1</v>
      </c>
      <c r="Q74" s="2">
        <v>1</v>
      </c>
      <c r="R74" s="2">
        <v>1</v>
      </c>
      <c r="S74" s="12">
        <v>1</v>
      </c>
      <c r="T74" s="2">
        <v>5</v>
      </c>
      <c r="U74" s="2">
        <v>6</v>
      </c>
      <c r="V74" s="2">
        <v>6</v>
      </c>
      <c r="W74" s="12">
        <v>6</v>
      </c>
      <c r="X74" s="2">
        <v>6</v>
      </c>
      <c r="Y74" s="12">
        <v>1</v>
      </c>
      <c r="Z74" s="2">
        <v>6</v>
      </c>
      <c r="AA74" s="2">
        <v>1</v>
      </c>
      <c r="AB74" s="2">
        <v>1</v>
      </c>
      <c r="AC74" s="2">
        <v>3</v>
      </c>
      <c r="AD74" s="2">
        <v>1</v>
      </c>
      <c r="AE74" s="2">
        <v>1</v>
      </c>
      <c r="AF74" s="2">
        <v>3</v>
      </c>
      <c r="AG74" s="12">
        <v>1</v>
      </c>
      <c r="AH74" s="2">
        <v>1</v>
      </c>
      <c r="AI74" s="2">
        <v>1</v>
      </c>
      <c r="AJ74" s="2">
        <v>6</v>
      </c>
      <c r="AK74" s="12">
        <v>2</v>
      </c>
      <c r="AL74" s="2">
        <v>3</v>
      </c>
      <c r="AM74" s="2">
        <v>3</v>
      </c>
      <c r="AN74" s="2">
        <v>1</v>
      </c>
      <c r="AO74" s="2">
        <v>1</v>
      </c>
      <c r="AP74" s="12">
        <v>3</v>
      </c>
      <c r="AQ74" s="12">
        <v>1</v>
      </c>
      <c r="AR74" s="2">
        <v>1</v>
      </c>
      <c r="AS74" s="2">
        <v>1</v>
      </c>
      <c r="AT74" s="2">
        <v>6</v>
      </c>
      <c r="AU74" s="2">
        <v>1</v>
      </c>
      <c r="AV74" s="2">
        <v>1</v>
      </c>
      <c r="AW74" s="2">
        <v>3</v>
      </c>
      <c r="AX74" s="2">
        <v>5</v>
      </c>
      <c r="AY74" s="2">
        <v>1</v>
      </c>
      <c r="AZ74" s="12">
        <v>3</v>
      </c>
      <c r="BA74" s="12">
        <v>1</v>
      </c>
      <c r="BB74" s="2">
        <v>1</v>
      </c>
      <c r="BC74" s="2">
        <v>5</v>
      </c>
      <c r="BD74" s="2">
        <v>1</v>
      </c>
      <c r="BE74" s="2">
        <v>6</v>
      </c>
      <c r="BF74" s="2">
        <v>6</v>
      </c>
      <c r="BG74" s="2">
        <v>1</v>
      </c>
      <c r="BH74" s="2">
        <v>1</v>
      </c>
      <c r="BI74" s="12">
        <v>6</v>
      </c>
      <c r="BJ74" s="2">
        <v>6</v>
      </c>
      <c r="BK74" s="12">
        <v>1</v>
      </c>
      <c r="BL74" s="12">
        <v>1</v>
      </c>
      <c r="BM74" s="2">
        <v>6</v>
      </c>
      <c r="BN74" s="12">
        <v>1</v>
      </c>
      <c r="BO74" s="2">
        <v>1</v>
      </c>
      <c r="BP74" s="2">
        <v>1</v>
      </c>
      <c r="BQ74" s="2">
        <v>1</v>
      </c>
      <c r="BR74" s="12">
        <v>1</v>
      </c>
      <c r="BS74" s="2">
        <v>5</v>
      </c>
      <c r="BT74" s="2">
        <v>3</v>
      </c>
      <c r="BU74" s="2">
        <v>1</v>
      </c>
      <c r="BV74" s="12">
        <v>3</v>
      </c>
      <c r="BW74" s="12">
        <v>3</v>
      </c>
      <c r="BX74" s="2">
        <v>1</v>
      </c>
      <c r="BY74" s="2">
        <v>1</v>
      </c>
      <c r="BZ74" s="2">
        <v>1</v>
      </c>
      <c r="CA74" s="2">
        <v>1</v>
      </c>
      <c r="CB74" s="2">
        <v>1</v>
      </c>
      <c r="CC74" s="12">
        <v>6</v>
      </c>
      <c r="CD74" s="2">
        <v>6</v>
      </c>
      <c r="CE74" s="2">
        <v>1</v>
      </c>
      <c r="CF74" s="2">
        <v>6</v>
      </c>
      <c r="CG74" s="2">
        <v>1</v>
      </c>
      <c r="CH74" s="2">
        <v>3</v>
      </c>
      <c r="CI74" s="12">
        <v>1</v>
      </c>
      <c r="CJ74" s="2">
        <v>1</v>
      </c>
      <c r="CK74" s="2">
        <v>1</v>
      </c>
      <c r="CL74" s="12">
        <v>1</v>
      </c>
      <c r="CM74" s="2">
        <v>5</v>
      </c>
      <c r="CN74" s="12">
        <v>1</v>
      </c>
      <c r="CO74" s="2">
        <v>1</v>
      </c>
      <c r="CP74" s="12">
        <v>1</v>
      </c>
      <c r="CQ74" s="2">
        <v>5</v>
      </c>
      <c r="CR74" s="2">
        <v>124233</v>
      </c>
    </row>
    <row r="75" spans="1:96" ht="15" thickBot="1" x14ac:dyDescent="0.35">
      <c r="A75" s="1" t="s">
        <v>117</v>
      </c>
      <c r="B75" s="12">
        <v>5</v>
      </c>
      <c r="C75" s="2">
        <v>6</v>
      </c>
      <c r="D75" s="2">
        <v>6</v>
      </c>
      <c r="E75" s="12">
        <v>3</v>
      </c>
      <c r="F75" s="2">
        <v>1</v>
      </c>
      <c r="G75" s="12">
        <v>5</v>
      </c>
      <c r="H75" s="2">
        <v>1</v>
      </c>
      <c r="I75" s="12">
        <v>6</v>
      </c>
      <c r="J75" s="12">
        <v>6</v>
      </c>
      <c r="K75" s="2">
        <v>5</v>
      </c>
      <c r="L75" s="2">
        <v>3</v>
      </c>
      <c r="M75" s="2">
        <v>1</v>
      </c>
      <c r="N75" s="2">
        <v>1</v>
      </c>
      <c r="O75" s="12">
        <v>1</v>
      </c>
      <c r="P75" s="2">
        <v>1</v>
      </c>
      <c r="Q75" s="2">
        <v>1</v>
      </c>
      <c r="R75" s="2">
        <v>1</v>
      </c>
      <c r="S75" s="12">
        <v>1</v>
      </c>
      <c r="T75" s="2">
        <v>5</v>
      </c>
      <c r="U75" s="2">
        <v>6</v>
      </c>
      <c r="V75" s="2">
        <v>6</v>
      </c>
      <c r="W75" s="12">
        <v>6</v>
      </c>
      <c r="X75" s="2">
        <v>6</v>
      </c>
      <c r="Y75" s="12">
        <v>6</v>
      </c>
      <c r="Z75" s="2">
        <v>6</v>
      </c>
      <c r="AA75" s="2">
        <v>1</v>
      </c>
      <c r="AB75" s="2">
        <v>1</v>
      </c>
      <c r="AC75" s="2">
        <v>3</v>
      </c>
      <c r="AD75" s="2">
        <v>1</v>
      </c>
      <c r="AE75" s="2">
        <v>1</v>
      </c>
      <c r="AF75" s="2">
        <v>3</v>
      </c>
      <c r="AG75" s="12">
        <v>1</v>
      </c>
      <c r="AH75" s="2">
        <v>1</v>
      </c>
      <c r="AI75" s="2">
        <v>1</v>
      </c>
      <c r="AJ75" s="2">
        <v>6</v>
      </c>
      <c r="AK75" s="12">
        <v>3</v>
      </c>
      <c r="AL75" s="2">
        <v>1</v>
      </c>
      <c r="AM75" s="2">
        <v>1</v>
      </c>
      <c r="AN75" s="2">
        <v>1</v>
      </c>
      <c r="AO75" s="2">
        <v>1</v>
      </c>
      <c r="AP75" s="12">
        <v>1</v>
      </c>
      <c r="AQ75" s="12">
        <v>1</v>
      </c>
      <c r="AR75" s="2">
        <v>1</v>
      </c>
      <c r="AS75" s="2">
        <v>1</v>
      </c>
      <c r="AT75" s="2">
        <v>1</v>
      </c>
      <c r="AU75" s="2">
        <v>1</v>
      </c>
      <c r="AV75" s="2">
        <v>1</v>
      </c>
      <c r="AW75" s="2">
        <v>3</v>
      </c>
      <c r="AX75" s="2">
        <v>5</v>
      </c>
      <c r="AY75" s="2">
        <v>1</v>
      </c>
      <c r="AZ75" s="12">
        <v>1</v>
      </c>
      <c r="BA75" s="12">
        <v>3</v>
      </c>
      <c r="BB75" s="2">
        <v>1</v>
      </c>
      <c r="BC75" s="2">
        <v>5</v>
      </c>
      <c r="BD75" s="2">
        <v>1</v>
      </c>
      <c r="BE75" s="2">
        <v>6</v>
      </c>
      <c r="BF75" s="2">
        <v>6</v>
      </c>
      <c r="BG75" s="2">
        <v>1</v>
      </c>
      <c r="BH75" s="2">
        <v>1</v>
      </c>
      <c r="BI75" s="12">
        <v>6</v>
      </c>
      <c r="BJ75" s="2">
        <v>6</v>
      </c>
      <c r="BK75" s="12">
        <v>1</v>
      </c>
      <c r="BL75" s="12">
        <v>1</v>
      </c>
      <c r="BM75" s="2">
        <v>6</v>
      </c>
      <c r="BN75" s="12">
        <v>1</v>
      </c>
      <c r="BO75" s="2">
        <v>1</v>
      </c>
      <c r="BP75" s="2">
        <v>1</v>
      </c>
      <c r="BQ75" s="2">
        <v>1</v>
      </c>
      <c r="BR75" s="12">
        <v>1</v>
      </c>
      <c r="BS75" s="2">
        <v>5</v>
      </c>
      <c r="BT75" s="2">
        <v>1</v>
      </c>
      <c r="BU75" s="2">
        <v>1</v>
      </c>
      <c r="BV75" s="12">
        <v>3</v>
      </c>
      <c r="BW75" s="12">
        <v>3</v>
      </c>
      <c r="BX75" s="2">
        <v>1</v>
      </c>
      <c r="BY75" s="2">
        <v>1</v>
      </c>
      <c r="BZ75" s="2">
        <v>1</v>
      </c>
      <c r="CA75" s="2">
        <v>1</v>
      </c>
      <c r="CB75" s="2">
        <v>3</v>
      </c>
      <c r="CC75" s="12">
        <v>6</v>
      </c>
      <c r="CD75" s="2">
        <v>6</v>
      </c>
      <c r="CE75" s="2">
        <v>1</v>
      </c>
      <c r="CF75" s="2">
        <v>6</v>
      </c>
      <c r="CG75" s="2">
        <v>1</v>
      </c>
      <c r="CH75" s="2">
        <v>3</v>
      </c>
      <c r="CI75" s="12">
        <v>1</v>
      </c>
      <c r="CJ75" s="2">
        <v>1</v>
      </c>
      <c r="CK75" s="2">
        <v>1</v>
      </c>
      <c r="CL75" s="12">
        <v>6</v>
      </c>
      <c r="CM75" s="2">
        <v>5</v>
      </c>
      <c r="CN75" s="12">
        <v>1</v>
      </c>
      <c r="CO75" s="2">
        <v>1</v>
      </c>
      <c r="CP75" s="12">
        <v>1</v>
      </c>
      <c r="CQ75" s="2">
        <v>5</v>
      </c>
      <c r="CR75" s="2">
        <v>128300</v>
      </c>
    </row>
    <row r="76" spans="1:96" ht="15" thickBot="1" x14ac:dyDescent="0.35">
      <c r="A76" s="1" t="s">
        <v>118</v>
      </c>
      <c r="B76" s="12">
        <v>3</v>
      </c>
      <c r="C76" s="2">
        <v>6</v>
      </c>
      <c r="D76" s="2">
        <v>6</v>
      </c>
      <c r="E76" s="12">
        <v>3</v>
      </c>
      <c r="F76" s="2">
        <v>1</v>
      </c>
      <c r="G76" s="12">
        <v>5</v>
      </c>
      <c r="H76" s="2">
        <v>1</v>
      </c>
      <c r="I76" s="12">
        <v>6</v>
      </c>
      <c r="J76" s="12">
        <v>6</v>
      </c>
      <c r="K76" s="2">
        <v>5</v>
      </c>
      <c r="L76" s="2">
        <v>1</v>
      </c>
      <c r="M76" s="2">
        <v>1</v>
      </c>
      <c r="N76" s="2">
        <v>3</v>
      </c>
      <c r="O76" s="12">
        <v>1</v>
      </c>
      <c r="P76" s="2">
        <v>1</v>
      </c>
      <c r="Q76" s="2">
        <v>1</v>
      </c>
      <c r="R76" s="2">
        <v>1</v>
      </c>
      <c r="S76" s="12">
        <v>1</v>
      </c>
      <c r="T76" s="2">
        <v>5</v>
      </c>
      <c r="U76" s="2">
        <v>6</v>
      </c>
      <c r="V76" s="2">
        <v>6</v>
      </c>
      <c r="W76" s="12">
        <v>6</v>
      </c>
      <c r="X76" s="2">
        <v>6</v>
      </c>
      <c r="Y76" s="12">
        <v>6</v>
      </c>
      <c r="Z76" s="2">
        <v>6</v>
      </c>
      <c r="AA76" s="2">
        <v>1</v>
      </c>
      <c r="AB76" s="2">
        <v>1</v>
      </c>
      <c r="AC76" s="2">
        <v>3</v>
      </c>
      <c r="AD76" s="2">
        <v>1</v>
      </c>
      <c r="AE76" s="2">
        <v>1</v>
      </c>
      <c r="AF76" s="2">
        <v>3</v>
      </c>
      <c r="AG76" s="12">
        <v>1</v>
      </c>
      <c r="AH76" s="2">
        <v>1</v>
      </c>
      <c r="AI76" s="2">
        <v>1</v>
      </c>
      <c r="AJ76" s="2">
        <v>6</v>
      </c>
      <c r="AK76" s="12">
        <v>2</v>
      </c>
      <c r="AL76" s="2">
        <v>1</v>
      </c>
      <c r="AM76" s="2">
        <v>1</v>
      </c>
      <c r="AN76" s="2">
        <v>1</v>
      </c>
      <c r="AO76" s="2">
        <v>1</v>
      </c>
      <c r="AP76" s="12">
        <v>1</v>
      </c>
      <c r="AQ76" s="12">
        <v>1</v>
      </c>
      <c r="AR76" s="2">
        <v>1</v>
      </c>
      <c r="AS76" s="2">
        <v>1</v>
      </c>
      <c r="AT76" s="2">
        <v>6</v>
      </c>
      <c r="AU76" s="2">
        <v>1</v>
      </c>
      <c r="AV76" s="2">
        <v>1</v>
      </c>
      <c r="AW76" s="2">
        <v>3</v>
      </c>
      <c r="AX76" s="2">
        <v>5</v>
      </c>
      <c r="AY76" s="2">
        <v>1</v>
      </c>
      <c r="AZ76" s="12">
        <v>3</v>
      </c>
      <c r="BA76" s="12">
        <v>1</v>
      </c>
      <c r="BB76" s="2">
        <v>1</v>
      </c>
      <c r="BC76" s="2">
        <v>5</v>
      </c>
      <c r="BD76" s="2">
        <v>1</v>
      </c>
      <c r="BE76" s="2">
        <v>6</v>
      </c>
      <c r="BF76" s="2">
        <v>6</v>
      </c>
      <c r="BG76" s="2">
        <v>1</v>
      </c>
      <c r="BH76" s="2">
        <v>1</v>
      </c>
      <c r="BI76" s="12">
        <v>6</v>
      </c>
      <c r="BJ76" s="2">
        <v>6</v>
      </c>
      <c r="BK76" s="12">
        <v>1</v>
      </c>
      <c r="BL76" s="12">
        <v>1</v>
      </c>
      <c r="BM76" s="2">
        <v>6</v>
      </c>
      <c r="BN76" s="12">
        <v>1</v>
      </c>
      <c r="BO76" s="2">
        <v>1</v>
      </c>
      <c r="BP76" s="2">
        <v>1</v>
      </c>
      <c r="BQ76" s="2">
        <v>1</v>
      </c>
      <c r="BR76" s="12">
        <v>1</v>
      </c>
      <c r="BS76" s="2">
        <v>5</v>
      </c>
      <c r="BT76" s="2">
        <v>1</v>
      </c>
      <c r="BU76" s="2">
        <v>1</v>
      </c>
      <c r="BV76" s="12">
        <v>3</v>
      </c>
      <c r="BW76" s="12">
        <v>3</v>
      </c>
      <c r="BX76" s="2">
        <v>1</v>
      </c>
      <c r="BY76" s="2">
        <v>1</v>
      </c>
      <c r="BZ76" s="2">
        <v>1</v>
      </c>
      <c r="CA76" s="2">
        <v>1</v>
      </c>
      <c r="CB76" s="2">
        <v>1</v>
      </c>
      <c r="CC76" s="12">
        <v>6</v>
      </c>
      <c r="CD76" s="2">
        <v>6</v>
      </c>
      <c r="CE76" s="2">
        <v>1</v>
      </c>
      <c r="CF76" s="2">
        <v>6</v>
      </c>
      <c r="CG76" s="2">
        <v>1</v>
      </c>
      <c r="CH76" s="2">
        <v>1</v>
      </c>
      <c r="CI76" s="12">
        <v>1</v>
      </c>
      <c r="CJ76" s="2">
        <v>1</v>
      </c>
      <c r="CK76" s="2">
        <v>1</v>
      </c>
      <c r="CL76" s="12">
        <v>1</v>
      </c>
      <c r="CM76" s="2">
        <v>5</v>
      </c>
      <c r="CN76" s="12">
        <v>1</v>
      </c>
      <c r="CO76" s="2">
        <v>1</v>
      </c>
      <c r="CP76" s="12">
        <v>1</v>
      </c>
      <c r="CQ76" s="2">
        <v>5</v>
      </c>
      <c r="CR76" s="2">
        <v>117300</v>
      </c>
    </row>
    <row r="77" spans="1:96" ht="15" thickBot="1" x14ac:dyDescent="0.35">
      <c r="A77" s="1" t="s">
        <v>119</v>
      </c>
      <c r="B77" s="12">
        <v>3</v>
      </c>
      <c r="C77" s="2">
        <v>6</v>
      </c>
      <c r="D77" s="2">
        <v>6</v>
      </c>
      <c r="E77" s="12">
        <v>3</v>
      </c>
      <c r="F77" s="2">
        <v>1</v>
      </c>
      <c r="G77" s="12">
        <v>5</v>
      </c>
      <c r="H77" s="2">
        <v>1</v>
      </c>
      <c r="I77" s="12">
        <v>6</v>
      </c>
      <c r="J77" s="12">
        <v>6</v>
      </c>
      <c r="K77" s="2">
        <v>5</v>
      </c>
      <c r="L77" s="2">
        <v>1</v>
      </c>
      <c r="M77" s="2">
        <v>5</v>
      </c>
      <c r="N77" s="2">
        <v>3</v>
      </c>
      <c r="O77" s="12">
        <v>1</v>
      </c>
      <c r="P77" s="2">
        <v>1</v>
      </c>
      <c r="Q77" s="2">
        <v>1</v>
      </c>
      <c r="R77" s="2">
        <v>1</v>
      </c>
      <c r="S77" s="12">
        <v>1</v>
      </c>
      <c r="T77" s="2">
        <v>5</v>
      </c>
      <c r="U77" s="2">
        <v>6</v>
      </c>
      <c r="V77" s="2">
        <v>6</v>
      </c>
      <c r="W77" s="12">
        <v>6</v>
      </c>
      <c r="X77" s="2">
        <v>6</v>
      </c>
      <c r="Y77" s="12">
        <v>6</v>
      </c>
      <c r="Z77" s="2">
        <v>6</v>
      </c>
      <c r="AA77" s="2">
        <v>1</v>
      </c>
      <c r="AB77" s="2">
        <v>1</v>
      </c>
      <c r="AC77" s="2">
        <v>3</v>
      </c>
      <c r="AD77" s="2">
        <v>1</v>
      </c>
      <c r="AE77" s="2">
        <v>1</v>
      </c>
      <c r="AF77" s="2">
        <v>3</v>
      </c>
      <c r="AG77" s="12">
        <v>1</v>
      </c>
      <c r="AH77" s="2">
        <v>1</v>
      </c>
      <c r="AI77" s="2">
        <v>1</v>
      </c>
      <c r="AJ77" s="2">
        <v>6</v>
      </c>
      <c r="AK77" s="12">
        <v>1</v>
      </c>
      <c r="AL77" s="2">
        <v>3</v>
      </c>
      <c r="AM77" s="2">
        <v>3</v>
      </c>
      <c r="AN77" s="2">
        <v>1</v>
      </c>
      <c r="AO77" s="2">
        <v>1</v>
      </c>
      <c r="AP77" s="12">
        <v>3</v>
      </c>
      <c r="AQ77" s="12">
        <v>1</v>
      </c>
      <c r="AR77" s="2">
        <v>1</v>
      </c>
      <c r="AS77" s="2">
        <v>1</v>
      </c>
      <c r="AT77" s="2">
        <v>6</v>
      </c>
      <c r="AU77" s="2">
        <v>1</v>
      </c>
      <c r="AV77" s="2">
        <v>1</v>
      </c>
      <c r="AW77" s="2">
        <v>3</v>
      </c>
      <c r="AX77" s="2">
        <v>5</v>
      </c>
      <c r="AY77" s="2">
        <v>1</v>
      </c>
      <c r="AZ77" s="12">
        <v>3</v>
      </c>
      <c r="BA77" s="12">
        <v>1</v>
      </c>
      <c r="BB77" s="2">
        <v>1</v>
      </c>
      <c r="BC77" s="2">
        <v>5</v>
      </c>
      <c r="BD77" s="2">
        <v>1</v>
      </c>
      <c r="BE77" s="2">
        <v>6</v>
      </c>
      <c r="BF77" s="2">
        <v>6</v>
      </c>
      <c r="BG77" s="2">
        <v>1</v>
      </c>
      <c r="BH77" s="2">
        <v>1</v>
      </c>
      <c r="BI77" s="12">
        <v>6</v>
      </c>
      <c r="BJ77" s="2">
        <v>6</v>
      </c>
      <c r="BK77" s="12">
        <v>1</v>
      </c>
      <c r="BL77" s="12">
        <v>1</v>
      </c>
      <c r="BM77" s="2">
        <v>6</v>
      </c>
      <c r="BN77" s="12">
        <v>1</v>
      </c>
      <c r="BO77" s="2">
        <v>1</v>
      </c>
      <c r="BP77" s="2">
        <v>1</v>
      </c>
      <c r="BQ77" s="2">
        <v>1</v>
      </c>
      <c r="BR77" s="12">
        <v>1</v>
      </c>
      <c r="BS77" s="2">
        <v>5</v>
      </c>
      <c r="BT77" s="2">
        <v>1</v>
      </c>
      <c r="BU77" s="2">
        <v>1</v>
      </c>
      <c r="BV77" s="12">
        <v>1</v>
      </c>
      <c r="BW77" s="12">
        <v>3</v>
      </c>
      <c r="BX77" s="2">
        <v>1</v>
      </c>
      <c r="BY77" s="2">
        <v>1</v>
      </c>
      <c r="BZ77" s="2">
        <v>1</v>
      </c>
      <c r="CA77" s="2">
        <v>1</v>
      </c>
      <c r="CB77" s="2">
        <v>3</v>
      </c>
      <c r="CC77" s="12">
        <v>6</v>
      </c>
      <c r="CD77" s="2">
        <v>6</v>
      </c>
      <c r="CE77" s="2">
        <v>1</v>
      </c>
      <c r="CF77" s="2">
        <v>6</v>
      </c>
      <c r="CG77" s="2">
        <v>1</v>
      </c>
      <c r="CH77" s="2">
        <v>3</v>
      </c>
      <c r="CI77" s="12">
        <v>1</v>
      </c>
      <c r="CJ77" s="2">
        <v>1</v>
      </c>
      <c r="CK77" s="2">
        <v>1</v>
      </c>
      <c r="CL77" s="12">
        <v>1</v>
      </c>
      <c r="CM77" s="2">
        <v>5</v>
      </c>
      <c r="CN77" s="12">
        <v>1</v>
      </c>
      <c r="CO77" s="2">
        <v>1</v>
      </c>
      <c r="CP77" s="12">
        <v>1</v>
      </c>
      <c r="CQ77" s="2">
        <v>5</v>
      </c>
      <c r="CR77" s="2">
        <v>141066</v>
      </c>
    </row>
    <row r="78" spans="1:96" ht="15" thickBot="1" x14ac:dyDescent="0.35">
      <c r="A78" s="1" t="s">
        <v>120</v>
      </c>
      <c r="B78" s="12">
        <v>1</v>
      </c>
      <c r="C78" s="2">
        <v>6</v>
      </c>
      <c r="D78" s="2">
        <v>1</v>
      </c>
      <c r="E78" s="12">
        <v>3</v>
      </c>
      <c r="F78" s="2">
        <v>1</v>
      </c>
      <c r="G78" s="12">
        <v>3</v>
      </c>
      <c r="H78" s="2">
        <v>1</v>
      </c>
      <c r="I78" s="12">
        <v>1</v>
      </c>
      <c r="J78" s="12">
        <v>5</v>
      </c>
      <c r="K78" s="2">
        <v>5</v>
      </c>
      <c r="L78" s="2">
        <v>3</v>
      </c>
      <c r="M78" s="2">
        <v>4</v>
      </c>
      <c r="N78" s="2">
        <v>1</v>
      </c>
      <c r="O78" s="12">
        <v>4</v>
      </c>
      <c r="P78" s="2">
        <v>4</v>
      </c>
      <c r="Q78" s="2">
        <v>1</v>
      </c>
      <c r="R78" s="2">
        <v>1</v>
      </c>
      <c r="S78" s="12">
        <v>5</v>
      </c>
      <c r="T78" s="2">
        <v>1</v>
      </c>
      <c r="U78" s="2">
        <v>5</v>
      </c>
      <c r="V78" s="2">
        <v>6</v>
      </c>
      <c r="W78" s="12">
        <v>6</v>
      </c>
      <c r="X78" s="2">
        <v>5</v>
      </c>
      <c r="Y78" s="12">
        <v>5</v>
      </c>
      <c r="Z78" s="2">
        <v>1</v>
      </c>
      <c r="AA78" s="2">
        <v>1</v>
      </c>
      <c r="AB78" s="2">
        <v>1</v>
      </c>
      <c r="AC78" s="2">
        <v>3</v>
      </c>
      <c r="AD78" s="2">
        <v>1</v>
      </c>
      <c r="AE78" s="2">
        <v>1</v>
      </c>
      <c r="AF78" s="2">
        <v>3</v>
      </c>
      <c r="AG78" s="12">
        <v>1</v>
      </c>
      <c r="AH78" s="2">
        <v>1</v>
      </c>
      <c r="AI78" s="2">
        <v>1</v>
      </c>
      <c r="AJ78" s="2">
        <v>6</v>
      </c>
      <c r="AK78" s="12">
        <v>3</v>
      </c>
      <c r="AL78" s="2">
        <v>1</v>
      </c>
      <c r="AM78" s="2">
        <v>1</v>
      </c>
      <c r="AN78" s="2">
        <v>1</v>
      </c>
      <c r="AO78" s="2">
        <v>3</v>
      </c>
      <c r="AP78" s="12">
        <v>1</v>
      </c>
      <c r="AQ78" s="12">
        <v>1</v>
      </c>
      <c r="AR78" s="2">
        <v>3</v>
      </c>
      <c r="AS78" s="2">
        <v>4</v>
      </c>
      <c r="AT78" s="2">
        <v>5</v>
      </c>
      <c r="AU78" s="2">
        <v>1</v>
      </c>
      <c r="AV78" s="2">
        <v>2</v>
      </c>
      <c r="AW78" s="2">
        <v>4</v>
      </c>
      <c r="AX78" s="2">
        <v>5</v>
      </c>
      <c r="AY78" s="2">
        <v>1</v>
      </c>
      <c r="AZ78" s="12">
        <v>3</v>
      </c>
      <c r="BA78" s="12">
        <v>5</v>
      </c>
      <c r="BB78" s="2">
        <v>1</v>
      </c>
      <c r="BC78" s="2">
        <v>4</v>
      </c>
      <c r="BD78" s="2">
        <v>1</v>
      </c>
      <c r="BE78" s="2">
        <v>1</v>
      </c>
      <c r="BF78" s="2">
        <v>5</v>
      </c>
      <c r="BG78" s="2">
        <v>1</v>
      </c>
      <c r="BH78" s="2">
        <v>1</v>
      </c>
      <c r="BI78" s="12">
        <v>1</v>
      </c>
      <c r="BJ78" s="2">
        <v>1</v>
      </c>
      <c r="BK78" s="12">
        <v>1</v>
      </c>
      <c r="BL78" s="12">
        <v>1</v>
      </c>
      <c r="BM78" s="2">
        <v>1</v>
      </c>
      <c r="BN78" s="12">
        <v>1</v>
      </c>
      <c r="BO78" s="2">
        <v>1</v>
      </c>
      <c r="BP78" s="2">
        <v>1</v>
      </c>
      <c r="BQ78" s="2">
        <v>1</v>
      </c>
      <c r="BR78" s="12">
        <v>3</v>
      </c>
      <c r="BS78" s="2">
        <v>6</v>
      </c>
      <c r="BT78" s="2">
        <v>1</v>
      </c>
      <c r="BU78" s="2">
        <v>1</v>
      </c>
      <c r="BV78" s="12">
        <v>5</v>
      </c>
      <c r="BW78" s="12">
        <v>1</v>
      </c>
      <c r="BX78" s="2">
        <v>1</v>
      </c>
      <c r="BY78" s="2">
        <v>1</v>
      </c>
      <c r="BZ78" s="2">
        <v>1</v>
      </c>
      <c r="CA78" s="2">
        <v>1</v>
      </c>
      <c r="CB78" s="2">
        <v>5</v>
      </c>
      <c r="CC78" s="12">
        <v>6</v>
      </c>
      <c r="CD78" s="2">
        <v>6</v>
      </c>
      <c r="CE78" s="2">
        <v>5</v>
      </c>
      <c r="CF78" s="2">
        <v>1</v>
      </c>
      <c r="CG78" s="2">
        <v>1</v>
      </c>
      <c r="CH78" s="2">
        <v>1</v>
      </c>
      <c r="CI78" s="12">
        <v>2</v>
      </c>
      <c r="CJ78" s="2">
        <v>1</v>
      </c>
      <c r="CK78" s="2">
        <v>1</v>
      </c>
      <c r="CL78" s="12">
        <v>5</v>
      </c>
      <c r="CM78" s="2">
        <v>5</v>
      </c>
      <c r="CN78" s="12">
        <v>1</v>
      </c>
      <c r="CO78" s="2">
        <v>1</v>
      </c>
      <c r="CP78" s="12">
        <v>4</v>
      </c>
      <c r="CQ78" s="2">
        <v>5</v>
      </c>
      <c r="CR78" s="2">
        <v>140678</v>
      </c>
    </row>
    <row r="79" spans="1:96" ht="15" thickBot="1" x14ac:dyDescent="0.35">
      <c r="A79" s="1" t="s">
        <v>121</v>
      </c>
      <c r="B79" s="12">
        <v>6</v>
      </c>
      <c r="C79" s="2">
        <v>6</v>
      </c>
      <c r="D79" s="2">
        <v>6</v>
      </c>
      <c r="E79" s="12">
        <v>1</v>
      </c>
      <c r="F79" s="2">
        <v>1</v>
      </c>
      <c r="G79" s="12">
        <v>1</v>
      </c>
      <c r="H79" s="2">
        <v>6</v>
      </c>
      <c r="I79" s="12">
        <v>5</v>
      </c>
      <c r="J79" s="12">
        <v>6</v>
      </c>
      <c r="K79" s="2">
        <v>1</v>
      </c>
      <c r="L79" s="2">
        <v>1</v>
      </c>
      <c r="M79" s="2">
        <v>1</v>
      </c>
      <c r="N79" s="2">
        <v>4</v>
      </c>
      <c r="O79" s="12">
        <v>1</v>
      </c>
      <c r="P79" s="2">
        <v>2</v>
      </c>
      <c r="Q79" s="2">
        <v>2</v>
      </c>
      <c r="R79" s="2">
        <v>3</v>
      </c>
      <c r="S79" s="12">
        <v>5</v>
      </c>
      <c r="T79" s="2">
        <v>1</v>
      </c>
      <c r="U79" s="2">
        <v>6</v>
      </c>
      <c r="V79" s="2">
        <v>6</v>
      </c>
      <c r="W79" s="12">
        <v>6</v>
      </c>
      <c r="X79" s="2">
        <v>6</v>
      </c>
      <c r="Y79" s="12">
        <v>6</v>
      </c>
      <c r="Z79" s="2">
        <v>5</v>
      </c>
      <c r="AA79" s="2">
        <v>1</v>
      </c>
      <c r="AB79" s="2">
        <v>5</v>
      </c>
      <c r="AC79" s="2">
        <v>1</v>
      </c>
      <c r="AD79" s="2">
        <v>5</v>
      </c>
      <c r="AE79" s="2">
        <v>1</v>
      </c>
      <c r="AF79" s="2">
        <v>1</v>
      </c>
      <c r="AG79" s="12">
        <v>5</v>
      </c>
      <c r="AH79" s="2">
        <v>1</v>
      </c>
      <c r="AI79" s="2">
        <v>1</v>
      </c>
      <c r="AJ79" s="2">
        <v>6</v>
      </c>
      <c r="AK79" s="12">
        <v>1</v>
      </c>
      <c r="AL79" s="2">
        <v>1</v>
      </c>
      <c r="AM79" s="2">
        <v>5</v>
      </c>
      <c r="AN79" s="2">
        <v>1</v>
      </c>
      <c r="AO79" s="2">
        <v>1</v>
      </c>
      <c r="AP79" s="12">
        <v>1</v>
      </c>
      <c r="AQ79" s="12">
        <v>1</v>
      </c>
      <c r="AR79" s="2">
        <v>1</v>
      </c>
      <c r="AS79" s="2">
        <v>4</v>
      </c>
      <c r="AT79" s="2">
        <v>6</v>
      </c>
      <c r="AU79" s="2">
        <v>1</v>
      </c>
      <c r="AV79" s="2">
        <v>5</v>
      </c>
      <c r="AW79" s="2">
        <v>4</v>
      </c>
      <c r="AX79" s="2">
        <v>1</v>
      </c>
      <c r="AY79" s="2">
        <v>5</v>
      </c>
      <c r="AZ79" s="12">
        <v>1</v>
      </c>
      <c r="BA79" s="12">
        <v>5</v>
      </c>
      <c r="BB79" s="2">
        <v>1</v>
      </c>
      <c r="BC79" s="2">
        <v>5</v>
      </c>
      <c r="BD79" s="2">
        <v>1</v>
      </c>
      <c r="BE79" s="2">
        <v>4</v>
      </c>
      <c r="BF79" s="2">
        <v>5</v>
      </c>
      <c r="BG79" s="2">
        <v>4</v>
      </c>
      <c r="BH79" s="2">
        <v>5</v>
      </c>
      <c r="BI79" s="12">
        <v>5</v>
      </c>
      <c r="BJ79" s="2">
        <v>1</v>
      </c>
      <c r="BK79" s="12">
        <v>1</v>
      </c>
      <c r="BL79" s="12">
        <v>5</v>
      </c>
      <c r="BM79" s="2">
        <v>6</v>
      </c>
      <c r="BN79" s="12">
        <v>6</v>
      </c>
      <c r="BO79" s="2">
        <v>1</v>
      </c>
      <c r="BP79" s="2">
        <v>1</v>
      </c>
      <c r="BQ79" s="2">
        <v>1</v>
      </c>
      <c r="BR79" s="12">
        <v>5</v>
      </c>
      <c r="BS79" s="2">
        <v>5</v>
      </c>
      <c r="BT79" s="2">
        <v>1</v>
      </c>
      <c r="BU79" s="2">
        <v>1</v>
      </c>
      <c r="BV79" s="12">
        <v>5</v>
      </c>
      <c r="BW79" s="12">
        <v>5</v>
      </c>
      <c r="BX79" s="2">
        <v>1</v>
      </c>
      <c r="BY79" s="2">
        <v>1</v>
      </c>
      <c r="BZ79" s="2">
        <v>1</v>
      </c>
      <c r="CA79" s="2">
        <v>1</v>
      </c>
      <c r="CB79" s="2">
        <v>1</v>
      </c>
      <c r="CC79" s="12">
        <v>6</v>
      </c>
      <c r="CD79" s="2">
        <v>6</v>
      </c>
      <c r="CE79" s="2">
        <v>1</v>
      </c>
      <c r="CF79" s="2">
        <v>5</v>
      </c>
      <c r="CG79" s="2">
        <v>6</v>
      </c>
      <c r="CH79" s="2">
        <v>1</v>
      </c>
      <c r="CI79" s="12">
        <v>1</v>
      </c>
      <c r="CJ79" s="2">
        <v>1</v>
      </c>
      <c r="CK79" s="2">
        <v>5</v>
      </c>
      <c r="CL79" s="12">
        <v>6</v>
      </c>
      <c r="CM79" s="2">
        <v>5</v>
      </c>
      <c r="CN79" s="12">
        <v>1</v>
      </c>
      <c r="CO79" s="2">
        <v>1</v>
      </c>
      <c r="CP79" s="12">
        <v>2</v>
      </c>
      <c r="CQ79" s="2">
        <v>5</v>
      </c>
      <c r="CR79" s="2">
        <v>123666</v>
      </c>
    </row>
    <row r="80" spans="1:96" ht="15" thickBot="1" x14ac:dyDescent="0.35">
      <c r="A80" s="1" t="s">
        <v>122</v>
      </c>
      <c r="B80" s="12">
        <v>6</v>
      </c>
      <c r="C80" s="2">
        <v>6</v>
      </c>
      <c r="D80" s="2">
        <v>6</v>
      </c>
      <c r="E80" s="12">
        <v>1</v>
      </c>
      <c r="F80" s="2">
        <v>1</v>
      </c>
      <c r="G80" s="12">
        <v>1</v>
      </c>
      <c r="H80" s="2">
        <v>6</v>
      </c>
      <c r="I80" s="12">
        <v>5</v>
      </c>
      <c r="J80" s="12">
        <v>6</v>
      </c>
      <c r="K80" s="2">
        <v>1</v>
      </c>
      <c r="L80" s="2">
        <v>1</v>
      </c>
      <c r="M80" s="2">
        <v>1</v>
      </c>
      <c r="N80" s="2">
        <v>4</v>
      </c>
      <c r="O80" s="12">
        <v>4</v>
      </c>
      <c r="P80" s="2">
        <v>2</v>
      </c>
      <c r="Q80" s="2">
        <v>2</v>
      </c>
      <c r="R80" s="2">
        <v>3</v>
      </c>
      <c r="S80" s="12">
        <v>5</v>
      </c>
      <c r="T80" s="2">
        <v>5</v>
      </c>
      <c r="U80" s="2">
        <v>6</v>
      </c>
      <c r="V80" s="2">
        <v>6</v>
      </c>
      <c r="W80" s="12">
        <v>6</v>
      </c>
      <c r="X80" s="2">
        <v>6</v>
      </c>
      <c r="Y80" s="12">
        <v>6</v>
      </c>
      <c r="Z80" s="2">
        <v>5</v>
      </c>
      <c r="AA80" s="2">
        <v>1</v>
      </c>
      <c r="AB80" s="2">
        <v>5</v>
      </c>
      <c r="AC80" s="2">
        <v>1</v>
      </c>
      <c r="AD80" s="2">
        <v>1</v>
      </c>
      <c r="AE80" s="2">
        <v>1</v>
      </c>
      <c r="AF80" s="2">
        <v>1</v>
      </c>
      <c r="AG80" s="12">
        <v>5</v>
      </c>
      <c r="AH80" s="2">
        <v>1</v>
      </c>
      <c r="AI80" s="2">
        <v>1</v>
      </c>
      <c r="AJ80" s="2">
        <v>6</v>
      </c>
      <c r="AK80" s="12">
        <v>1</v>
      </c>
      <c r="AL80" s="2">
        <v>4</v>
      </c>
      <c r="AM80" s="2">
        <v>4</v>
      </c>
      <c r="AN80" s="2">
        <v>5</v>
      </c>
      <c r="AO80" s="2">
        <v>1</v>
      </c>
      <c r="AP80" s="12">
        <v>4</v>
      </c>
      <c r="AQ80" s="12">
        <v>1</v>
      </c>
      <c r="AR80" s="2">
        <v>1</v>
      </c>
      <c r="AS80" s="2">
        <v>1</v>
      </c>
      <c r="AT80" s="2">
        <v>6</v>
      </c>
      <c r="AU80" s="2">
        <v>1</v>
      </c>
      <c r="AV80" s="2">
        <v>5</v>
      </c>
      <c r="AW80" s="2">
        <v>4</v>
      </c>
      <c r="AX80" s="2">
        <v>1</v>
      </c>
      <c r="AY80" s="2">
        <v>5</v>
      </c>
      <c r="AZ80" s="12">
        <v>1</v>
      </c>
      <c r="BA80" s="12">
        <v>5</v>
      </c>
      <c r="BB80" s="2">
        <v>1</v>
      </c>
      <c r="BC80" s="2">
        <v>5</v>
      </c>
      <c r="BD80" s="2">
        <v>1</v>
      </c>
      <c r="BE80" s="2">
        <v>4</v>
      </c>
      <c r="BF80" s="2">
        <v>5</v>
      </c>
      <c r="BG80" s="2">
        <v>4</v>
      </c>
      <c r="BH80" s="2">
        <v>5</v>
      </c>
      <c r="BI80" s="12">
        <v>5</v>
      </c>
      <c r="BJ80" s="2">
        <v>1</v>
      </c>
      <c r="BK80" s="12">
        <v>1</v>
      </c>
      <c r="BL80" s="12">
        <v>5</v>
      </c>
      <c r="BM80" s="2">
        <v>6</v>
      </c>
      <c r="BN80" s="12">
        <v>6</v>
      </c>
      <c r="BO80" s="2">
        <v>5</v>
      </c>
      <c r="BP80" s="2">
        <v>1</v>
      </c>
      <c r="BQ80" s="2">
        <v>1</v>
      </c>
      <c r="BR80" s="12">
        <v>5</v>
      </c>
      <c r="BS80" s="2">
        <v>1</v>
      </c>
      <c r="BT80" s="2">
        <v>1</v>
      </c>
      <c r="BU80" s="2">
        <v>1</v>
      </c>
      <c r="BV80" s="12">
        <v>5</v>
      </c>
      <c r="BW80" s="12">
        <v>5</v>
      </c>
      <c r="BX80" s="2">
        <v>1</v>
      </c>
      <c r="BY80" s="2">
        <v>1</v>
      </c>
      <c r="BZ80" s="2">
        <v>1</v>
      </c>
      <c r="CA80" s="2">
        <v>1</v>
      </c>
      <c r="CB80" s="2">
        <v>1</v>
      </c>
      <c r="CC80" s="12">
        <v>6</v>
      </c>
      <c r="CD80" s="2">
        <v>6</v>
      </c>
      <c r="CE80" s="2">
        <v>1</v>
      </c>
      <c r="CF80" s="2">
        <v>5</v>
      </c>
      <c r="CG80" s="2">
        <v>6</v>
      </c>
      <c r="CH80" s="2">
        <v>1</v>
      </c>
      <c r="CI80" s="12">
        <v>1</v>
      </c>
      <c r="CJ80" s="2">
        <v>1</v>
      </c>
      <c r="CK80" s="2">
        <v>5</v>
      </c>
      <c r="CL80" s="12">
        <v>6</v>
      </c>
      <c r="CM80" s="2">
        <v>5</v>
      </c>
      <c r="CN80" s="12">
        <v>1</v>
      </c>
      <c r="CO80" s="2">
        <v>1</v>
      </c>
      <c r="CP80" s="12">
        <v>2</v>
      </c>
      <c r="CQ80" s="2">
        <v>5</v>
      </c>
      <c r="CR80" s="2">
        <v>113666</v>
      </c>
    </row>
    <row r="81" spans="1:96" ht="15" thickBot="1" x14ac:dyDescent="0.35">
      <c r="A81" s="1" t="s">
        <v>123</v>
      </c>
      <c r="B81" s="12">
        <v>6</v>
      </c>
      <c r="C81" s="2">
        <v>6</v>
      </c>
      <c r="D81" s="2">
        <v>6</v>
      </c>
      <c r="E81" s="12">
        <v>1</v>
      </c>
      <c r="F81" s="2">
        <v>1</v>
      </c>
      <c r="G81" s="12">
        <v>1</v>
      </c>
      <c r="H81" s="2">
        <v>6</v>
      </c>
      <c r="I81" s="12">
        <v>5</v>
      </c>
      <c r="J81" s="12">
        <v>6</v>
      </c>
      <c r="K81" s="2">
        <v>1</v>
      </c>
      <c r="L81" s="2">
        <v>1</v>
      </c>
      <c r="M81" s="2">
        <v>1</v>
      </c>
      <c r="N81" s="2">
        <v>4</v>
      </c>
      <c r="O81" s="12">
        <v>4</v>
      </c>
      <c r="P81" s="2">
        <v>2</v>
      </c>
      <c r="Q81" s="2">
        <v>2</v>
      </c>
      <c r="R81" s="2">
        <v>3</v>
      </c>
      <c r="S81" s="12">
        <v>5</v>
      </c>
      <c r="T81" s="2">
        <v>5</v>
      </c>
      <c r="U81" s="2">
        <v>6</v>
      </c>
      <c r="V81" s="2">
        <v>6</v>
      </c>
      <c r="W81" s="12">
        <v>6</v>
      </c>
      <c r="X81" s="2">
        <v>6</v>
      </c>
      <c r="Y81" s="12">
        <v>6</v>
      </c>
      <c r="Z81" s="2">
        <v>5</v>
      </c>
      <c r="AA81" s="2">
        <v>1</v>
      </c>
      <c r="AB81" s="2">
        <v>5</v>
      </c>
      <c r="AC81" s="2">
        <v>1</v>
      </c>
      <c r="AD81" s="2">
        <v>1</v>
      </c>
      <c r="AE81" s="2">
        <v>1</v>
      </c>
      <c r="AF81" s="2">
        <v>1</v>
      </c>
      <c r="AG81" s="12">
        <v>5</v>
      </c>
      <c r="AH81" s="2">
        <v>1</v>
      </c>
      <c r="AI81" s="2">
        <v>1</v>
      </c>
      <c r="AJ81" s="2">
        <v>6</v>
      </c>
      <c r="AK81" s="12">
        <v>1</v>
      </c>
      <c r="AL81" s="2">
        <v>4</v>
      </c>
      <c r="AM81" s="2">
        <v>4</v>
      </c>
      <c r="AN81" s="2">
        <v>5</v>
      </c>
      <c r="AO81" s="2">
        <v>1</v>
      </c>
      <c r="AP81" s="12">
        <v>4</v>
      </c>
      <c r="AQ81" s="12">
        <v>1</v>
      </c>
      <c r="AR81" s="2">
        <v>1</v>
      </c>
      <c r="AS81" s="2">
        <v>1</v>
      </c>
      <c r="AT81" s="2">
        <v>6</v>
      </c>
      <c r="AU81" s="2">
        <v>1</v>
      </c>
      <c r="AV81" s="2">
        <v>5</v>
      </c>
      <c r="AW81" s="2">
        <v>4</v>
      </c>
      <c r="AX81" s="2">
        <v>1</v>
      </c>
      <c r="AY81" s="2">
        <v>5</v>
      </c>
      <c r="AZ81" s="12">
        <v>1</v>
      </c>
      <c r="BA81" s="12">
        <v>5</v>
      </c>
      <c r="BB81" s="2">
        <v>1</v>
      </c>
      <c r="BC81" s="2">
        <v>5</v>
      </c>
      <c r="BD81" s="2">
        <v>1</v>
      </c>
      <c r="BE81" s="2">
        <v>4</v>
      </c>
      <c r="BF81" s="2">
        <v>5</v>
      </c>
      <c r="BG81" s="2">
        <v>4</v>
      </c>
      <c r="BH81" s="2">
        <v>5</v>
      </c>
      <c r="BI81" s="12">
        <v>5</v>
      </c>
      <c r="BJ81" s="2">
        <v>1</v>
      </c>
      <c r="BK81" s="12">
        <v>1</v>
      </c>
      <c r="BL81" s="12">
        <v>5</v>
      </c>
      <c r="BM81" s="2">
        <v>6</v>
      </c>
      <c r="BN81" s="12">
        <v>6</v>
      </c>
      <c r="BO81" s="2">
        <v>5</v>
      </c>
      <c r="BP81" s="2">
        <v>1</v>
      </c>
      <c r="BQ81" s="2">
        <v>1</v>
      </c>
      <c r="BR81" s="12">
        <v>5</v>
      </c>
      <c r="BS81" s="2">
        <v>1</v>
      </c>
      <c r="BT81" s="2">
        <v>1</v>
      </c>
      <c r="BU81" s="2">
        <v>1</v>
      </c>
      <c r="BV81" s="12">
        <v>5</v>
      </c>
      <c r="BW81" s="12">
        <v>5</v>
      </c>
      <c r="BX81" s="2">
        <v>1</v>
      </c>
      <c r="BY81" s="2">
        <v>1</v>
      </c>
      <c r="BZ81" s="2">
        <v>1</v>
      </c>
      <c r="CA81" s="2">
        <v>1</v>
      </c>
      <c r="CB81" s="2">
        <v>1</v>
      </c>
      <c r="CC81" s="12">
        <v>6</v>
      </c>
      <c r="CD81" s="2">
        <v>6</v>
      </c>
      <c r="CE81" s="2">
        <v>1</v>
      </c>
      <c r="CF81" s="2">
        <v>5</v>
      </c>
      <c r="CG81" s="2">
        <v>6</v>
      </c>
      <c r="CH81" s="2">
        <v>1</v>
      </c>
      <c r="CI81" s="12">
        <v>1</v>
      </c>
      <c r="CJ81" s="2">
        <v>1</v>
      </c>
      <c r="CK81" s="2">
        <v>5</v>
      </c>
      <c r="CL81" s="12">
        <v>6</v>
      </c>
      <c r="CM81" s="2">
        <v>5</v>
      </c>
      <c r="CN81" s="12">
        <v>1</v>
      </c>
      <c r="CO81" s="2">
        <v>1</v>
      </c>
      <c r="CP81" s="12">
        <v>2</v>
      </c>
      <c r="CQ81" s="2">
        <v>5</v>
      </c>
      <c r="CR81" s="2">
        <v>117033</v>
      </c>
    </row>
    <row r="82" spans="1:96" ht="15" thickBot="1" x14ac:dyDescent="0.35">
      <c r="A82" s="1" t="s">
        <v>124</v>
      </c>
      <c r="B82" s="12">
        <v>6</v>
      </c>
      <c r="C82" s="2">
        <v>6</v>
      </c>
      <c r="D82" s="2">
        <v>6</v>
      </c>
      <c r="E82" s="12">
        <v>1</v>
      </c>
      <c r="F82" s="2">
        <v>1</v>
      </c>
      <c r="G82" s="12">
        <v>1</v>
      </c>
      <c r="H82" s="2">
        <v>6</v>
      </c>
      <c r="I82" s="12">
        <v>5</v>
      </c>
      <c r="J82" s="12">
        <v>6</v>
      </c>
      <c r="K82" s="2">
        <v>1</v>
      </c>
      <c r="L82" s="2">
        <v>1</v>
      </c>
      <c r="M82" s="2">
        <v>1</v>
      </c>
      <c r="N82" s="2">
        <v>4</v>
      </c>
      <c r="O82" s="12">
        <v>4</v>
      </c>
      <c r="P82" s="2">
        <v>2</v>
      </c>
      <c r="Q82" s="2">
        <v>2</v>
      </c>
      <c r="R82" s="2">
        <v>3</v>
      </c>
      <c r="S82" s="12">
        <v>5</v>
      </c>
      <c r="T82" s="2">
        <v>5</v>
      </c>
      <c r="U82" s="2">
        <v>6</v>
      </c>
      <c r="V82" s="2">
        <v>6</v>
      </c>
      <c r="W82" s="12">
        <v>6</v>
      </c>
      <c r="X82" s="2">
        <v>6</v>
      </c>
      <c r="Y82" s="12">
        <v>6</v>
      </c>
      <c r="Z82" s="2">
        <v>5</v>
      </c>
      <c r="AA82" s="2">
        <v>1</v>
      </c>
      <c r="AB82" s="2">
        <v>5</v>
      </c>
      <c r="AC82" s="2">
        <v>1</v>
      </c>
      <c r="AD82" s="2">
        <v>1</v>
      </c>
      <c r="AE82" s="2">
        <v>1</v>
      </c>
      <c r="AF82" s="2">
        <v>1</v>
      </c>
      <c r="AG82" s="12">
        <v>5</v>
      </c>
      <c r="AH82" s="2">
        <v>1</v>
      </c>
      <c r="AI82" s="2">
        <v>1</v>
      </c>
      <c r="AJ82" s="2">
        <v>6</v>
      </c>
      <c r="AK82" s="12">
        <v>1</v>
      </c>
      <c r="AL82" s="2">
        <v>4</v>
      </c>
      <c r="AM82" s="2">
        <v>4</v>
      </c>
      <c r="AN82" s="2">
        <v>5</v>
      </c>
      <c r="AO82" s="2">
        <v>1</v>
      </c>
      <c r="AP82" s="12">
        <v>4</v>
      </c>
      <c r="AQ82" s="12">
        <v>1</v>
      </c>
      <c r="AR82" s="2">
        <v>1</v>
      </c>
      <c r="AS82" s="2">
        <v>1</v>
      </c>
      <c r="AT82" s="2">
        <v>6</v>
      </c>
      <c r="AU82" s="2">
        <v>1</v>
      </c>
      <c r="AV82" s="2">
        <v>5</v>
      </c>
      <c r="AW82" s="2">
        <v>4</v>
      </c>
      <c r="AX82" s="2">
        <v>1</v>
      </c>
      <c r="AY82" s="2">
        <v>5</v>
      </c>
      <c r="AZ82" s="12">
        <v>1</v>
      </c>
      <c r="BA82" s="12">
        <v>5</v>
      </c>
      <c r="BB82" s="2">
        <v>1</v>
      </c>
      <c r="BC82" s="2">
        <v>5</v>
      </c>
      <c r="BD82" s="2">
        <v>1</v>
      </c>
      <c r="BE82" s="2">
        <v>4</v>
      </c>
      <c r="BF82" s="2">
        <v>5</v>
      </c>
      <c r="BG82" s="2">
        <v>4</v>
      </c>
      <c r="BH82" s="2">
        <v>5</v>
      </c>
      <c r="BI82" s="12">
        <v>5</v>
      </c>
      <c r="BJ82" s="2">
        <v>1</v>
      </c>
      <c r="BK82" s="12">
        <v>1</v>
      </c>
      <c r="BL82" s="12">
        <v>5</v>
      </c>
      <c r="BM82" s="2">
        <v>6</v>
      </c>
      <c r="BN82" s="12">
        <v>6</v>
      </c>
      <c r="BO82" s="2">
        <v>5</v>
      </c>
      <c r="BP82" s="2">
        <v>1</v>
      </c>
      <c r="BQ82" s="2">
        <v>1</v>
      </c>
      <c r="BR82" s="12">
        <v>1</v>
      </c>
      <c r="BS82" s="2">
        <v>5</v>
      </c>
      <c r="BT82" s="2">
        <v>1</v>
      </c>
      <c r="BU82" s="2">
        <v>1</v>
      </c>
      <c r="BV82" s="12">
        <v>5</v>
      </c>
      <c r="BW82" s="12">
        <v>5</v>
      </c>
      <c r="BX82" s="2">
        <v>1</v>
      </c>
      <c r="BY82" s="2">
        <v>1</v>
      </c>
      <c r="BZ82" s="2">
        <v>1</v>
      </c>
      <c r="CA82" s="2">
        <v>1</v>
      </c>
      <c r="CB82" s="2">
        <v>1</v>
      </c>
      <c r="CC82" s="12">
        <v>6</v>
      </c>
      <c r="CD82" s="2">
        <v>6</v>
      </c>
      <c r="CE82" s="2">
        <v>1</v>
      </c>
      <c r="CF82" s="2">
        <v>5</v>
      </c>
      <c r="CG82" s="2">
        <v>6</v>
      </c>
      <c r="CH82" s="2">
        <v>1</v>
      </c>
      <c r="CI82" s="12">
        <v>1</v>
      </c>
      <c r="CJ82" s="2">
        <v>1</v>
      </c>
      <c r="CK82" s="2">
        <v>5</v>
      </c>
      <c r="CL82" s="12">
        <v>6</v>
      </c>
      <c r="CM82" s="2">
        <v>5</v>
      </c>
      <c r="CN82" s="12">
        <v>1</v>
      </c>
      <c r="CO82" s="2">
        <v>1</v>
      </c>
      <c r="CP82" s="12">
        <v>2</v>
      </c>
      <c r="CQ82" s="2">
        <v>5</v>
      </c>
      <c r="CR82" s="2">
        <v>122392</v>
      </c>
    </row>
    <row r="83" spans="1:96" ht="15" thickBot="1" x14ac:dyDescent="0.35">
      <c r="A83" s="1" t="s">
        <v>125</v>
      </c>
      <c r="B83" s="12">
        <v>6</v>
      </c>
      <c r="C83" s="2">
        <v>7</v>
      </c>
      <c r="D83" s="2">
        <v>6</v>
      </c>
      <c r="E83" s="12">
        <v>4</v>
      </c>
      <c r="F83" s="2">
        <v>1</v>
      </c>
      <c r="G83" s="12">
        <v>1</v>
      </c>
      <c r="H83" s="2">
        <v>1</v>
      </c>
      <c r="I83" s="12">
        <v>5</v>
      </c>
      <c r="J83" s="12">
        <v>1</v>
      </c>
      <c r="K83" s="2">
        <v>6</v>
      </c>
      <c r="L83" s="2">
        <v>4</v>
      </c>
      <c r="M83" s="2">
        <v>5</v>
      </c>
      <c r="N83" s="2">
        <v>1</v>
      </c>
      <c r="O83" s="12">
        <v>1</v>
      </c>
      <c r="P83" s="2">
        <v>5</v>
      </c>
      <c r="Q83" s="2">
        <v>4</v>
      </c>
      <c r="R83" s="2">
        <v>1</v>
      </c>
      <c r="S83" s="12">
        <v>5</v>
      </c>
      <c r="T83" s="2">
        <v>5</v>
      </c>
      <c r="U83" s="2">
        <v>7</v>
      </c>
      <c r="V83" s="2">
        <v>5</v>
      </c>
      <c r="W83" s="12">
        <v>6</v>
      </c>
      <c r="X83" s="2">
        <v>6</v>
      </c>
      <c r="Y83" s="12">
        <v>5</v>
      </c>
      <c r="Z83" s="2">
        <v>5</v>
      </c>
      <c r="AA83" s="2">
        <v>1</v>
      </c>
      <c r="AB83" s="2">
        <v>3</v>
      </c>
      <c r="AC83" s="2">
        <v>5</v>
      </c>
      <c r="AD83" s="2">
        <v>4</v>
      </c>
      <c r="AE83" s="2">
        <v>1</v>
      </c>
      <c r="AF83" s="2">
        <v>4</v>
      </c>
      <c r="AG83" s="12">
        <v>5</v>
      </c>
      <c r="AH83" s="2">
        <v>1</v>
      </c>
      <c r="AI83" s="2">
        <v>1</v>
      </c>
      <c r="AJ83" s="2">
        <v>6</v>
      </c>
      <c r="AK83" s="12">
        <v>5</v>
      </c>
      <c r="AL83" s="2">
        <v>4</v>
      </c>
      <c r="AM83" s="2">
        <v>4</v>
      </c>
      <c r="AN83" s="2">
        <v>1</v>
      </c>
      <c r="AO83" s="2">
        <v>5</v>
      </c>
      <c r="AP83" s="12">
        <v>4</v>
      </c>
      <c r="AQ83" s="12">
        <v>4</v>
      </c>
      <c r="AR83" s="2">
        <v>4</v>
      </c>
      <c r="AS83" s="2">
        <v>1</v>
      </c>
      <c r="AT83" s="2">
        <v>1</v>
      </c>
      <c r="AU83" s="2">
        <v>7</v>
      </c>
      <c r="AV83" s="2">
        <v>6</v>
      </c>
      <c r="AW83" s="2">
        <v>5</v>
      </c>
      <c r="AX83" s="2">
        <v>1</v>
      </c>
      <c r="AY83" s="2">
        <v>5</v>
      </c>
      <c r="AZ83" s="12">
        <v>4</v>
      </c>
      <c r="BA83" s="12">
        <v>5</v>
      </c>
      <c r="BB83" s="2">
        <v>1</v>
      </c>
      <c r="BC83" s="2">
        <v>5</v>
      </c>
      <c r="BD83" s="2">
        <v>5</v>
      </c>
      <c r="BE83" s="2">
        <v>5</v>
      </c>
      <c r="BF83" s="2">
        <v>6</v>
      </c>
      <c r="BG83" s="2">
        <v>4</v>
      </c>
      <c r="BH83" s="2">
        <v>7</v>
      </c>
      <c r="BI83" s="12">
        <v>5</v>
      </c>
      <c r="BJ83" s="2">
        <v>1</v>
      </c>
      <c r="BK83" s="12">
        <v>1</v>
      </c>
      <c r="BL83" s="12">
        <v>1</v>
      </c>
      <c r="BM83" s="2">
        <v>5</v>
      </c>
      <c r="BN83" s="12">
        <v>1</v>
      </c>
      <c r="BO83" s="2">
        <v>1</v>
      </c>
      <c r="BP83" s="2">
        <v>1</v>
      </c>
      <c r="BQ83" s="2">
        <v>1</v>
      </c>
      <c r="BR83" s="12">
        <v>5</v>
      </c>
      <c r="BS83" s="2">
        <v>5</v>
      </c>
      <c r="BT83" s="2">
        <v>1</v>
      </c>
      <c r="BU83" s="2">
        <v>1</v>
      </c>
      <c r="BV83" s="12">
        <v>5</v>
      </c>
      <c r="BW83" s="12">
        <v>5</v>
      </c>
      <c r="BX83" s="2">
        <v>1</v>
      </c>
      <c r="BY83" s="2">
        <v>1</v>
      </c>
      <c r="BZ83" s="2">
        <v>1</v>
      </c>
      <c r="CA83" s="2">
        <v>1</v>
      </c>
      <c r="CB83" s="2">
        <v>1</v>
      </c>
      <c r="CC83" s="12">
        <v>6</v>
      </c>
      <c r="CD83" s="2">
        <v>7</v>
      </c>
      <c r="CE83" s="2">
        <v>1</v>
      </c>
      <c r="CF83" s="2">
        <v>5</v>
      </c>
      <c r="CG83" s="2">
        <v>4</v>
      </c>
      <c r="CH83" s="2">
        <v>5</v>
      </c>
      <c r="CI83" s="12">
        <v>6</v>
      </c>
      <c r="CJ83" s="2">
        <v>1</v>
      </c>
      <c r="CK83" s="2">
        <v>5</v>
      </c>
      <c r="CL83" s="12">
        <v>6</v>
      </c>
      <c r="CM83" s="2">
        <v>1</v>
      </c>
      <c r="CN83" s="12">
        <v>1</v>
      </c>
      <c r="CO83" s="2">
        <v>5</v>
      </c>
      <c r="CP83" s="12">
        <v>4</v>
      </c>
      <c r="CQ83" s="2">
        <v>5</v>
      </c>
      <c r="CR83" s="2">
        <v>132214</v>
      </c>
    </row>
    <row r="84" spans="1:96" ht="15" thickBot="1" x14ac:dyDescent="0.35">
      <c r="A84" s="1" t="s">
        <v>126</v>
      </c>
      <c r="B84" s="12">
        <v>5</v>
      </c>
      <c r="C84" s="2">
        <v>6</v>
      </c>
      <c r="D84" s="2">
        <v>6</v>
      </c>
      <c r="E84" s="12">
        <v>3</v>
      </c>
      <c r="F84" s="2">
        <v>1</v>
      </c>
      <c r="G84" s="12">
        <v>3</v>
      </c>
      <c r="H84" s="2">
        <v>1</v>
      </c>
      <c r="I84" s="12">
        <v>6</v>
      </c>
      <c r="J84" s="12">
        <v>6</v>
      </c>
      <c r="K84" s="2">
        <v>5</v>
      </c>
      <c r="L84" s="2">
        <v>3</v>
      </c>
      <c r="M84" s="2">
        <v>3</v>
      </c>
      <c r="N84" s="2">
        <v>3</v>
      </c>
      <c r="O84" s="12">
        <v>1</v>
      </c>
      <c r="P84" s="2">
        <v>6</v>
      </c>
      <c r="Q84" s="2">
        <v>5</v>
      </c>
      <c r="R84" s="2">
        <v>3</v>
      </c>
      <c r="S84" s="12">
        <v>5</v>
      </c>
      <c r="T84" s="2">
        <v>1</v>
      </c>
      <c r="U84" s="2">
        <v>6</v>
      </c>
      <c r="V84" s="2">
        <v>6</v>
      </c>
      <c r="W84" s="12">
        <v>6</v>
      </c>
      <c r="X84" s="2">
        <v>6</v>
      </c>
      <c r="Y84" s="12">
        <v>1</v>
      </c>
      <c r="Z84" s="2">
        <v>6</v>
      </c>
      <c r="AA84" s="2">
        <v>1</v>
      </c>
      <c r="AB84" s="2">
        <v>1</v>
      </c>
      <c r="AC84" s="2">
        <v>3</v>
      </c>
      <c r="AD84" s="2">
        <v>3</v>
      </c>
      <c r="AE84" s="2">
        <v>3</v>
      </c>
      <c r="AF84" s="2">
        <v>3</v>
      </c>
      <c r="AG84" s="12">
        <v>4</v>
      </c>
      <c r="AH84" s="2">
        <v>1</v>
      </c>
      <c r="AI84" s="2">
        <v>1</v>
      </c>
      <c r="AJ84" s="2">
        <v>5</v>
      </c>
      <c r="AK84" s="12">
        <v>3</v>
      </c>
      <c r="AL84" s="2">
        <v>3</v>
      </c>
      <c r="AM84" s="2">
        <v>3</v>
      </c>
      <c r="AN84" s="2">
        <v>1</v>
      </c>
      <c r="AO84" s="2">
        <v>1</v>
      </c>
      <c r="AP84" s="12">
        <v>3</v>
      </c>
      <c r="AQ84" s="12">
        <v>3</v>
      </c>
      <c r="AR84" s="2">
        <v>3</v>
      </c>
      <c r="AS84" s="2">
        <v>1</v>
      </c>
      <c r="AT84" s="2">
        <v>1</v>
      </c>
      <c r="AU84" s="2">
        <v>5</v>
      </c>
      <c r="AV84" s="2">
        <v>3</v>
      </c>
      <c r="AW84" s="2">
        <v>3</v>
      </c>
      <c r="AX84" s="2">
        <v>1</v>
      </c>
      <c r="AY84" s="2">
        <v>1</v>
      </c>
      <c r="AZ84" s="12">
        <v>3</v>
      </c>
      <c r="BA84" s="12">
        <v>1</v>
      </c>
      <c r="BB84" s="2">
        <v>1</v>
      </c>
      <c r="BC84" s="2">
        <v>6</v>
      </c>
      <c r="BD84" s="2">
        <v>4</v>
      </c>
      <c r="BE84" s="2">
        <v>1</v>
      </c>
      <c r="BF84" s="2">
        <v>6</v>
      </c>
      <c r="BG84" s="2">
        <v>3</v>
      </c>
      <c r="BH84" s="2">
        <v>3</v>
      </c>
      <c r="BI84" s="12">
        <v>1</v>
      </c>
      <c r="BJ84" s="2">
        <v>1</v>
      </c>
      <c r="BK84" s="12">
        <v>1</v>
      </c>
      <c r="BL84" s="12">
        <v>3</v>
      </c>
      <c r="BM84" s="2">
        <v>1</v>
      </c>
      <c r="BN84" s="12">
        <v>3</v>
      </c>
      <c r="BO84" s="2">
        <v>1</v>
      </c>
      <c r="BP84" s="2">
        <v>1</v>
      </c>
      <c r="BQ84" s="2">
        <v>3</v>
      </c>
      <c r="BR84" s="12">
        <v>4</v>
      </c>
      <c r="BS84" s="2">
        <v>4</v>
      </c>
      <c r="BT84" s="2">
        <v>1</v>
      </c>
      <c r="BU84" s="2">
        <v>4</v>
      </c>
      <c r="BV84" s="12">
        <v>5</v>
      </c>
      <c r="BW84" s="12">
        <v>5</v>
      </c>
      <c r="BX84" s="2">
        <v>5</v>
      </c>
      <c r="BY84" s="2">
        <v>1</v>
      </c>
      <c r="BZ84" s="2">
        <v>3</v>
      </c>
      <c r="CA84" s="2">
        <v>3</v>
      </c>
      <c r="CB84" s="2">
        <v>1</v>
      </c>
      <c r="CC84" s="12">
        <v>4</v>
      </c>
      <c r="CD84" s="2">
        <v>6</v>
      </c>
      <c r="CE84" s="2">
        <v>1</v>
      </c>
      <c r="CF84" s="2">
        <v>1</v>
      </c>
      <c r="CG84" s="2">
        <v>1</v>
      </c>
      <c r="CH84" s="2">
        <v>3</v>
      </c>
      <c r="CI84" s="12">
        <v>3</v>
      </c>
      <c r="CJ84" s="2">
        <v>3</v>
      </c>
      <c r="CK84" s="2">
        <v>3</v>
      </c>
      <c r="CL84" s="12">
        <v>5</v>
      </c>
      <c r="CM84" s="2">
        <v>6</v>
      </c>
      <c r="CN84" s="12">
        <v>4</v>
      </c>
      <c r="CO84" s="2">
        <v>1</v>
      </c>
      <c r="CP84" s="12">
        <v>3</v>
      </c>
      <c r="CQ84" s="2">
        <v>3</v>
      </c>
      <c r="CR84" s="2">
        <v>124233</v>
      </c>
    </row>
    <row r="85" spans="1:96" ht="15" thickBot="1" x14ac:dyDescent="0.35">
      <c r="A85" s="1" t="s">
        <v>127</v>
      </c>
      <c r="B85" s="12">
        <v>6</v>
      </c>
      <c r="C85" s="2">
        <v>6</v>
      </c>
      <c r="D85" s="2">
        <v>6</v>
      </c>
      <c r="E85" s="12">
        <v>1</v>
      </c>
      <c r="F85" s="2">
        <v>1</v>
      </c>
      <c r="G85" s="12">
        <v>1</v>
      </c>
      <c r="H85" s="2">
        <v>6</v>
      </c>
      <c r="I85" s="12">
        <v>5</v>
      </c>
      <c r="J85" s="12">
        <v>6</v>
      </c>
      <c r="K85" s="2">
        <v>1</v>
      </c>
      <c r="L85" s="2">
        <v>1</v>
      </c>
      <c r="M85" s="2">
        <v>1</v>
      </c>
      <c r="N85" s="2">
        <v>4</v>
      </c>
      <c r="O85" s="12">
        <v>1</v>
      </c>
      <c r="P85" s="2">
        <v>2</v>
      </c>
      <c r="Q85" s="2">
        <v>2</v>
      </c>
      <c r="R85" s="2">
        <v>3</v>
      </c>
      <c r="S85" s="12">
        <v>5</v>
      </c>
      <c r="T85" s="2">
        <v>5</v>
      </c>
      <c r="U85" s="2">
        <v>6</v>
      </c>
      <c r="V85" s="2">
        <v>6</v>
      </c>
      <c r="W85" s="12">
        <v>6</v>
      </c>
      <c r="X85" s="2">
        <v>6</v>
      </c>
      <c r="Y85" s="12">
        <v>6</v>
      </c>
      <c r="Z85" s="2">
        <v>5</v>
      </c>
      <c r="AA85" s="2">
        <v>1</v>
      </c>
      <c r="AB85" s="2">
        <v>5</v>
      </c>
      <c r="AC85" s="2">
        <v>1</v>
      </c>
      <c r="AD85" s="2">
        <v>1</v>
      </c>
      <c r="AE85" s="2">
        <v>1</v>
      </c>
      <c r="AF85" s="2">
        <v>1</v>
      </c>
      <c r="AG85" s="12">
        <v>5</v>
      </c>
      <c r="AH85" s="2">
        <v>1</v>
      </c>
      <c r="AI85" s="2">
        <v>1</v>
      </c>
      <c r="AJ85" s="2">
        <v>6</v>
      </c>
      <c r="AK85" s="12">
        <v>1</v>
      </c>
      <c r="AL85" s="2">
        <v>4</v>
      </c>
      <c r="AM85" s="2">
        <v>4</v>
      </c>
      <c r="AN85" s="2">
        <v>5</v>
      </c>
      <c r="AO85" s="2">
        <v>1</v>
      </c>
      <c r="AP85" s="12">
        <v>4</v>
      </c>
      <c r="AQ85" s="12">
        <v>1</v>
      </c>
      <c r="AR85" s="2">
        <v>1</v>
      </c>
      <c r="AS85" s="2">
        <v>1</v>
      </c>
      <c r="AT85" s="2">
        <v>6</v>
      </c>
      <c r="AU85" s="2">
        <v>1</v>
      </c>
      <c r="AV85" s="2">
        <v>5</v>
      </c>
      <c r="AW85" s="2">
        <v>4</v>
      </c>
      <c r="AX85" s="2">
        <v>1</v>
      </c>
      <c r="AY85" s="2">
        <v>5</v>
      </c>
      <c r="AZ85" s="12">
        <v>1</v>
      </c>
      <c r="BA85" s="12">
        <v>5</v>
      </c>
      <c r="BB85" s="2">
        <v>1</v>
      </c>
      <c r="BC85" s="2">
        <v>5</v>
      </c>
      <c r="BD85" s="2">
        <v>1</v>
      </c>
      <c r="BE85" s="2">
        <v>4</v>
      </c>
      <c r="BF85" s="2">
        <v>5</v>
      </c>
      <c r="BG85" s="2">
        <v>4</v>
      </c>
      <c r="BH85" s="2">
        <v>5</v>
      </c>
      <c r="BI85" s="12">
        <v>5</v>
      </c>
      <c r="BJ85" s="2">
        <v>1</v>
      </c>
      <c r="BK85" s="12">
        <v>1</v>
      </c>
      <c r="BL85" s="12">
        <v>5</v>
      </c>
      <c r="BM85" s="2">
        <v>6</v>
      </c>
      <c r="BN85" s="12">
        <v>6</v>
      </c>
      <c r="BO85" s="2">
        <v>5</v>
      </c>
      <c r="BP85" s="2">
        <v>1</v>
      </c>
      <c r="BQ85" s="2">
        <v>1</v>
      </c>
      <c r="BR85" s="12">
        <v>5</v>
      </c>
      <c r="BS85" s="2">
        <v>1</v>
      </c>
      <c r="BT85" s="2">
        <v>1</v>
      </c>
      <c r="BU85" s="2">
        <v>1</v>
      </c>
      <c r="BV85" s="12">
        <v>5</v>
      </c>
      <c r="BW85" s="12">
        <v>5</v>
      </c>
      <c r="BX85" s="2">
        <v>1</v>
      </c>
      <c r="BY85" s="2">
        <v>1</v>
      </c>
      <c r="BZ85" s="2">
        <v>1</v>
      </c>
      <c r="CA85" s="2">
        <v>1</v>
      </c>
      <c r="CB85" s="2">
        <v>1</v>
      </c>
      <c r="CC85" s="12">
        <v>6</v>
      </c>
      <c r="CD85" s="2">
        <v>6</v>
      </c>
      <c r="CE85" s="2">
        <v>1</v>
      </c>
      <c r="CF85" s="2">
        <v>5</v>
      </c>
      <c r="CG85" s="2">
        <v>6</v>
      </c>
      <c r="CH85" s="2">
        <v>1</v>
      </c>
      <c r="CI85" s="12">
        <v>1</v>
      </c>
      <c r="CJ85" s="2">
        <v>1</v>
      </c>
      <c r="CK85" s="2">
        <v>5</v>
      </c>
      <c r="CL85" s="12">
        <v>6</v>
      </c>
      <c r="CM85" s="2">
        <v>5</v>
      </c>
      <c r="CN85" s="12">
        <v>1</v>
      </c>
      <c r="CO85" s="2">
        <v>1</v>
      </c>
      <c r="CP85" s="12">
        <v>2</v>
      </c>
      <c r="CQ85" s="2">
        <v>5</v>
      </c>
      <c r="CR85" s="2">
        <v>120250</v>
      </c>
    </row>
    <row r="86" spans="1:96" ht="15" thickBot="1" x14ac:dyDescent="0.35">
      <c r="A86" s="1" t="s">
        <v>128</v>
      </c>
      <c r="B86" s="12">
        <v>3</v>
      </c>
      <c r="C86" s="2">
        <v>6</v>
      </c>
      <c r="D86" s="2">
        <v>6</v>
      </c>
      <c r="E86" s="12">
        <v>3</v>
      </c>
      <c r="F86" s="2">
        <v>1</v>
      </c>
      <c r="G86" s="12">
        <v>5</v>
      </c>
      <c r="H86" s="2">
        <v>1</v>
      </c>
      <c r="I86" s="12">
        <v>6</v>
      </c>
      <c r="J86" s="12">
        <v>6</v>
      </c>
      <c r="K86" s="2">
        <v>5</v>
      </c>
      <c r="L86" s="2">
        <v>1</v>
      </c>
      <c r="M86" s="2">
        <v>5</v>
      </c>
      <c r="N86" s="2">
        <v>3</v>
      </c>
      <c r="O86" s="12">
        <v>1</v>
      </c>
      <c r="P86" s="2">
        <v>1</v>
      </c>
      <c r="Q86" s="2">
        <v>1</v>
      </c>
      <c r="R86" s="2">
        <v>1</v>
      </c>
      <c r="S86" s="12">
        <v>1</v>
      </c>
      <c r="T86" s="2">
        <v>5</v>
      </c>
      <c r="U86" s="2">
        <v>6</v>
      </c>
      <c r="V86" s="2">
        <v>6</v>
      </c>
      <c r="W86" s="12">
        <v>6</v>
      </c>
      <c r="X86" s="2">
        <v>6</v>
      </c>
      <c r="Y86" s="12">
        <v>1</v>
      </c>
      <c r="Z86" s="2">
        <v>6</v>
      </c>
      <c r="AA86" s="2">
        <v>1</v>
      </c>
      <c r="AB86" s="2">
        <v>1</v>
      </c>
      <c r="AC86" s="2">
        <v>3</v>
      </c>
      <c r="AD86" s="2">
        <v>1</v>
      </c>
      <c r="AE86" s="2">
        <v>1</v>
      </c>
      <c r="AF86" s="2">
        <v>3</v>
      </c>
      <c r="AG86" s="12">
        <v>1</v>
      </c>
      <c r="AH86" s="2">
        <v>1</v>
      </c>
      <c r="AI86" s="2">
        <v>1</v>
      </c>
      <c r="AJ86" s="2">
        <v>6</v>
      </c>
      <c r="AK86" s="12">
        <v>2</v>
      </c>
      <c r="AL86" s="2">
        <v>3</v>
      </c>
      <c r="AM86" s="2">
        <v>3</v>
      </c>
      <c r="AN86" s="2">
        <v>1</v>
      </c>
      <c r="AO86" s="2">
        <v>3</v>
      </c>
      <c r="AP86" s="12">
        <v>3</v>
      </c>
      <c r="AQ86" s="12">
        <v>1</v>
      </c>
      <c r="AR86" s="2">
        <v>1</v>
      </c>
      <c r="AS86" s="2">
        <v>5</v>
      </c>
      <c r="AT86" s="2">
        <v>6</v>
      </c>
      <c r="AU86" s="2">
        <v>1</v>
      </c>
      <c r="AV86" s="2">
        <v>1</v>
      </c>
      <c r="AW86" s="2">
        <v>3</v>
      </c>
      <c r="AX86" s="2">
        <v>5</v>
      </c>
      <c r="AY86" s="2">
        <v>1</v>
      </c>
      <c r="AZ86" s="12">
        <v>3</v>
      </c>
      <c r="BA86" s="12">
        <v>1</v>
      </c>
      <c r="BB86" s="2">
        <v>1</v>
      </c>
      <c r="BC86" s="2">
        <v>5</v>
      </c>
      <c r="BD86" s="2">
        <v>1</v>
      </c>
      <c r="BE86" s="2">
        <v>6</v>
      </c>
      <c r="BF86" s="2">
        <v>6</v>
      </c>
      <c r="BG86" s="2">
        <v>1</v>
      </c>
      <c r="BH86" s="2">
        <v>1</v>
      </c>
      <c r="BI86" s="12">
        <v>6</v>
      </c>
      <c r="BJ86" s="2">
        <v>6</v>
      </c>
      <c r="BK86" s="12">
        <v>1</v>
      </c>
      <c r="BL86" s="12">
        <v>1</v>
      </c>
      <c r="BM86" s="2">
        <v>6</v>
      </c>
      <c r="BN86" s="12">
        <v>1</v>
      </c>
      <c r="BO86" s="2">
        <v>1</v>
      </c>
      <c r="BP86" s="2">
        <v>1</v>
      </c>
      <c r="BQ86" s="2">
        <v>1</v>
      </c>
      <c r="BR86" s="12">
        <v>1</v>
      </c>
      <c r="BS86" s="2">
        <v>5</v>
      </c>
      <c r="BT86" s="2">
        <v>1</v>
      </c>
      <c r="BU86" s="2">
        <v>1</v>
      </c>
      <c r="BV86" s="12">
        <v>1</v>
      </c>
      <c r="BW86" s="12">
        <v>3</v>
      </c>
      <c r="BX86" s="2">
        <v>1</v>
      </c>
      <c r="BY86" s="2">
        <v>1</v>
      </c>
      <c r="BZ86" s="2">
        <v>1</v>
      </c>
      <c r="CA86" s="2">
        <v>1</v>
      </c>
      <c r="CB86" s="2">
        <v>3</v>
      </c>
      <c r="CC86" s="12">
        <v>6</v>
      </c>
      <c r="CD86" s="2">
        <v>6</v>
      </c>
      <c r="CE86" s="2">
        <v>1</v>
      </c>
      <c r="CF86" s="2">
        <v>6</v>
      </c>
      <c r="CG86" s="2">
        <v>1</v>
      </c>
      <c r="CH86" s="2">
        <v>3</v>
      </c>
      <c r="CI86" s="12">
        <v>1</v>
      </c>
      <c r="CJ86" s="2">
        <v>1</v>
      </c>
      <c r="CK86" s="2">
        <v>1</v>
      </c>
      <c r="CL86" s="12">
        <v>1</v>
      </c>
      <c r="CM86" s="2">
        <v>5</v>
      </c>
      <c r="CN86" s="12">
        <v>1</v>
      </c>
      <c r="CO86" s="2">
        <v>1</v>
      </c>
      <c r="CP86" s="12">
        <v>1</v>
      </c>
      <c r="CQ86" s="2">
        <v>5</v>
      </c>
      <c r="CR86" s="2">
        <v>130900</v>
      </c>
    </row>
    <row r="87" spans="1:96" ht="15" thickBot="1" x14ac:dyDescent="0.35">
      <c r="A87" s="1" t="s">
        <v>129</v>
      </c>
      <c r="B87" s="12">
        <v>5</v>
      </c>
      <c r="C87" s="2">
        <v>7</v>
      </c>
      <c r="D87" s="2">
        <v>5</v>
      </c>
      <c r="E87" s="12">
        <v>1</v>
      </c>
      <c r="F87" s="2">
        <v>5</v>
      </c>
      <c r="G87" s="12">
        <v>1</v>
      </c>
      <c r="H87" s="2">
        <v>5</v>
      </c>
      <c r="I87" s="12">
        <v>5</v>
      </c>
      <c r="J87" s="12">
        <v>6</v>
      </c>
      <c r="K87" s="2">
        <v>1</v>
      </c>
      <c r="L87" s="2">
        <v>5</v>
      </c>
      <c r="M87" s="2">
        <v>5</v>
      </c>
      <c r="N87" s="2">
        <v>5</v>
      </c>
      <c r="O87" s="12">
        <v>5</v>
      </c>
      <c r="P87" s="2">
        <v>5</v>
      </c>
      <c r="Q87" s="2">
        <v>1</v>
      </c>
      <c r="R87" s="2">
        <v>1</v>
      </c>
      <c r="S87" s="12">
        <v>5</v>
      </c>
      <c r="T87" s="2">
        <v>5</v>
      </c>
      <c r="U87" s="2">
        <v>7</v>
      </c>
      <c r="V87" s="2">
        <v>7</v>
      </c>
      <c r="W87" s="12">
        <v>5</v>
      </c>
      <c r="X87" s="2">
        <v>5</v>
      </c>
      <c r="Y87" s="12">
        <v>1</v>
      </c>
      <c r="Z87" s="2">
        <v>5</v>
      </c>
      <c r="AA87" s="2">
        <v>5</v>
      </c>
      <c r="AB87" s="2">
        <v>1</v>
      </c>
      <c r="AC87" s="2">
        <v>5</v>
      </c>
      <c r="AD87" s="2">
        <v>1</v>
      </c>
      <c r="AE87" s="2">
        <v>1</v>
      </c>
      <c r="AF87" s="2">
        <v>5</v>
      </c>
      <c r="AG87" s="12">
        <v>1</v>
      </c>
      <c r="AH87" s="2">
        <v>1</v>
      </c>
      <c r="AI87" s="2">
        <v>1</v>
      </c>
      <c r="AJ87" s="2">
        <v>5</v>
      </c>
      <c r="AK87" s="12">
        <v>1</v>
      </c>
      <c r="AL87" s="2">
        <v>5</v>
      </c>
      <c r="AM87" s="2">
        <v>5</v>
      </c>
      <c r="AN87" s="2">
        <v>1</v>
      </c>
      <c r="AO87" s="2">
        <v>1</v>
      </c>
      <c r="AP87" s="12">
        <v>5</v>
      </c>
      <c r="AQ87" s="12">
        <v>1</v>
      </c>
      <c r="AR87" s="2">
        <v>1</v>
      </c>
      <c r="AS87" s="2">
        <v>1</v>
      </c>
      <c r="AT87" s="2">
        <v>6</v>
      </c>
      <c r="AU87" s="2">
        <v>1</v>
      </c>
      <c r="AV87" s="2">
        <v>5</v>
      </c>
      <c r="AW87" s="2">
        <v>5</v>
      </c>
      <c r="AX87" s="2">
        <v>5</v>
      </c>
      <c r="AY87" s="2">
        <v>1</v>
      </c>
      <c r="AZ87" s="12">
        <v>1</v>
      </c>
      <c r="BA87" s="12">
        <v>5</v>
      </c>
      <c r="BB87" s="2">
        <v>1</v>
      </c>
      <c r="BC87" s="2">
        <v>5</v>
      </c>
      <c r="BD87" s="2">
        <v>1</v>
      </c>
      <c r="BE87" s="2">
        <v>5</v>
      </c>
      <c r="BF87" s="2">
        <v>5</v>
      </c>
      <c r="BG87" s="2">
        <v>5</v>
      </c>
      <c r="BH87" s="2">
        <v>5</v>
      </c>
      <c r="BI87" s="12">
        <v>5</v>
      </c>
      <c r="BJ87" s="2">
        <v>5</v>
      </c>
      <c r="BK87" s="12">
        <v>1</v>
      </c>
      <c r="BL87" s="12">
        <v>1</v>
      </c>
      <c r="BM87" s="2">
        <v>6</v>
      </c>
      <c r="BN87" s="12">
        <v>5</v>
      </c>
      <c r="BO87" s="2">
        <v>5</v>
      </c>
      <c r="BP87" s="2">
        <v>1</v>
      </c>
      <c r="BQ87" s="2">
        <v>5</v>
      </c>
      <c r="BR87" s="12">
        <v>5</v>
      </c>
      <c r="BS87" s="2">
        <v>5</v>
      </c>
      <c r="BT87" s="2">
        <v>1</v>
      </c>
      <c r="BU87" s="2">
        <v>5</v>
      </c>
      <c r="BV87" s="12">
        <v>5</v>
      </c>
      <c r="BW87" s="12">
        <v>5</v>
      </c>
      <c r="BX87" s="2">
        <v>5</v>
      </c>
      <c r="BY87" s="2">
        <v>1</v>
      </c>
      <c r="BZ87" s="2">
        <v>1</v>
      </c>
      <c r="CA87" s="2">
        <v>1</v>
      </c>
      <c r="CB87" s="2">
        <v>5</v>
      </c>
      <c r="CC87" s="12">
        <v>7</v>
      </c>
      <c r="CD87" s="2">
        <v>7</v>
      </c>
      <c r="CE87" s="2">
        <v>1</v>
      </c>
      <c r="CF87" s="2">
        <v>5</v>
      </c>
      <c r="CG87" s="2">
        <v>5</v>
      </c>
      <c r="CH87" s="2">
        <v>5</v>
      </c>
      <c r="CI87" s="12">
        <v>5</v>
      </c>
      <c r="CJ87" s="2">
        <v>5</v>
      </c>
      <c r="CK87" s="2">
        <v>5</v>
      </c>
      <c r="CL87" s="12">
        <v>7</v>
      </c>
      <c r="CM87" s="2">
        <v>5</v>
      </c>
      <c r="CN87" s="12">
        <v>1</v>
      </c>
      <c r="CO87" s="2">
        <v>1</v>
      </c>
      <c r="CP87" s="12">
        <v>1</v>
      </c>
      <c r="CQ87" s="2">
        <v>5</v>
      </c>
      <c r="CR87" s="2">
        <v>211821</v>
      </c>
    </row>
    <row r="88" spans="1:96" ht="18.600000000000001" thickBot="1" x14ac:dyDescent="0.35">
      <c r="A88" s="3"/>
    </row>
    <row r="89" spans="1:96" ht="15" thickBot="1" x14ac:dyDescent="0.35">
      <c r="A89" s="1" t="s">
        <v>137</v>
      </c>
      <c r="B89" s="11" t="s">
        <v>1</v>
      </c>
      <c r="C89" s="1" t="s">
        <v>2</v>
      </c>
      <c r="D89" s="1" t="s">
        <v>3</v>
      </c>
      <c r="E89" s="11" t="s">
        <v>4</v>
      </c>
      <c r="F89" s="1" t="s">
        <v>5</v>
      </c>
      <c r="G89" s="11" t="s">
        <v>6</v>
      </c>
      <c r="H89" s="1" t="s">
        <v>7</v>
      </c>
      <c r="I89" s="11" t="s">
        <v>8</v>
      </c>
      <c r="J89" s="11" t="s">
        <v>9</v>
      </c>
      <c r="K89" s="1" t="s">
        <v>10</v>
      </c>
      <c r="L89" s="1" t="s">
        <v>11</v>
      </c>
      <c r="M89" s="1" t="s">
        <v>12</v>
      </c>
      <c r="N89" s="1" t="s">
        <v>13</v>
      </c>
      <c r="O89" s="11" t="s">
        <v>14</v>
      </c>
      <c r="P89" s="1" t="s">
        <v>15</v>
      </c>
      <c r="Q89" s="1" t="s">
        <v>16</v>
      </c>
      <c r="R89" s="1" t="s">
        <v>17</v>
      </c>
      <c r="S89" s="11" t="s">
        <v>18</v>
      </c>
      <c r="T89" s="1" t="s">
        <v>19</v>
      </c>
      <c r="U89" s="1" t="s">
        <v>20</v>
      </c>
      <c r="V89" s="1" t="s">
        <v>21</v>
      </c>
      <c r="W89" s="11" t="s">
        <v>22</v>
      </c>
      <c r="X89" s="1" t="s">
        <v>23</v>
      </c>
      <c r="Y89" s="11" t="s">
        <v>24</v>
      </c>
      <c r="Z89" s="1" t="s">
        <v>25</v>
      </c>
      <c r="AA89" s="1" t="s">
        <v>26</v>
      </c>
      <c r="AB89" s="1" t="s">
        <v>27</v>
      </c>
      <c r="AC89" s="1" t="s">
        <v>28</v>
      </c>
      <c r="AD89" s="1" t="s">
        <v>29</v>
      </c>
      <c r="AE89" s="1" t="s">
        <v>30</v>
      </c>
      <c r="AF89" s="1" t="s">
        <v>31</v>
      </c>
      <c r="AG89" s="11" t="s">
        <v>32</v>
      </c>
      <c r="AH89" s="1" t="s">
        <v>33</v>
      </c>
      <c r="AI89" s="1" t="s">
        <v>34</v>
      </c>
      <c r="AJ89" s="1" t="s">
        <v>35</v>
      </c>
      <c r="AK89" s="11" t="s">
        <v>36</v>
      </c>
      <c r="AL89" s="1" t="s">
        <v>37</v>
      </c>
      <c r="AM89" s="1" t="s">
        <v>38</v>
      </c>
      <c r="AN89" s="1" t="s">
        <v>39</v>
      </c>
      <c r="AO89" s="1" t="s">
        <v>40</v>
      </c>
      <c r="AP89" s="11" t="s">
        <v>41</v>
      </c>
      <c r="AQ89" s="11" t="s">
        <v>42</v>
      </c>
      <c r="AR89" s="1" t="s">
        <v>43</v>
      </c>
      <c r="AS89" s="1" t="s">
        <v>44</v>
      </c>
      <c r="AT89" s="1" t="s">
        <v>45</v>
      </c>
      <c r="AU89" s="1" t="s">
        <v>46</v>
      </c>
      <c r="AV89" s="1" t="s">
        <v>47</v>
      </c>
      <c r="AW89" s="1" t="s">
        <v>48</v>
      </c>
      <c r="AX89" s="1" t="s">
        <v>49</v>
      </c>
      <c r="AY89" s="1" t="s">
        <v>50</v>
      </c>
      <c r="AZ89" s="11" t="s">
        <v>51</v>
      </c>
      <c r="BA89" s="11" t="s">
        <v>52</v>
      </c>
      <c r="BB89" s="1" t="s">
        <v>53</v>
      </c>
      <c r="BC89" s="1" t="s">
        <v>54</v>
      </c>
      <c r="BD89" s="1" t="s">
        <v>55</v>
      </c>
      <c r="BE89" s="1" t="s">
        <v>56</v>
      </c>
      <c r="BF89" s="1" t="s">
        <v>57</v>
      </c>
      <c r="BG89" s="1" t="s">
        <v>58</v>
      </c>
      <c r="BH89" s="1" t="s">
        <v>59</v>
      </c>
      <c r="BI89" s="11" t="s">
        <v>60</v>
      </c>
      <c r="BJ89" s="1" t="s">
        <v>61</v>
      </c>
      <c r="BK89" s="11" t="s">
        <v>62</v>
      </c>
      <c r="BL89" s="11" t="s">
        <v>63</v>
      </c>
      <c r="BM89" s="1" t="s">
        <v>64</v>
      </c>
      <c r="BN89" s="11" t="s">
        <v>65</v>
      </c>
      <c r="BO89" s="1" t="s">
        <v>66</v>
      </c>
      <c r="BP89" s="1" t="s">
        <v>67</v>
      </c>
      <c r="BQ89" s="1" t="s">
        <v>68</v>
      </c>
      <c r="BR89" s="11" t="s">
        <v>69</v>
      </c>
      <c r="BS89" s="1" t="s">
        <v>70</v>
      </c>
      <c r="BT89" s="1" t="s">
        <v>71</v>
      </c>
      <c r="BU89" s="1" t="s">
        <v>72</v>
      </c>
      <c r="BV89" s="11" t="s">
        <v>73</v>
      </c>
      <c r="BW89" s="11" t="s">
        <v>74</v>
      </c>
      <c r="BX89" s="1" t="s">
        <v>75</v>
      </c>
      <c r="BY89" s="1" t="s">
        <v>76</v>
      </c>
      <c r="BZ89" s="1" t="s">
        <v>77</v>
      </c>
      <c r="CA89" s="1" t="s">
        <v>78</v>
      </c>
      <c r="CB89" s="1" t="s">
        <v>79</v>
      </c>
      <c r="CC89" s="11" t="s">
        <v>80</v>
      </c>
      <c r="CD89" s="1" t="s">
        <v>81</v>
      </c>
      <c r="CE89" s="1" t="s">
        <v>82</v>
      </c>
      <c r="CF89" s="1" t="s">
        <v>83</v>
      </c>
      <c r="CG89" s="1" t="s">
        <v>84</v>
      </c>
      <c r="CH89" s="1" t="s">
        <v>85</v>
      </c>
      <c r="CI89" s="11" t="s">
        <v>86</v>
      </c>
      <c r="CJ89" s="1" t="s">
        <v>87</v>
      </c>
      <c r="CK89" s="1" t="s">
        <v>88</v>
      </c>
      <c r="CL89" s="11" t="s">
        <v>89</v>
      </c>
      <c r="CM89" s="1" t="s">
        <v>90</v>
      </c>
      <c r="CN89" s="11" t="s">
        <v>91</v>
      </c>
      <c r="CO89" s="1" t="s">
        <v>92</v>
      </c>
      <c r="CP89" s="11" t="s">
        <v>93</v>
      </c>
      <c r="CQ89" s="1" t="s">
        <v>94</v>
      </c>
    </row>
    <row r="90" spans="1:96" ht="15" thickBot="1" x14ac:dyDescent="0.35">
      <c r="A90" s="1" t="s">
        <v>138</v>
      </c>
      <c r="B90" s="12" t="s">
        <v>139</v>
      </c>
      <c r="C90" s="2" t="s">
        <v>140</v>
      </c>
      <c r="D90" s="2" t="s">
        <v>140</v>
      </c>
      <c r="E90" s="12" t="s">
        <v>141</v>
      </c>
      <c r="F90" s="2" t="s">
        <v>140</v>
      </c>
      <c r="G90" s="12" t="s">
        <v>142</v>
      </c>
      <c r="H90" s="2" t="s">
        <v>140</v>
      </c>
      <c r="I90" s="12" t="s">
        <v>143</v>
      </c>
      <c r="J90" s="12" t="s">
        <v>144</v>
      </c>
      <c r="K90" s="2" t="s">
        <v>140</v>
      </c>
      <c r="L90" s="2" t="s">
        <v>140</v>
      </c>
      <c r="M90" s="2" t="s">
        <v>140</v>
      </c>
      <c r="N90" s="2" t="s">
        <v>140</v>
      </c>
      <c r="O90" s="12" t="s">
        <v>145</v>
      </c>
      <c r="P90" s="2" t="s">
        <v>140</v>
      </c>
      <c r="Q90" s="2" t="s">
        <v>140</v>
      </c>
      <c r="R90" s="2" t="s">
        <v>140</v>
      </c>
      <c r="S90" s="12" t="s">
        <v>146</v>
      </c>
      <c r="T90" s="2" t="s">
        <v>140</v>
      </c>
      <c r="U90" s="2" t="s">
        <v>140</v>
      </c>
      <c r="V90" s="2" t="s">
        <v>140</v>
      </c>
      <c r="W90" s="12" t="s">
        <v>147</v>
      </c>
      <c r="X90" s="2" t="s">
        <v>140</v>
      </c>
      <c r="Y90" s="12" t="s">
        <v>148</v>
      </c>
      <c r="Z90" s="2" t="s">
        <v>140</v>
      </c>
      <c r="AA90" s="2" t="s">
        <v>140</v>
      </c>
      <c r="AB90" s="2" t="s">
        <v>140</v>
      </c>
      <c r="AC90" s="2" t="s">
        <v>140</v>
      </c>
      <c r="AD90" s="2" t="s">
        <v>140</v>
      </c>
      <c r="AE90" s="2" t="s">
        <v>140</v>
      </c>
      <c r="AF90" s="2" t="s">
        <v>140</v>
      </c>
      <c r="AG90" s="12" t="s">
        <v>149</v>
      </c>
      <c r="AH90" s="2" t="s">
        <v>140</v>
      </c>
      <c r="AI90" s="2" t="s">
        <v>140</v>
      </c>
      <c r="AJ90" s="2" t="s">
        <v>140</v>
      </c>
      <c r="AK90" s="12" t="s">
        <v>150</v>
      </c>
      <c r="AL90" s="2" t="s">
        <v>140</v>
      </c>
      <c r="AM90" s="2" t="s">
        <v>140</v>
      </c>
      <c r="AN90" s="2" t="s">
        <v>140</v>
      </c>
      <c r="AO90" s="2" t="s">
        <v>140</v>
      </c>
      <c r="AP90" s="12" t="s">
        <v>151</v>
      </c>
      <c r="AQ90" s="12" t="s">
        <v>152</v>
      </c>
      <c r="AR90" s="2" t="s">
        <v>140</v>
      </c>
      <c r="AS90" s="2" t="s">
        <v>140</v>
      </c>
      <c r="AT90" s="2" t="s">
        <v>140</v>
      </c>
      <c r="AU90" s="2" t="s">
        <v>140</v>
      </c>
      <c r="AV90" s="2" t="s">
        <v>140</v>
      </c>
      <c r="AW90" s="2" t="s">
        <v>140</v>
      </c>
      <c r="AX90" s="2" t="s">
        <v>140</v>
      </c>
      <c r="AY90" s="2" t="s">
        <v>140</v>
      </c>
      <c r="AZ90" s="12" t="s">
        <v>153</v>
      </c>
      <c r="BA90" s="12" t="s">
        <v>154</v>
      </c>
      <c r="BB90" s="2" t="s">
        <v>140</v>
      </c>
      <c r="BC90" s="2" t="s">
        <v>140</v>
      </c>
      <c r="BD90" s="2" t="s">
        <v>140</v>
      </c>
      <c r="BE90" s="2" t="s">
        <v>140</v>
      </c>
      <c r="BF90" s="2" t="s">
        <v>140</v>
      </c>
      <c r="BG90" s="2" t="s">
        <v>140</v>
      </c>
      <c r="BH90" s="2" t="s">
        <v>140</v>
      </c>
      <c r="BI90" s="12" t="s">
        <v>155</v>
      </c>
      <c r="BJ90" s="2" t="s">
        <v>140</v>
      </c>
      <c r="BK90" s="12" t="s">
        <v>156</v>
      </c>
      <c r="BL90" s="12" t="s">
        <v>157</v>
      </c>
      <c r="BM90" s="2" t="s">
        <v>140</v>
      </c>
      <c r="BN90" s="12" t="s">
        <v>158</v>
      </c>
      <c r="BO90" s="2" t="s">
        <v>140</v>
      </c>
      <c r="BP90" s="2" t="s">
        <v>140</v>
      </c>
      <c r="BQ90" s="2" t="s">
        <v>140</v>
      </c>
      <c r="BR90" s="12" t="s">
        <v>159</v>
      </c>
      <c r="BS90" s="2" t="s">
        <v>140</v>
      </c>
      <c r="BT90" s="2" t="s">
        <v>160</v>
      </c>
      <c r="BU90" s="2" t="s">
        <v>140</v>
      </c>
      <c r="BV90" s="12" t="s">
        <v>161</v>
      </c>
      <c r="BW90" s="12" t="s">
        <v>162</v>
      </c>
      <c r="BX90" s="2" t="s">
        <v>140</v>
      </c>
      <c r="BY90" s="2" t="s">
        <v>140</v>
      </c>
      <c r="BZ90" s="2" t="s">
        <v>140</v>
      </c>
      <c r="CA90" s="2" t="s">
        <v>140</v>
      </c>
      <c r="CB90" s="2" t="s">
        <v>140</v>
      </c>
      <c r="CC90" s="12" t="s">
        <v>163</v>
      </c>
      <c r="CD90" s="2" t="s">
        <v>140</v>
      </c>
      <c r="CE90" s="2" t="s">
        <v>140</v>
      </c>
      <c r="CF90" s="2" t="s">
        <v>140</v>
      </c>
      <c r="CG90" s="2" t="s">
        <v>140</v>
      </c>
      <c r="CH90" s="2" t="s">
        <v>140</v>
      </c>
      <c r="CI90" s="12" t="s">
        <v>164</v>
      </c>
      <c r="CJ90" s="2" t="s">
        <v>140</v>
      </c>
      <c r="CK90" s="2" t="s">
        <v>140</v>
      </c>
      <c r="CL90" s="12" t="s">
        <v>165</v>
      </c>
      <c r="CM90" s="2" t="s">
        <v>140</v>
      </c>
      <c r="CN90" s="12" t="s">
        <v>166</v>
      </c>
      <c r="CO90" s="2" t="s">
        <v>140</v>
      </c>
      <c r="CP90" s="12" t="s">
        <v>167</v>
      </c>
      <c r="CQ90" s="2" t="s">
        <v>140</v>
      </c>
    </row>
    <row r="91" spans="1:96" ht="15" thickBot="1" x14ac:dyDescent="0.35">
      <c r="A91" s="1" t="s">
        <v>168</v>
      </c>
      <c r="B91" s="12" t="s">
        <v>140</v>
      </c>
      <c r="C91" s="2" t="s">
        <v>140</v>
      </c>
      <c r="D91" s="2" t="s">
        <v>140</v>
      </c>
      <c r="E91" s="12" t="s">
        <v>140</v>
      </c>
      <c r="F91" s="2" t="s">
        <v>140</v>
      </c>
      <c r="G91" s="12" t="s">
        <v>140</v>
      </c>
      <c r="H91" s="2" t="s">
        <v>140</v>
      </c>
      <c r="I91" s="12" t="s">
        <v>143</v>
      </c>
      <c r="J91" s="12" t="s">
        <v>140</v>
      </c>
      <c r="K91" s="2" t="s">
        <v>140</v>
      </c>
      <c r="L91" s="2" t="s">
        <v>140</v>
      </c>
      <c r="M91" s="2" t="s">
        <v>140</v>
      </c>
      <c r="N91" s="2" t="s">
        <v>140</v>
      </c>
      <c r="O91" s="12" t="s">
        <v>145</v>
      </c>
      <c r="P91" s="2" t="s">
        <v>140</v>
      </c>
      <c r="Q91" s="2" t="s">
        <v>140</v>
      </c>
      <c r="R91" s="2" t="s">
        <v>140</v>
      </c>
      <c r="S91" s="12" t="s">
        <v>169</v>
      </c>
      <c r="T91" s="2" t="s">
        <v>140</v>
      </c>
      <c r="U91" s="2" t="s">
        <v>140</v>
      </c>
      <c r="V91" s="2" t="s">
        <v>140</v>
      </c>
      <c r="W91" s="12" t="s">
        <v>147</v>
      </c>
      <c r="X91" s="2" t="s">
        <v>140</v>
      </c>
      <c r="Y91" s="12" t="s">
        <v>170</v>
      </c>
      <c r="Z91" s="2" t="s">
        <v>140</v>
      </c>
      <c r="AA91" s="2" t="s">
        <v>140</v>
      </c>
      <c r="AB91" s="2" t="s">
        <v>140</v>
      </c>
      <c r="AC91" s="2" t="s">
        <v>140</v>
      </c>
      <c r="AD91" s="2" t="s">
        <v>140</v>
      </c>
      <c r="AE91" s="2" t="s">
        <v>140</v>
      </c>
      <c r="AF91" s="2" t="s">
        <v>140</v>
      </c>
      <c r="AG91" s="12" t="s">
        <v>149</v>
      </c>
      <c r="AH91" s="2" t="s">
        <v>140</v>
      </c>
      <c r="AI91" s="2" t="s">
        <v>140</v>
      </c>
      <c r="AJ91" s="2" t="s">
        <v>140</v>
      </c>
      <c r="AK91" s="12" t="s">
        <v>140</v>
      </c>
      <c r="AL91" s="2" t="s">
        <v>140</v>
      </c>
      <c r="AM91" s="2" t="s">
        <v>140</v>
      </c>
      <c r="AN91" s="2" t="s">
        <v>140</v>
      </c>
      <c r="AO91" s="2" t="s">
        <v>140</v>
      </c>
      <c r="AP91" s="12" t="s">
        <v>151</v>
      </c>
      <c r="AQ91" s="12" t="s">
        <v>140</v>
      </c>
      <c r="AR91" s="2" t="s">
        <v>140</v>
      </c>
      <c r="AS91" s="2" t="s">
        <v>140</v>
      </c>
      <c r="AT91" s="2" t="s">
        <v>140</v>
      </c>
      <c r="AU91" s="2" t="s">
        <v>140</v>
      </c>
      <c r="AV91" s="2" t="s">
        <v>140</v>
      </c>
      <c r="AW91" s="2" t="s">
        <v>140</v>
      </c>
      <c r="AX91" s="2" t="s">
        <v>140</v>
      </c>
      <c r="AY91" s="2" t="s">
        <v>140</v>
      </c>
      <c r="AZ91" s="12" t="s">
        <v>153</v>
      </c>
      <c r="BA91" s="12" t="s">
        <v>154</v>
      </c>
      <c r="BB91" s="2" t="s">
        <v>140</v>
      </c>
      <c r="BC91" s="2" t="s">
        <v>140</v>
      </c>
      <c r="BD91" s="2" t="s">
        <v>140</v>
      </c>
      <c r="BE91" s="2" t="s">
        <v>140</v>
      </c>
      <c r="BF91" s="2" t="s">
        <v>140</v>
      </c>
      <c r="BG91" s="2" t="s">
        <v>140</v>
      </c>
      <c r="BH91" s="2" t="s">
        <v>140</v>
      </c>
      <c r="BI91" s="12" t="s">
        <v>140</v>
      </c>
      <c r="BJ91" s="2" t="s">
        <v>140</v>
      </c>
      <c r="BK91" s="12" t="s">
        <v>156</v>
      </c>
      <c r="BL91" s="12" t="s">
        <v>157</v>
      </c>
      <c r="BM91" s="2" t="s">
        <v>140</v>
      </c>
      <c r="BN91" s="12" t="s">
        <v>158</v>
      </c>
      <c r="BO91" s="2" t="s">
        <v>140</v>
      </c>
      <c r="BP91" s="2" t="s">
        <v>140</v>
      </c>
      <c r="BQ91" s="2" t="s">
        <v>140</v>
      </c>
      <c r="BR91" s="12" t="s">
        <v>171</v>
      </c>
      <c r="BS91" s="2" t="s">
        <v>140</v>
      </c>
      <c r="BT91" s="2" t="s">
        <v>160</v>
      </c>
      <c r="BU91" s="2" t="s">
        <v>140</v>
      </c>
      <c r="BV91" s="12" t="s">
        <v>172</v>
      </c>
      <c r="BW91" s="12" t="s">
        <v>162</v>
      </c>
      <c r="BX91" s="2" t="s">
        <v>140</v>
      </c>
      <c r="BY91" s="2" t="s">
        <v>140</v>
      </c>
      <c r="BZ91" s="2" t="s">
        <v>140</v>
      </c>
      <c r="CA91" s="2" t="s">
        <v>140</v>
      </c>
      <c r="CB91" s="2" t="s">
        <v>140</v>
      </c>
      <c r="CC91" s="12" t="s">
        <v>163</v>
      </c>
      <c r="CD91" s="2" t="s">
        <v>140</v>
      </c>
      <c r="CE91" s="2" t="s">
        <v>140</v>
      </c>
      <c r="CF91" s="2" t="s">
        <v>140</v>
      </c>
      <c r="CG91" s="2" t="s">
        <v>140</v>
      </c>
      <c r="CH91" s="2" t="s">
        <v>140</v>
      </c>
      <c r="CI91" s="12" t="s">
        <v>164</v>
      </c>
      <c r="CJ91" s="2" t="s">
        <v>140</v>
      </c>
      <c r="CK91" s="2" t="s">
        <v>140</v>
      </c>
      <c r="CL91" s="12" t="s">
        <v>165</v>
      </c>
      <c r="CM91" s="2" t="s">
        <v>140</v>
      </c>
      <c r="CN91" s="12" t="s">
        <v>140</v>
      </c>
      <c r="CO91" s="2" t="s">
        <v>140</v>
      </c>
      <c r="CP91" s="12" t="s">
        <v>140</v>
      </c>
      <c r="CQ91" s="2" t="s">
        <v>140</v>
      </c>
    </row>
    <row r="92" spans="1:96" ht="15" thickBot="1" x14ac:dyDescent="0.35">
      <c r="A92" s="1" t="s">
        <v>173</v>
      </c>
      <c r="B92" s="12" t="s">
        <v>140</v>
      </c>
      <c r="C92" s="2" t="s">
        <v>140</v>
      </c>
      <c r="D92" s="2" t="s">
        <v>140</v>
      </c>
      <c r="E92" s="12" t="s">
        <v>140</v>
      </c>
      <c r="F92" s="2" t="s">
        <v>140</v>
      </c>
      <c r="G92" s="12" t="s">
        <v>140</v>
      </c>
      <c r="H92" s="2" t="s">
        <v>140</v>
      </c>
      <c r="I92" s="12" t="s">
        <v>143</v>
      </c>
      <c r="J92" s="12" t="s">
        <v>140</v>
      </c>
      <c r="K92" s="2" t="s">
        <v>140</v>
      </c>
      <c r="L92" s="2" t="s">
        <v>140</v>
      </c>
      <c r="M92" s="2" t="s">
        <v>140</v>
      </c>
      <c r="N92" s="2" t="s">
        <v>140</v>
      </c>
      <c r="O92" s="12" t="s">
        <v>140</v>
      </c>
      <c r="P92" s="2" t="s">
        <v>140</v>
      </c>
      <c r="Q92" s="2" t="s">
        <v>140</v>
      </c>
      <c r="R92" s="2" t="s">
        <v>140</v>
      </c>
      <c r="S92" s="12" t="s">
        <v>169</v>
      </c>
      <c r="T92" s="2" t="s">
        <v>140</v>
      </c>
      <c r="U92" s="2" t="s">
        <v>140</v>
      </c>
      <c r="V92" s="2" t="s">
        <v>140</v>
      </c>
      <c r="W92" s="12" t="s">
        <v>147</v>
      </c>
      <c r="X92" s="2" t="s">
        <v>140</v>
      </c>
      <c r="Y92" s="12" t="s">
        <v>170</v>
      </c>
      <c r="Z92" s="2" t="s">
        <v>140</v>
      </c>
      <c r="AA92" s="2" t="s">
        <v>140</v>
      </c>
      <c r="AB92" s="2" t="s">
        <v>140</v>
      </c>
      <c r="AC92" s="2" t="s">
        <v>140</v>
      </c>
      <c r="AD92" s="2" t="s">
        <v>140</v>
      </c>
      <c r="AE92" s="2" t="s">
        <v>140</v>
      </c>
      <c r="AF92" s="2" t="s">
        <v>140</v>
      </c>
      <c r="AG92" s="12" t="s">
        <v>149</v>
      </c>
      <c r="AH92" s="2" t="s">
        <v>140</v>
      </c>
      <c r="AI92" s="2" t="s">
        <v>140</v>
      </c>
      <c r="AJ92" s="2" t="s">
        <v>140</v>
      </c>
      <c r="AK92" s="12" t="s">
        <v>140</v>
      </c>
      <c r="AL92" s="2" t="s">
        <v>140</v>
      </c>
      <c r="AM92" s="2" t="s">
        <v>140</v>
      </c>
      <c r="AN92" s="2" t="s">
        <v>140</v>
      </c>
      <c r="AO92" s="2" t="s">
        <v>140</v>
      </c>
      <c r="AP92" s="12" t="s">
        <v>151</v>
      </c>
      <c r="AQ92" s="12" t="s">
        <v>140</v>
      </c>
      <c r="AR92" s="2" t="s">
        <v>140</v>
      </c>
      <c r="AS92" s="2" t="s">
        <v>140</v>
      </c>
      <c r="AT92" s="2" t="s">
        <v>140</v>
      </c>
      <c r="AU92" s="2" t="s">
        <v>140</v>
      </c>
      <c r="AV92" s="2" t="s">
        <v>140</v>
      </c>
      <c r="AW92" s="2" t="s">
        <v>140</v>
      </c>
      <c r="AX92" s="2" t="s">
        <v>140</v>
      </c>
      <c r="AY92" s="2" t="s">
        <v>140</v>
      </c>
      <c r="AZ92" s="12" t="s">
        <v>140</v>
      </c>
      <c r="BA92" s="12" t="s">
        <v>154</v>
      </c>
      <c r="BB92" s="2" t="s">
        <v>140</v>
      </c>
      <c r="BC92" s="2" t="s">
        <v>140</v>
      </c>
      <c r="BD92" s="2" t="s">
        <v>140</v>
      </c>
      <c r="BE92" s="2" t="s">
        <v>140</v>
      </c>
      <c r="BF92" s="2" t="s">
        <v>140</v>
      </c>
      <c r="BG92" s="2" t="s">
        <v>140</v>
      </c>
      <c r="BH92" s="2" t="s">
        <v>140</v>
      </c>
      <c r="BI92" s="12" t="s">
        <v>140</v>
      </c>
      <c r="BJ92" s="2" t="s">
        <v>140</v>
      </c>
      <c r="BK92" s="12" t="s">
        <v>156</v>
      </c>
      <c r="BL92" s="12" t="s">
        <v>157</v>
      </c>
      <c r="BM92" s="2" t="s">
        <v>140</v>
      </c>
      <c r="BN92" s="12" t="s">
        <v>158</v>
      </c>
      <c r="BO92" s="2" t="s">
        <v>140</v>
      </c>
      <c r="BP92" s="2" t="s">
        <v>140</v>
      </c>
      <c r="BQ92" s="2" t="s">
        <v>140</v>
      </c>
      <c r="BR92" s="12" t="s">
        <v>174</v>
      </c>
      <c r="BS92" s="2" t="s">
        <v>140</v>
      </c>
      <c r="BT92" s="2" t="s">
        <v>140</v>
      </c>
      <c r="BU92" s="2" t="s">
        <v>140</v>
      </c>
      <c r="BV92" s="12" t="s">
        <v>140</v>
      </c>
      <c r="BW92" s="12" t="s">
        <v>162</v>
      </c>
      <c r="BX92" s="2" t="s">
        <v>140</v>
      </c>
      <c r="BY92" s="2" t="s">
        <v>140</v>
      </c>
      <c r="BZ92" s="2" t="s">
        <v>140</v>
      </c>
      <c r="CA92" s="2" t="s">
        <v>140</v>
      </c>
      <c r="CB92" s="2" t="s">
        <v>140</v>
      </c>
      <c r="CC92" s="12" t="s">
        <v>163</v>
      </c>
      <c r="CD92" s="2" t="s">
        <v>140</v>
      </c>
      <c r="CE92" s="2" t="s">
        <v>140</v>
      </c>
      <c r="CF92" s="2" t="s">
        <v>140</v>
      </c>
      <c r="CG92" s="2" t="s">
        <v>140</v>
      </c>
      <c r="CH92" s="2" t="s">
        <v>140</v>
      </c>
      <c r="CI92" s="12" t="s">
        <v>164</v>
      </c>
      <c r="CJ92" s="2" t="s">
        <v>140</v>
      </c>
      <c r="CK92" s="2" t="s">
        <v>140</v>
      </c>
      <c r="CL92" s="12" t="s">
        <v>165</v>
      </c>
      <c r="CM92" s="2" t="s">
        <v>140</v>
      </c>
      <c r="CN92" s="12" t="s">
        <v>140</v>
      </c>
      <c r="CO92" s="2" t="s">
        <v>140</v>
      </c>
      <c r="CP92" s="12" t="s">
        <v>140</v>
      </c>
      <c r="CQ92" s="2" t="s">
        <v>140</v>
      </c>
    </row>
    <row r="93" spans="1:96" ht="15" thickBot="1" x14ac:dyDescent="0.35">
      <c r="A93" s="1" t="s">
        <v>175</v>
      </c>
      <c r="B93" s="12" t="s">
        <v>140</v>
      </c>
      <c r="C93" s="2" t="s">
        <v>140</v>
      </c>
      <c r="D93" s="2" t="s">
        <v>140</v>
      </c>
      <c r="E93" s="12" t="s">
        <v>140</v>
      </c>
      <c r="F93" s="2" t="s">
        <v>140</v>
      </c>
      <c r="G93" s="12" t="s">
        <v>140</v>
      </c>
      <c r="H93" s="2" t="s">
        <v>140</v>
      </c>
      <c r="I93" s="12" t="s">
        <v>143</v>
      </c>
      <c r="J93" s="12" t="s">
        <v>140</v>
      </c>
      <c r="K93" s="2" t="s">
        <v>140</v>
      </c>
      <c r="L93" s="2" t="s">
        <v>140</v>
      </c>
      <c r="M93" s="2" t="s">
        <v>140</v>
      </c>
      <c r="N93" s="2" t="s">
        <v>140</v>
      </c>
      <c r="O93" s="12" t="s">
        <v>140</v>
      </c>
      <c r="P93" s="2" t="s">
        <v>140</v>
      </c>
      <c r="Q93" s="2" t="s">
        <v>140</v>
      </c>
      <c r="R93" s="2" t="s">
        <v>140</v>
      </c>
      <c r="S93" s="12" t="s">
        <v>169</v>
      </c>
      <c r="T93" s="2" t="s">
        <v>140</v>
      </c>
      <c r="U93" s="2" t="s">
        <v>140</v>
      </c>
      <c r="V93" s="2" t="s">
        <v>140</v>
      </c>
      <c r="W93" s="12" t="s">
        <v>147</v>
      </c>
      <c r="X93" s="2" t="s">
        <v>140</v>
      </c>
      <c r="Y93" s="12" t="s">
        <v>170</v>
      </c>
      <c r="Z93" s="2" t="s">
        <v>140</v>
      </c>
      <c r="AA93" s="2" t="s">
        <v>140</v>
      </c>
      <c r="AB93" s="2" t="s">
        <v>140</v>
      </c>
      <c r="AC93" s="2" t="s">
        <v>140</v>
      </c>
      <c r="AD93" s="2" t="s">
        <v>140</v>
      </c>
      <c r="AE93" s="2" t="s">
        <v>140</v>
      </c>
      <c r="AF93" s="2" t="s">
        <v>140</v>
      </c>
      <c r="AG93" s="12" t="s">
        <v>149</v>
      </c>
      <c r="AH93" s="2" t="s">
        <v>140</v>
      </c>
      <c r="AI93" s="2" t="s">
        <v>140</v>
      </c>
      <c r="AJ93" s="2" t="s">
        <v>140</v>
      </c>
      <c r="AK93" s="12" t="s">
        <v>140</v>
      </c>
      <c r="AL93" s="2" t="s">
        <v>140</v>
      </c>
      <c r="AM93" s="2" t="s">
        <v>140</v>
      </c>
      <c r="AN93" s="2" t="s">
        <v>140</v>
      </c>
      <c r="AO93" s="2" t="s">
        <v>140</v>
      </c>
      <c r="AP93" s="12" t="s">
        <v>140</v>
      </c>
      <c r="AQ93" s="12" t="s">
        <v>140</v>
      </c>
      <c r="AR93" s="2" t="s">
        <v>140</v>
      </c>
      <c r="AS93" s="2" t="s">
        <v>140</v>
      </c>
      <c r="AT93" s="2" t="s">
        <v>140</v>
      </c>
      <c r="AU93" s="2" t="s">
        <v>140</v>
      </c>
      <c r="AV93" s="2" t="s">
        <v>140</v>
      </c>
      <c r="AW93" s="2" t="s">
        <v>140</v>
      </c>
      <c r="AX93" s="2" t="s">
        <v>140</v>
      </c>
      <c r="AY93" s="2" t="s">
        <v>140</v>
      </c>
      <c r="AZ93" s="12" t="s">
        <v>140</v>
      </c>
      <c r="BA93" s="12" t="s">
        <v>154</v>
      </c>
      <c r="BB93" s="2" t="s">
        <v>140</v>
      </c>
      <c r="BC93" s="2" t="s">
        <v>140</v>
      </c>
      <c r="BD93" s="2" t="s">
        <v>140</v>
      </c>
      <c r="BE93" s="2" t="s">
        <v>140</v>
      </c>
      <c r="BF93" s="2" t="s">
        <v>140</v>
      </c>
      <c r="BG93" s="2" t="s">
        <v>140</v>
      </c>
      <c r="BH93" s="2" t="s">
        <v>140</v>
      </c>
      <c r="BI93" s="12" t="s">
        <v>140</v>
      </c>
      <c r="BJ93" s="2" t="s">
        <v>140</v>
      </c>
      <c r="BK93" s="12" t="s">
        <v>140</v>
      </c>
      <c r="BL93" s="12" t="s">
        <v>140</v>
      </c>
      <c r="BM93" s="2" t="s">
        <v>140</v>
      </c>
      <c r="BN93" s="12" t="s">
        <v>158</v>
      </c>
      <c r="BO93" s="2" t="s">
        <v>140</v>
      </c>
      <c r="BP93" s="2" t="s">
        <v>140</v>
      </c>
      <c r="BQ93" s="2" t="s">
        <v>140</v>
      </c>
      <c r="BR93" s="12" t="s">
        <v>174</v>
      </c>
      <c r="BS93" s="2" t="s">
        <v>140</v>
      </c>
      <c r="BT93" s="2" t="s">
        <v>140</v>
      </c>
      <c r="BU93" s="2" t="s">
        <v>140</v>
      </c>
      <c r="BV93" s="12" t="s">
        <v>140</v>
      </c>
      <c r="BW93" s="12" t="s">
        <v>140</v>
      </c>
      <c r="BX93" s="2" t="s">
        <v>140</v>
      </c>
      <c r="BY93" s="2" t="s">
        <v>140</v>
      </c>
      <c r="BZ93" s="2" t="s">
        <v>140</v>
      </c>
      <c r="CA93" s="2" t="s">
        <v>140</v>
      </c>
      <c r="CB93" s="2" t="s">
        <v>140</v>
      </c>
      <c r="CC93" s="12" t="s">
        <v>163</v>
      </c>
      <c r="CD93" s="2" t="s">
        <v>140</v>
      </c>
      <c r="CE93" s="2" t="s">
        <v>140</v>
      </c>
      <c r="CF93" s="2" t="s">
        <v>140</v>
      </c>
      <c r="CG93" s="2" t="s">
        <v>140</v>
      </c>
      <c r="CH93" s="2" t="s">
        <v>140</v>
      </c>
      <c r="CI93" s="12" t="s">
        <v>164</v>
      </c>
      <c r="CJ93" s="2" t="s">
        <v>140</v>
      </c>
      <c r="CK93" s="2" t="s">
        <v>140</v>
      </c>
      <c r="CL93" s="12" t="s">
        <v>140</v>
      </c>
      <c r="CM93" s="2" t="s">
        <v>140</v>
      </c>
      <c r="CN93" s="12" t="s">
        <v>140</v>
      </c>
      <c r="CO93" s="2" t="s">
        <v>140</v>
      </c>
      <c r="CP93" s="12" t="s">
        <v>140</v>
      </c>
      <c r="CQ93" s="2" t="s">
        <v>140</v>
      </c>
    </row>
    <row r="94" spans="1:96" ht="15" thickBot="1" x14ac:dyDescent="0.35">
      <c r="A94" s="1" t="s">
        <v>176</v>
      </c>
      <c r="B94" s="12" t="s">
        <v>140</v>
      </c>
      <c r="C94" s="2" t="s">
        <v>140</v>
      </c>
      <c r="D94" s="2" t="s">
        <v>140</v>
      </c>
      <c r="E94" s="12" t="s">
        <v>140</v>
      </c>
      <c r="F94" s="2" t="s">
        <v>140</v>
      </c>
      <c r="G94" s="12" t="s">
        <v>140</v>
      </c>
      <c r="H94" s="2" t="s">
        <v>140</v>
      </c>
      <c r="I94" s="12" t="s">
        <v>143</v>
      </c>
      <c r="J94" s="12" t="s">
        <v>140</v>
      </c>
      <c r="K94" s="2" t="s">
        <v>140</v>
      </c>
      <c r="L94" s="2" t="s">
        <v>140</v>
      </c>
      <c r="M94" s="2" t="s">
        <v>140</v>
      </c>
      <c r="N94" s="2" t="s">
        <v>140</v>
      </c>
      <c r="O94" s="12" t="s">
        <v>140</v>
      </c>
      <c r="P94" s="2" t="s">
        <v>140</v>
      </c>
      <c r="Q94" s="2" t="s">
        <v>140</v>
      </c>
      <c r="R94" s="2" t="s">
        <v>140</v>
      </c>
      <c r="S94" s="12" t="s">
        <v>169</v>
      </c>
      <c r="T94" s="2" t="s">
        <v>140</v>
      </c>
      <c r="U94" s="2" t="s">
        <v>140</v>
      </c>
      <c r="V94" s="2" t="s">
        <v>140</v>
      </c>
      <c r="W94" s="12" t="s">
        <v>147</v>
      </c>
      <c r="X94" s="2" t="s">
        <v>140</v>
      </c>
      <c r="Y94" s="12" t="s">
        <v>170</v>
      </c>
      <c r="Z94" s="2" t="s">
        <v>140</v>
      </c>
      <c r="AA94" s="2" t="s">
        <v>140</v>
      </c>
      <c r="AB94" s="2" t="s">
        <v>140</v>
      </c>
      <c r="AC94" s="2" t="s">
        <v>140</v>
      </c>
      <c r="AD94" s="2" t="s">
        <v>140</v>
      </c>
      <c r="AE94" s="2" t="s">
        <v>140</v>
      </c>
      <c r="AF94" s="2" t="s">
        <v>140</v>
      </c>
      <c r="AG94" s="12" t="s">
        <v>149</v>
      </c>
      <c r="AH94" s="2" t="s">
        <v>140</v>
      </c>
      <c r="AI94" s="2" t="s">
        <v>140</v>
      </c>
      <c r="AJ94" s="2" t="s">
        <v>140</v>
      </c>
      <c r="AK94" s="12" t="s">
        <v>140</v>
      </c>
      <c r="AL94" s="2" t="s">
        <v>140</v>
      </c>
      <c r="AM94" s="2" t="s">
        <v>140</v>
      </c>
      <c r="AN94" s="2" t="s">
        <v>140</v>
      </c>
      <c r="AO94" s="2" t="s">
        <v>140</v>
      </c>
      <c r="AP94" s="12" t="s">
        <v>140</v>
      </c>
      <c r="AQ94" s="12" t="s">
        <v>140</v>
      </c>
      <c r="AR94" s="2" t="s">
        <v>140</v>
      </c>
      <c r="AS94" s="2" t="s">
        <v>140</v>
      </c>
      <c r="AT94" s="2" t="s">
        <v>140</v>
      </c>
      <c r="AU94" s="2" t="s">
        <v>140</v>
      </c>
      <c r="AV94" s="2" t="s">
        <v>140</v>
      </c>
      <c r="AW94" s="2" t="s">
        <v>140</v>
      </c>
      <c r="AX94" s="2" t="s">
        <v>140</v>
      </c>
      <c r="AY94" s="2" t="s">
        <v>140</v>
      </c>
      <c r="AZ94" s="12" t="s">
        <v>140</v>
      </c>
      <c r="BA94" s="12" t="s">
        <v>154</v>
      </c>
      <c r="BB94" s="2" t="s">
        <v>140</v>
      </c>
      <c r="BC94" s="2" t="s">
        <v>140</v>
      </c>
      <c r="BD94" s="2" t="s">
        <v>140</v>
      </c>
      <c r="BE94" s="2" t="s">
        <v>140</v>
      </c>
      <c r="BF94" s="2" t="s">
        <v>140</v>
      </c>
      <c r="BG94" s="2" t="s">
        <v>140</v>
      </c>
      <c r="BH94" s="2" t="s">
        <v>140</v>
      </c>
      <c r="BI94" s="12" t="s">
        <v>140</v>
      </c>
      <c r="BJ94" s="2" t="s">
        <v>140</v>
      </c>
      <c r="BK94" s="12" t="s">
        <v>140</v>
      </c>
      <c r="BL94" s="12" t="s">
        <v>140</v>
      </c>
      <c r="BM94" s="2" t="s">
        <v>140</v>
      </c>
      <c r="BN94" s="12" t="s">
        <v>158</v>
      </c>
      <c r="BO94" s="2" t="s">
        <v>140</v>
      </c>
      <c r="BP94" s="2" t="s">
        <v>140</v>
      </c>
      <c r="BQ94" s="2" t="s">
        <v>140</v>
      </c>
      <c r="BR94" s="12" t="s">
        <v>174</v>
      </c>
      <c r="BS94" s="2" t="s">
        <v>140</v>
      </c>
      <c r="BT94" s="2" t="s">
        <v>140</v>
      </c>
      <c r="BU94" s="2" t="s">
        <v>140</v>
      </c>
      <c r="BV94" s="12" t="s">
        <v>140</v>
      </c>
      <c r="BW94" s="12" t="s">
        <v>140</v>
      </c>
      <c r="BX94" s="2" t="s">
        <v>140</v>
      </c>
      <c r="BY94" s="2" t="s">
        <v>140</v>
      </c>
      <c r="BZ94" s="2" t="s">
        <v>140</v>
      </c>
      <c r="CA94" s="2" t="s">
        <v>140</v>
      </c>
      <c r="CB94" s="2" t="s">
        <v>140</v>
      </c>
      <c r="CC94" s="12" t="s">
        <v>140</v>
      </c>
      <c r="CD94" s="2" t="s">
        <v>140</v>
      </c>
      <c r="CE94" s="2" t="s">
        <v>140</v>
      </c>
      <c r="CF94" s="2" t="s">
        <v>140</v>
      </c>
      <c r="CG94" s="2" t="s">
        <v>140</v>
      </c>
      <c r="CH94" s="2" t="s">
        <v>140</v>
      </c>
      <c r="CI94" s="12" t="s">
        <v>164</v>
      </c>
      <c r="CJ94" s="2" t="s">
        <v>140</v>
      </c>
      <c r="CK94" s="2" t="s">
        <v>140</v>
      </c>
      <c r="CL94" s="12" t="s">
        <v>140</v>
      </c>
      <c r="CM94" s="2" t="s">
        <v>140</v>
      </c>
      <c r="CN94" s="12" t="s">
        <v>140</v>
      </c>
      <c r="CO94" s="2" t="s">
        <v>140</v>
      </c>
      <c r="CP94" s="12" t="s">
        <v>140</v>
      </c>
      <c r="CQ94" s="2" t="s">
        <v>140</v>
      </c>
    </row>
    <row r="95" spans="1:96" ht="15" thickBot="1" x14ac:dyDescent="0.35">
      <c r="A95" s="1" t="s">
        <v>177</v>
      </c>
      <c r="B95" s="12" t="s">
        <v>140</v>
      </c>
      <c r="C95" s="2" t="s">
        <v>140</v>
      </c>
      <c r="D95" s="2" t="s">
        <v>140</v>
      </c>
      <c r="E95" s="12" t="s">
        <v>140</v>
      </c>
      <c r="F95" s="2" t="s">
        <v>140</v>
      </c>
      <c r="G95" s="12" t="s">
        <v>140</v>
      </c>
      <c r="H95" s="2" t="s">
        <v>140</v>
      </c>
      <c r="I95" s="12" t="s">
        <v>140</v>
      </c>
      <c r="J95" s="12" t="s">
        <v>140</v>
      </c>
      <c r="K95" s="2" t="s">
        <v>140</v>
      </c>
      <c r="L95" s="2" t="s">
        <v>140</v>
      </c>
      <c r="M95" s="2" t="s">
        <v>140</v>
      </c>
      <c r="N95" s="2" t="s">
        <v>140</v>
      </c>
      <c r="O95" s="12" t="s">
        <v>140</v>
      </c>
      <c r="P95" s="2" t="s">
        <v>140</v>
      </c>
      <c r="Q95" s="2" t="s">
        <v>140</v>
      </c>
      <c r="R95" s="2" t="s">
        <v>140</v>
      </c>
      <c r="S95" s="12" t="s">
        <v>140</v>
      </c>
      <c r="T95" s="2" t="s">
        <v>140</v>
      </c>
      <c r="U95" s="2" t="s">
        <v>140</v>
      </c>
      <c r="V95" s="2" t="s">
        <v>140</v>
      </c>
      <c r="W95" s="12" t="s">
        <v>140</v>
      </c>
      <c r="X95" s="2" t="s">
        <v>140</v>
      </c>
      <c r="Y95" s="12" t="s">
        <v>140</v>
      </c>
      <c r="Z95" s="2" t="s">
        <v>140</v>
      </c>
      <c r="AA95" s="2" t="s">
        <v>140</v>
      </c>
      <c r="AB95" s="2" t="s">
        <v>140</v>
      </c>
      <c r="AC95" s="2" t="s">
        <v>140</v>
      </c>
      <c r="AD95" s="2" t="s">
        <v>140</v>
      </c>
      <c r="AE95" s="2" t="s">
        <v>140</v>
      </c>
      <c r="AF95" s="2" t="s">
        <v>140</v>
      </c>
      <c r="AG95" s="12" t="s">
        <v>140</v>
      </c>
      <c r="AH95" s="2" t="s">
        <v>140</v>
      </c>
      <c r="AI95" s="2" t="s">
        <v>140</v>
      </c>
      <c r="AJ95" s="2" t="s">
        <v>140</v>
      </c>
      <c r="AK95" s="12" t="s">
        <v>140</v>
      </c>
      <c r="AL95" s="2" t="s">
        <v>140</v>
      </c>
      <c r="AM95" s="2" t="s">
        <v>140</v>
      </c>
      <c r="AN95" s="2" t="s">
        <v>140</v>
      </c>
      <c r="AO95" s="2" t="s">
        <v>140</v>
      </c>
      <c r="AP95" s="12" t="s">
        <v>140</v>
      </c>
      <c r="AQ95" s="12" t="s">
        <v>140</v>
      </c>
      <c r="AR95" s="2" t="s">
        <v>140</v>
      </c>
      <c r="AS95" s="2" t="s">
        <v>140</v>
      </c>
      <c r="AT95" s="2" t="s">
        <v>140</v>
      </c>
      <c r="AU95" s="2" t="s">
        <v>140</v>
      </c>
      <c r="AV95" s="2" t="s">
        <v>140</v>
      </c>
      <c r="AW95" s="2" t="s">
        <v>140</v>
      </c>
      <c r="AX95" s="2" t="s">
        <v>140</v>
      </c>
      <c r="AY95" s="2" t="s">
        <v>140</v>
      </c>
      <c r="AZ95" s="12" t="s">
        <v>140</v>
      </c>
      <c r="BA95" s="12" t="s">
        <v>140</v>
      </c>
      <c r="BB95" s="2" t="s">
        <v>140</v>
      </c>
      <c r="BC95" s="2" t="s">
        <v>140</v>
      </c>
      <c r="BD95" s="2" t="s">
        <v>140</v>
      </c>
      <c r="BE95" s="2" t="s">
        <v>140</v>
      </c>
      <c r="BF95" s="2" t="s">
        <v>140</v>
      </c>
      <c r="BG95" s="2" t="s">
        <v>140</v>
      </c>
      <c r="BH95" s="2" t="s">
        <v>140</v>
      </c>
      <c r="BI95" s="12" t="s">
        <v>140</v>
      </c>
      <c r="BJ95" s="2" t="s">
        <v>140</v>
      </c>
      <c r="BK95" s="12" t="s">
        <v>140</v>
      </c>
      <c r="BL95" s="12" t="s">
        <v>140</v>
      </c>
      <c r="BM95" s="2" t="s">
        <v>140</v>
      </c>
      <c r="BN95" s="12" t="s">
        <v>140</v>
      </c>
      <c r="BO95" s="2" t="s">
        <v>140</v>
      </c>
      <c r="BP95" s="2" t="s">
        <v>140</v>
      </c>
      <c r="BQ95" s="2" t="s">
        <v>140</v>
      </c>
      <c r="BR95" s="12" t="s">
        <v>140</v>
      </c>
      <c r="BS95" s="2" t="s">
        <v>140</v>
      </c>
      <c r="BT95" s="2" t="s">
        <v>140</v>
      </c>
      <c r="BU95" s="2" t="s">
        <v>140</v>
      </c>
      <c r="BV95" s="12" t="s">
        <v>140</v>
      </c>
      <c r="BW95" s="12" t="s">
        <v>140</v>
      </c>
      <c r="BX95" s="2" t="s">
        <v>140</v>
      </c>
      <c r="BY95" s="2" t="s">
        <v>140</v>
      </c>
      <c r="BZ95" s="2" t="s">
        <v>140</v>
      </c>
      <c r="CA95" s="2" t="s">
        <v>140</v>
      </c>
      <c r="CB95" s="2" t="s">
        <v>140</v>
      </c>
      <c r="CC95" s="12" t="s">
        <v>140</v>
      </c>
      <c r="CD95" s="2" t="s">
        <v>140</v>
      </c>
      <c r="CE95" s="2" t="s">
        <v>140</v>
      </c>
      <c r="CF95" s="2" t="s">
        <v>140</v>
      </c>
      <c r="CG95" s="2" t="s">
        <v>140</v>
      </c>
      <c r="CH95" s="2" t="s">
        <v>140</v>
      </c>
      <c r="CI95" s="12" t="s">
        <v>140</v>
      </c>
      <c r="CJ95" s="2" t="s">
        <v>140</v>
      </c>
      <c r="CK95" s="2" t="s">
        <v>140</v>
      </c>
      <c r="CL95" s="12" t="s">
        <v>140</v>
      </c>
      <c r="CM95" s="2" t="s">
        <v>140</v>
      </c>
      <c r="CN95" s="12" t="s">
        <v>140</v>
      </c>
      <c r="CO95" s="2" t="s">
        <v>140</v>
      </c>
      <c r="CP95" s="12" t="s">
        <v>140</v>
      </c>
      <c r="CQ95" s="2" t="s">
        <v>140</v>
      </c>
    </row>
    <row r="96" spans="1:96" ht="15" thickBot="1" x14ac:dyDescent="0.35">
      <c r="A96" s="1" t="s">
        <v>178</v>
      </c>
      <c r="B96" s="12" t="s">
        <v>140</v>
      </c>
      <c r="C96" s="2" t="s">
        <v>140</v>
      </c>
      <c r="D96" s="2" t="s">
        <v>140</v>
      </c>
      <c r="E96" s="12" t="s">
        <v>140</v>
      </c>
      <c r="F96" s="2" t="s">
        <v>140</v>
      </c>
      <c r="G96" s="12" t="s">
        <v>140</v>
      </c>
      <c r="H96" s="2" t="s">
        <v>140</v>
      </c>
      <c r="I96" s="12" t="s">
        <v>140</v>
      </c>
      <c r="J96" s="12" t="s">
        <v>140</v>
      </c>
      <c r="K96" s="2" t="s">
        <v>140</v>
      </c>
      <c r="L96" s="2" t="s">
        <v>140</v>
      </c>
      <c r="M96" s="2" t="s">
        <v>140</v>
      </c>
      <c r="N96" s="2" t="s">
        <v>140</v>
      </c>
      <c r="O96" s="12" t="s">
        <v>140</v>
      </c>
      <c r="P96" s="2" t="s">
        <v>140</v>
      </c>
      <c r="Q96" s="2" t="s">
        <v>140</v>
      </c>
      <c r="R96" s="2" t="s">
        <v>140</v>
      </c>
      <c r="S96" s="12" t="s">
        <v>140</v>
      </c>
      <c r="T96" s="2" t="s">
        <v>140</v>
      </c>
      <c r="U96" s="2" t="s">
        <v>140</v>
      </c>
      <c r="V96" s="2" t="s">
        <v>140</v>
      </c>
      <c r="W96" s="12" t="s">
        <v>140</v>
      </c>
      <c r="X96" s="2" t="s">
        <v>140</v>
      </c>
      <c r="Y96" s="12" t="s">
        <v>140</v>
      </c>
      <c r="Z96" s="2" t="s">
        <v>140</v>
      </c>
      <c r="AA96" s="2" t="s">
        <v>140</v>
      </c>
      <c r="AB96" s="2" t="s">
        <v>140</v>
      </c>
      <c r="AC96" s="2" t="s">
        <v>140</v>
      </c>
      <c r="AD96" s="2" t="s">
        <v>140</v>
      </c>
      <c r="AE96" s="2" t="s">
        <v>140</v>
      </c>
      <c r="AF96" s="2" t="s">
        <v>140</v>
      </c>
      <c r="AG96" s="12" t="s">
        <v>140</v>
      </c>
      <c r="AH96" s="2" t="s">
        <v>140</v>
      </c>
      <c r="AI96" s="2" t="s">
        <v>140</v>
      </c>
      <c r="AJ96" s="2" t="s">
        <v>140</v>
      </c>
      <c r="AK96" s="12" t="s">
        <v>140</v>
      </c>
      <c r="AL96" s="2" t="s">
        <v>140</v>
      </c>
      <c r="AM96" s="2" t="s">
        <v>140</v>
      </c>
      <c r="AN96" s="2" t="s">
        <v>140</v>
      </c>
      <c r="AO96" s="2" t="s">
        <v>140</v>
      </c>
      <c r="AP96" s="12" t="s">
        <v>140</v>
      </c>
      <c r="AQ96" s="12" t="s">
        <v>140</v>
      </c>
      <c r="AR96" s="2" t="s">
        <v>140</v>
      </c>
      <c r="AS96" s="2" t="s">
        <v>140</v>
      </c>
      <c r="AT96" s="2" t="s">
        <v>140</v>
      </c>
      <c r="AU96" s="2" t="s">
        <v>140</v>
      </c>
      <c r="AV96" s="2" t="s">
        <v>140</v>
      </c>
      <c r="AW96" s="2" t="s">
        <v>140</v>
      </c>
      <c r="AX96" s="2" t="s">
        <v>140</v>
      </c>
      <c r="AY96" s="2" t="s">
        <v>140</v>
      </c>
      <c r="AZ96" s="12" t="s">
        <v>140</v>
      </c>
      <c r="BA96" s="12" t="s">
        <v>140</v>
      </c>
      <c r="BB96" s="2" t="s">
        <v>140</v>
      </c>
      <c r="BC96" s="2" t="s">
        <v>140</v>
      </c>
      <c r="BD96" s="2" t="s">
        <v>140</v>
      </c>
      <c r="BE96" s="2" t="s">
        <v>140</v>
      </c>
      <c r="BF96" s="2" t="s">
        <v>140</v>
      </c>
      <c r="BG96" s="2" t="s">
        <v>140</v>
      </c>
      <c r="BH96" s="2" t="s">
        <v>140</v>
      </c>
      <c r="BI96" s="12" t="s">
        <v>140</v>
      </c>
      <c r="BJ96" s="2" t="s">
        <v>140</v>
      </c>
      <c r="BK96" s="12" t="s">
        <v>140</v>
      </c>
      <c r="BL96" s="12" t="s">
        <v>140</v>
      </c>
      <c r="BM96" s="2" t="s">
        <v>140</v>
      </c>
      <c r="BN96" s="12" t="s">
        <v>140</v>
      </c>
      <c r="BO96" s="2" t="s">
        <v>140</v>
      </c>
      <c r="BP96" s="2" t="s">
        <v>140</v>
      </c>
      <c r="BQ96" s="2" t="s">
        <v>140</v>
      </c>
      <c r="BR96" s="12" t="s">
        <v>140</v>
      </c>
      <c r="BS96" s="2" t="s">
        <v>140</v>
      </c>
      <c r="BT96" s="2" t="s">
        <v>140</v>
      </c>
      <c r="BU96" s="2" t="s">
        <v>140</v>
      </c>
      <c r="BV96" s="12" t="s">
        <v>140</v>
      </c>
      <c r="BW96" s="12" t="s">
        <v>140</v>
      </c>
      <c r="BX96" s="2" t="s">
        <v>140</v>
      </c>
      <c r="BY96" s="2" t="s">
        <v>140</v>
      </c>
      <c r="BZ96" s="2" t="s">
        <v>140</v>
      </c>
      <c r="CA96" s="2" t="s">
        <v>140</v>
      </c>
      <c r="CB96" s="2" t="s">
        <v>140</v>
      </c>
      <c r="CC96" s="12" t="s">
        <v>140</v>
      </c>
      <c r="CD96" s="2" t="s">
        <v>140</v>
      </c>
      <c r="CE96" s="2" t="s">
        <v>140</v>
      </c>
      <c r="CF96" s="2" t="s">
        <v>140</v>
      </c>
      <c r="CG96" s="2" t="s">
        <v>140</v>
      </c>
      <c r="CH96" s="2" t="s">
        <v>140</v>
      </c>
      <c r="CI96" s="12" t="s">
        <v>140</v>
      </c>
      <c r="CJ96" s="2" t="s">
        <v>140</v>
      </c>
      <c r="CK96" s="2" t="s">
        <v>140</v>
      </c>
      <c r="CL96" s="12" t="s">
        <v>140</v>
      </c>
      <c r="CM96" s="2" t="s">
        <v>140</v>
      </c>
      <c r="CN96" s="12" t="s">
        <v>140</v>
      </c>
      <c r="CO96" s="2" t="s">
        <v>140</v>
      </c>
      <c r="CP96" s="12" t="s">
        <v>140</v>
      </c>
      <c r="CQ96" s="2" t="s">
        <v>140</v>
      </c>
    </row>
    <row r="97" spans="1:95" ht="15" thickBot="1" x14ac:dyDescent="0.35">
      <c r="A97" s="1" t="s">
        <v>179</v>
      </c>
      <c r="B97" s="12" t="s">
        <v>140</v>
      </c>
      <c r="C97" s="2" t="s">
        <v>140</v>
      </c>
      <c r="D97" s="2" t="s">
        <v>140</v>
      </c>
      <c r="E97" s="12" t="s">
        <v>140</v>
      </c>
      <c r="F97" s="2" t="s">
        <v>140</v>
      </c>
      <c r="G97" s="12" t="s">
        <v>140</v>
      </c>
      <c r="H97" s="2" t="s">
        <v>140</v>
      </c>
      <c r="I97" s="12" t="s">
        <v>140</v>
      </c>
      <c r="J97" s="12" t="s">
        <v>140</v>
      </c>
      <c r="K97" s="2" t="s">
        <v>140</v>
      </c>
      <c r="L97" s="2" t="s">
        <v>140</v>
      </c>
      <c r="M97" s="2" t="s">
        <v>140</v>
      </c>
      <c r="N97" s="2" t="s">
        <v>140</v>
      </c>
      <c r="O97" s="12" t="s">
        <v>140</v>
      </c>
      <c r="P97" s="2" t="s">
        <v>140</v>
      </c>
      <c r="Q97" s="2" t="s">
        <v>140</v>
      </c>
      <c r="R97" s="2" t="s">
        <v>140</v>
      </c>
      <c r="S97" s="12" t="s">
        <v>140</v>
      </c>
      <c r="T97" s="2" t="s">
        <v>140</v>
      </c>
      <c r="U97" s="2" t="s">
        <v>140</v>
      </c>
      <c r="V97" s="2" t="s">
        <v>140</v>
      </c>
      <c r="W97" s="12" t="s">
        <v>140</v>
      </c>
      <c r="X97" s="2" t="s">
        <v>140</v>
      </c>
      <c r="Y97" s="12" t="s">
        <v>140</v>
      </c>
      <c r="Z97" s="2" t="s">
        <v>140</v>
      </c>
      <c r="AA97" s="2" t="s">
        <v>140</v>
      </c>
      <c r="AB97" s="2" t="s">
        <v>140</v>
      </c>
      <c r="AC97" s="2" t="s">
        <v>140</v>
      </c>
      <c r="AD97" s="2" t="s">
        <v>140</v>
      </c>
      <c r="AE97" s="2" t="s">
        <v>140</v>
      </c>
      <c r="AF97" s="2" t="s">
        <v>140</v>
      </c>
      <c r="AG97" s="12" t="s">
        <v>140</v>
      </c>
      <c r="AH97" s="2" t="s">
        <v>140</v>
      </c>
      <c r="AI97" s="2" t="s">
        <v>140</v>
      </c>
      <c r="AJ97" s="2" t="s">
        <v>140</v>
      </c>
      <c r="AK97" s="12" t="s">
        <v>140</v>
      </c>
      <c r="AL97" s="2" t="s">
        <v>140</v>
      </c>
      <c r="AM97" s="2" t="s">
        <v>140</v>
      </c>
      <c r="AN97" s="2" t="s">
        <v>140</v>
      </c>
      <c r="AO97" s="2" t="s">
        <v>140</v>
      </c>
      <c r="AP97" s="12" t="s">
        <v>140</v>
      </c>
      <c r="AQ97" s="12" t="s">
        <v>140</v>
      </c>
      <c r="AR97" s="2" t="s">
        <v>140</v>
      </c>
      <c r="AS97" s="2" t="s">
        <v>140</v>
      </c>
      <c r="AT97" s="2" t="s">
        <v>140</v>
      </c>
      <c r="AU97" s="2" t="s">
        <v>140</v>
      </c>
      <c r="AV97" s="2" t="s">
        <v>140</v>
      </c>
      <c r="AW97" s="2" t="s">
        <v>140</v>
      </c>
      <c r="AX97" s="2" t="s">
        <v>140</v>
      </c>
      <c r="AY97" s="2" t="s">
        <v>140</v>
      </c>
      <c r="AZ97" s="12" t="s">
        <v>140</v>
      </c>
      <c r="BA97" s="12" t="s">
        <v>140</v>
      </c>
      <c r="BB97" s="2" t="s">
        <v>140</v>
      </c>
      <c r="BC97" s="2" t="s">
        <v>140</v>
      </c>
      <c r="BD97" s="2" t="s">
        <v>140</v>
      </c>
      <c r="BE97" s="2" t="s">
        <v>140</v>
      </c>
      <c r="BF97" s="2" t="s">
        <v>140</v>
      </c>
      <c r="BG97" s="2" t="s">
        <v>140</v>
      </c>
      <c r="BH97" s="2" t="s">
        <v>140</v>
      </c>
      <c r="BI97" s="12" t="s">
        <v>140</v>
      </c>
      <c r="BJ97" s="2" t="s">
        <v>140</v>
      </c>
      <c r="BK97" s="12" t="s">
        <v>140</v>
      </c>
      <c r="BL97" s="12" t="s">
        <v>140</v>
      </c>
      <c r="BM97" s="2" t="s">
        <v>140</v>
      </c>
      <c r="BN97" s="12" t="s">
        <v>140</v>
      </c>
      <c r="BO97" s="2" t="s">
        <v>140</v>
      </c>
      <c r="BP97" s="2" t="s">
        <v>140</v>
      </c>
      <c r="BQ97" s="2" t="s">
        <v>140</v>
      </c>
      <c r="BR97" s="12" t="s">
        <v>140</v>
      </c>
      <c r="BS97" s="2" t="s">
        <v>140</v>
      </c>
      <c r="BT97" s="2" t="s">
        <v>140</v>
      </c>
      <c r="BU97" s="2" t="s">
        <v>140</v>
      </c>
      <c r="BV97" s="12" t="s">
        <v>140</v>
      </c>
      <c r="BW97" s="12" t="s">
        <v>140</v>
      </c>
      <c r="BX97" s="2" t="s">
        <v>140</v>
      </c>
      <c r="BY97" s="2" t="s">
        <v>140</v>
      </c>
      <c r="BZ97" s="2" t="s">
        <v>140</v>
      </c>
      <c r="CA97" s="2" t="s">
        <v>140</v>
      </c>
      <c r="CB97" s="2" t="s">
        <v>140</v>
      </c>
      <c r="CC97" s="12" t="s">
        <v>140</v>
      </c>
      <c r="CD97" s="2" t="s">
        <v>140</v>
      </c>
      <c r="CE97" s="2" t="s">
        <v>140</v>
      </c>
      <c r="CF97" s="2" t="s">
        <v>140</v>
      </c>
      <c r="CG97" s="2" t="s">
        <v>140</v>
      </c>
      <c r="CH97" s="2" t="s">
        <v>140</v>
      </c>
      <c r="CI97" s="12" t="s">
        <v>140</v>
      </c>
      <c r="CJ97" s="2" t="s">
        <v>140</v>
      </c>
      <c r="CK97" s="2" t="s">
        <v>140</v>
      </c>
      <c r="CL97" s="12" t="s">
        <v>140</v>
      </c>
      <c r="CM97" s="2" t="s">
        <v>140</v>
      </c>
      <c r="CN97" s="12" t="s">
        <v>140</v>
      </c>
      <c r="CO97" s="2" t="s">
        <v>140</v>
      </c>
      <c r="CP97" s="12" t="s">
        <v>140</v>
      </c>
      <c r="CQ97" s="2" t="s">
        <v>140</v>
      </c>
    </row>
    <row r="98" spans="1:95" ht="15" thickBot="1" x14ac:dyDescent="0.35">
      <c r="A98" s="1" t="s">
        <v>180</v>
      </c>
      <c r="B98" s="12" t="s">
        <v>140</v>
      </c>
      <c r="C98" s="2" t="s">
        <v>140</v>
      </c>
      <c r="D98" s="2" t="s">
        <v>140</v>
      </c>
      <c r="E98" s="12" t="s">
        <v>140</v>
      </c>
      <c r="F98" s="2" t="s">
        <v>140</v>
      </c>
      <c r="G98" s="12" t="s">
        <v>140</v>
      </c>
      <c r="H98" s="2" t="s">
        <v>140</v>
      </c>
      <c r="I98" s="12" t="s">
        <v>140</v>
      </c>
      <c r="J98" s="12" t="s">
        <v>140</v>
      </c>
      <c r="K98" s="2" t="s">
        <v>140</v>
      </c>
      <c r="L98" s="2" t="s">
        <v>140</v>
      </c>
      <c r="M98" s="2" t="s">
        <v>140</v>
      </c>
      <c r="N98" s="2" t="s">
        <v>140</v>
      </c>
      <c r="O98" s="12" t="s">
        <v>140</v>
      </c>
      <c r="P98" s="2" t="s">
        <v>140</v>
      </c>
      <c r="Q98" s="2" t="s">
        <v>140</v>
      </c>
      <c r="R98" s="2" t="s">
        <v>140</v>
      </c>
      <c r="S98" s="12" t="s">
        <v>140</v>
      </c>
      <c r="T98" s="2" t="s">
        <v>140</v>
      </c>
      <c r="U98" s="2" t="s">
        <v>140</v>
      </c>
      <c r="V98" s="2" t="s">
        <v>140</v>
      </c>
      <c r="W98" s="12" t="s">
        <v>140</v>
      </c>
      <c r="X98" s="2" t="s">
        <v>140</v>
      </c>
      <c r="Y98" s="12" t="s">
        <v>140</v>
      </c>
      <c r="Z98" s="2" t="s">
        <v>140</v>
      </c>
      <c r="AA98" s="2" t="s">
        <v>140</v>
      </c>
      <c r="AB98" s="2" t="s">
        <v>140</v>
      </c>
      <c r="AC98" s="2" t="s">
        <v>140</v>
      </c>
      <c r="AD98" s="2" t="s">
        <v>140</v>
      </c>
      <c r="AE98" s="2" t="s">
        <v>140</v>
      </c>
      <c r="AF98" s="2" t="s">
        <v>140</v>
      </c>
      <c r="AG98" s="12" t="s">
        <v>140</v>
      </c>
      <c r="AH98" s="2" t="s">
        <v>140</v>
      </c>
      <c r="AI98" s="2" t="s">
        <v>140</v>
      </c>
      <c r="AJ98" s="2" t="s">
        <v>140</v>
      </c>
      <c r="AK98" s="12" t="s">
        <v>140</v>
      </c>
      <c r="AL98" s="2" t="s">
        <v>140</v>
      </c>
      <c r="AM98" s="2" t="s">
        <v>140</v>
      </c>
      <c r="AN98" s="2" t="s">
        <v>140</v>
      </c>
      <c r="AO98" s="2" t="s">
        <v>140</v>
      </c>
      <c r="AP98" s="12" t="s">
        <v>140</v>
      </c>
      <c r="AQ98" s="12" t="s">
        <v>140</v>
      </c>
      <c r="AR98" s="2" t="s">
        <v>140</v>
      </c>
      <c r="AS98" s="2" t="s">
        <v>140</v>
      </c>
      <c r="AT98" s="2" t="s">
        <v>140</v>
      </c>
      <c r="AU98" s="2" t="s">
        <v>140</v>
      </c>
      <c r="AV98" s="2" t="s">
        <v>140</v>
      </c>
      <c r="AW98" s="2" t="s">
        <v>140</v>
      </c>
      <c r="AX98" s="2" t="s">
        <v>140</v>
      </c>
      <c r="AY98" s="2" t="s">
        <v>140</v>
      </c>
      <c r="AZ98" s="12" t="s">
        <v>140</v>
      </c>
      <c r="BA98" s="12" t="s">
        <v>140</v>
      </c>
      <c r="BB98" s="2" t="s">
        <v>140</v>
      </c>
      <c r="BC98" s="2" t="s">
        <v>140</v>
      </c>
      <c r="BD98" s="2" t="s">
        <v>140</v>
      </c>
      <c r="BE98" s="2" t="s">
        <v>140</v>
      </c>
      <c r="BF98" s="2" t="s">
        <v>140</v>
      </c>
      <c r="BG98" s="2" t="s">
        <v>140</v>
      </c>
      <c r="BH98" s="2" t="s">
        <v>140</v>
      </c>
      <c r="BI98" s="12" t="s">
        <v>140</v>
      </c>
      <c r="BJ98" s="2" t="s">
        <v>140</v>
      </c>
      <c r="BK98" s="12" t="s">
        <v>140</v>
      </c>
      <c r="BL98" s="12" t="s">
        <v>140</v>
      </c>
      <c r="BM98" s="2" t="s">
        <v>140</v>
      </c>
      <c r="BN98" s="12" t="s">
        <v>140</v>
      </c>
      <c r="BO98" s="2" t="s">
        <v>140</v>
      </c>
      <c r="BP98" s="2" t="s">
        <v>140</v>
      </c>
      <c r="BQ98" s="2" t="s">
        <v>140</v>
      </c>
      <c r="BR98" s="12" t="s">
        <v>140</v>
      </c>
      <c r="BS98" s="2" t="s">
        <v>140</v>
      </c>
      <c r="BT98" s="2" t="s">
        <v>140</v>
      </c>
      <c r="BU98" s="2" t="s">
        <v>140</v>
      </c>
      <c r="BV98" s="12" t="s">
        <v>140</v>
      </c>
      <c r="BW98" s="12" t="s">
        <v>140</v>
      </c>
      <c r="BX98" s="2" t="s">
        <v>140</v>
      </c>
      <c r="BY98" s="2" t="s">
        <v>140</v>
      </c>
      <c r="BZ98" s="2" t="s">
        <v>140</v>
      </c>
      <c r="CA98" s="2" t="s">
        <v>140</v>
      </c>
      <c r="CB98" s="2" t="s">
        <v>140</v>
      </c>
      <c r="CC98" s="12" t="s">
        <v>140</v>
      </c>
      <c r="CD98" s="2" t="s">
        <v>140</v>
      </c>
      <c r="CE98" s="2" t="s">
        <v>140</v>
      </c>
      <c r="CF98" s="2" t="s">
        <v>140</v>
      </c>
      <c r="CG98" s="2" t="s">
        <v>140</v>
      </c>
      <c r="CH98" s="2" t="s">
        <v>140</v>
      </c>
      <c r="CI98" s="12" t="s">
        <v>140</v>
      </c>
      <c r="CJ98" s="2" t="s">
        <v>140</v>
      </c>
      <c r="CK98" s="2" t="s">
        <v>140</v>
      </c>
      <c r="CL98" s="12" t="s">
        <v>140</v>
      </c>
      <c r="CM98" s="2" t="s">
        <v>140</v>
      </c>
      <c r="CN98" s="12" t="s">
        <v>140</v>
      </c>
      <c r="CO98" s="2" t="s">
        <v>140</v>
      </c>
      <c r="CP98" s="12" t="s">
        <v>140</v>
      </c>
      <c r="CQ98" s="2" t="s">
        <v>140</v>
      </c>
    </row>
    <row r="99" spans="1:95" ht="15" thickBot="1" x14ac:dyDescent="0.35">
      <c r="A99" s="1" t="s">
        <v>181</v>
      </c>
      <c r="B99" s="12" t="s">
        <v>140</v>
      </c>
      <c r="C99" s="2" t="s">
        <v>140</v>
      </c>
      <c r="D99" s="2" t="s">
        <v>140</v>
      </c>
      <c r="E99" s="12" t="s">
        <v>140</v>
      </c>
      <c r="F99" s="2" t="s">
        <v>140</v>
      </c>
      <c r="G99" s="12" t="s">
        <v>140</v>
      </c>
      <c r="H99" s="2" t="s">
        <v>140</v>
      </c>
      <c r="I99" s="12" t="s">
        <v>140</v>
      </c>
      <c r="J99" s="12" t="s">
        <v>140</v>
      </c>
      <c r="K99" s="2" t="s">
        <v>140</v>
      </c>
      <c r="L99" s="2" t="s">
        <v>140</v>
      </c>
      <c r="M99" s="2" t="s">
        <v>140</v>
      </c>
      <c r="N99" s="2" t="s">
        <v>140</v>
      </c>
      <c r="O99" s="12" t="s">
        <v>140</v>
      </c>
      <c r="P99" s="2" t="s">
        <v>140</v>
      </c>
      <c r="Q99" s="2" t="s">
        <v>140</v>
      </c>
      <c r="R99" s="2" t="s">
        <v>140</v>
      </c>
      <c r="S99" s="12" t="s">
        <v>140</v>
      </c>
      <c r="T99" s="2" t="s">
        <v>140</v>
      </c>
      <c r="U99" s="2" t="s">
        <v>140</v>
      </c>
      <c r="V99" s="2" t="s">
        <v>140</v>
      </c>
      <c r="W99" s="12" t="s">
        <v>140</v>
      </c>
      <c r="X99" s="2" t="s">
        <v>140</v>
      </c>
      <c r="Y99" s="12" t="s">
        <v>140</v>
      </c>
      <c r="Z99" s="2" t="s">
        <v>140</v>
      </c>
      <c r="AA99" s="2" t="s">
        <v>140</v>
      </c>
      <c r="AB99" s="2" t="s">
        <v>140</v>
      </c>
      <c r="AC99" s="2" t="s">
        <v>140</v>
      </c>
      <c r="AD99" s="2" t="s">
        <v>140</v>
      </c>
      <c r="AE99" s="2" t="s">
        <v>140</v>
      </c>
      <c r="AF99" s="2" t="s">
        <v>140</v>
      </c>
      <c r="AG99" s="12" t="s">
        <v>140</v>
      </c>
      <c r="AH99" s="2" t="s">
        <v>140</v>
      </c>
      <c r="AI99" s="2" t="s">
        <v>140</v>
      </c>
      <c r="AJ99" s="2" t="s">
        <v>140</v>
      </c>
      <c r="AK99" s="12" t="s">
        <v>140</v>
      </c>
      <c r="AL99" s="2" t="s">
        <v>140</v>
      </c>
      <c r="AM99" s="2" t="s">
        <v>140</v>
      </c>
      <c r="AN99" s="2" t="s">
        <v>140</v>
      </c>
      <c r="AO99" s="2" t="s">
        <v>140</v>
      </c>
      <c r="AP99" s="12" t="s">
        <v>140</v>
      </c>
      <c r="AQ99" s="12" t="s">
        <v>140</v>
      </c>
      <c r="AR99" s="2" t="s">
        <v>140</v>
      </c>
      <c r="AS99" s="2" t="s">
        <v>140</v>
      </c>
      <c r="AT99" s="2" t="s">
        <v>140</v>
      </c>
      <c r="AU99" s="2" t="s">
        <v>140</v>
      </c>
      <c r="AV99" s="2" t="s">
        <v>140</v>
      </c>
      <c r="AW99" s="2" t="s">
        <v>140</v>
      </c>
      <c r="AX99" s="2" t="s">
        <v>140</v>
      </c>
      <c r="AY99" s="2" t="s">
        <v>140</v>
      </c>
      <c r="AZ99" s="12" t="s">
        <v>140</v>
      </c>
      <c r="BA99" s="12" t="s">
        <v>140</v>
      </c>
      <c r="BB99" s="2" t="s">
        <v>140</v>
      </c>
      <c r="BC99" s="2" t="s">
        <v>140</v>
      </c>
      <c r="BD99" s="2" t="s">
        <v>140</v>
      </c>
      <c r="BE99" s="2" t="s">
        <v>140</v>
      </c>
      <c r="BF99" s="2" t="s">
        <v>140</v>
      </c>
      <c r="BG99" s="2" t="s">
        <v>140</v>
      </c>
      <c r="BH99" s="2" t="s">
        <v>140</v>
      </c>
      <c r="BI99" s="12" t="s">
        <v>140</v>
      </c>
      <c r="BJ99" s="2" t="s">
        <v>140</v>
      </c>
      <c r="BK99" s="12" t="s">
        <v>140</v>
      </c>
      <c r="BL99" s="12" t="s">
        <v>140</v>
      </c>
      <c r="BM99" s="2" t="s">
        <v>140</v>
      </c>
      <c r="BN99" s="12" t="s">
        <v>140</v>
      </c>
      <c r="BO99" s="2" t="s">
        <v>140</v>
      </c>
      <c r="BP99" s="2" t="s">
        <v>140</v>
      </c>
      <c r="BQ99" s="2" t="s">
        <v>140</v>
      </c>
      <c r="BR99" s="12" t="s">
        <v>140</v>
      </c>
      <c r="BS99" s="2" t="s">
        <v>140</v>
      </c>
      <c r="BT99" s="2" t="s">
        <v>140</v>
      </c>
      <c r="BU99" s="2" t="s">
        <v>140</v>
      </c>
      <c r="BV99" s="12" t="s">
        <v>140</v>
      </c>
      <c r="BW99" s="12" t="s">
        <v>140</v>
      </c>
      <c r="BX99" s="2" t="s">
        <v>140</v>
      </c>
      <c r="BY99" s="2" t="s">
        <v>140</v>
      </c>
      <c r="BZ99" s="2" t="s">
        <v>140</v>
      </c>
      <c r="CA99" s="2" t="s">
        <v>140</v>
      </c>
      <c r="CB99" s="2" t="s">
        <v>140</v>
      </c>
      <c r="CC99" s="12" t="s">
        <v>140</v>
      </c>
      <c r="CD99" s="2" t="s">
        <v>140</v>
      </c>
      <c r="CE99" s="2" t="s">
        <v>140</v>
      </c>
      <c r="CF99" s="2" t="s">
        <v>140</v>
      </c>
      <c r="CG99" s="2" t="s">
        <v>140</v>
      </c>
      <c r="CH99" s="2" t="s">
        <v>140</v>
      </c>
      <c r="CI99" s="12" t="s">
        <v>140</v>
      </c>
      <c r="CJ99" s="2" t="s">
        <v>140</v>
      </c>
      <c r="CK99" s="2" t="s">
        <v>140</v>
      </c>
      <c r="CL99" s="12" t="s">
        <v>140</v>
      </c>
      <c r="CM99" s="2" t="s">
        <v>140</v>
      </c>
      <c r="CN99" s="12" t="s">
        <v>140</v>
      </c>
      <c r="CO99" s="2" t="s">
        <v>140</v>
      </c>
      <c r="CP99" s="12" t="s">
        <v>140</v>
      </c>
      <c r="CQ99" s="2" t="s">
        <v>140</v>
      </c>
    </row>
    <row r="100" spans="1:95" ht="15" thickBot="1" x14ac:dyDescent="0.35">
      <c r="A100" s="1" t="s">
        <v>182</v>
      </c>
      <c r="B100" s="12" t="s">
        <v>140</v>
      </c>
      <c r="C100" s="2" t="s">
        <v>140</v>
      </c>
      <c r="D100" s="2" t="s">
        <v>140</v>
      </c>
      <c r="E100" s="12" t="s">
        <v>140</v>
      </c>
      <c r="F100" s="2" t="s">
        <v>140</v>
      </c>
      <c r="G100" s="12" t="s">
        <v>140</v>
      </c>
      <c r="H100" s="2" t="s">
        <v>140</v>
      </c>
      <c r="I100" s="12" t="s">
        <v>140</v>
      </c>
      <c r="J100" s="12" t="s">
        <v>140</v>
      </c>
      <c r="K100" s="2" t="s">
        <v>140</v>
      </c>
      <c r="L100" s="2" t="s">
        <v>140</v>
      </c>
      <c r="M100" s="2" t="s">
        <v>140</v>
      </c>
      <c r="N100" s="2" t="s">
        <v>140</v>
      </c>
      <c r="O100" s="12" t="s">
        <v>140</v>
      </c>
      <c r="P100" s="2" t="s">
        <v>140</v>
      </c>
      <c r="Q100" s="2" t="s">
        <v>140</v>
      </c>
      <c r="R100" s="2" t="s">
        <v>140</v>
      </c>
      <c r="S100" s="12" t="s">
        <v>140</v>
      </c>
      <c r="T100" s="2" t="s">
        <v>140</v>
      </c>
      <c r="U100" s="2" t="s">
        <v>140</v>
      </c>
      <c r="V100" s="2" t="s">
        <v>140</v>
      </c>
      <c r="W100" s="12" t="s">
        <v>140</v>
      </c>
      <c r="X100" s="2" t="s">
        <v>140</v>
      </c>
      <c r="Y100" s="12" t="s">
        <v>140</v>
      </c>
      <c r="Z100" s="2" t="s">
        <v>140</v>
      </c>
      <c r="AA100" s="2" t="s">
        <v>140</v>
      </c>
      <c r="AB100" s="2" t="s">
        <v>140</v>
      </c>
      <c r="AC100" s="2" t="s">
        <v>140</v>
      </c>
      <c r="AD100" s="2" t="s">
        <v>140</v>
      </c>
      <c r="AE100" s="2" t="s">
        <v>140</v>
      </c>
      <c r="AF100" s="2" t="s">
        <v>140</v>
      </c>
      <c r="AG100" s="12" t="s">
        <v>140</v>
      </c>
      <c r="AH100" s="2" t="s">
        <v>140</v>
      </c>
      <c r="AI100" s="2" t="s">
        <v>140</v>
      </c>
      <c r="AJ100" s="2" t="s">
        <v>140</v>
      </c>
      <c r="AK100" s="12" t="s">
        <v>140</v>
      </c>
      <c r="AL100" s="2" t="s">
        <v>140</v>
      </c>
      <c r="AM100" s="2" t="s">
        <v>140</v>
      </c>
      <c r="AN100" s="2" t="s">
        <v>140</v>
      </c>
      <c r="AO100" s="2" t="s">
        <v>140</v>
      </c>
      <c r="AP100" s="12" t="s">
        <v>140</v>
      </c>
      <c r="AQ100" s="12" t="s">
        <v>140</v>
      </c>
      <c r="AR100" s="2" t="s">
        <v>140</v>
      </c>
      <c r="AS100" s="2" t="s">
        <v>140</v>
      </c>
      <c r="AT100" s="2" t="s">
        <v>140</v>
      </c>
      <c r="AU100" s="2" t="s">
        <v>140</v>
      </c>
      <c r="AV100" s="2" t="s">
        <v>140</v>
      </c>
      <c r="AW100" s="2" t="s">
        <v>140</v>
      </c>
      <c r="AX100" s="2" t="s">
        <v>140</v>
      </c>
      <c r="AY100" s="2" t="s">
        <v>140</v>
      </c>
      <c r="AZ100" s="12" t="s">
        <v>140</v>
      </c>
      <c r="BA100" s="12" t="s">
        <v>140</v>
      </c>
      <c r="BB100" s="2" t="s">
        <v>140</v>
      </c>
      <c r="BC100" s="2" t="s">
        <v>140</v>
      </c>
      <c r="BD100" s="2" t="s">
        <v>140</v>
      </c>
      <c r="BE100" s="2" t="s">
        <v>140</v>
      </c>
      <c r="BF100" s="2" t="s">
        <v>140</v>
      </c>
      <c r="BG100" s="2" t="s">
        <v>140</v>
      </c>
      <c r="BH100" s="2" t="s">
        <v>140</v>
      </c>
      <c r="BI100" s="12" t="s">
        <v>140</v>
      </c>
      <c r="BJ100" s="2" t="s">
        <v>140</v>
      </c>
      <c r="BK100" s="12" t="s">
        <v>140</v>
      </c>
      <c r="BL100" s="12" t="s">
        <v>140</v>
      </c>
      <c r="BM100" s="2" t="s">
        <v>140</v>
      </c>
      <c r="BN100" s="12" t="s">
        <v>140</v>
      </c>
      <c r="BO100" s="2" t="s">
        <v>140</v>
      </c>
      <c r="BP100" s="2" t="s">
        <v>140</v>
      </c>
      <c r="BQ100" s="2" t="s">
        <v>140</v>
      </c>
      <c r="BR100" s="12" t="s">
        <v>140</v>
      </c>
      <c r="BS100" s="2" t="s">
        <v>140</v>
      </c>
      <c r="BT100" s="2" t="s">
        <v>140</v>
      </c>
      <c r="BU100" s="2" t="s">
        <v>140</v>
      </c>
      <c r="BV100" s="12" t="s">
        <v>140</v>
      </c>
      <c r="BW100" s="12" t="s">
        <v>140</v>
      </c>
      <c r="BX100" s="2" t="s">
        <v>140</v>
      </c>
      <c r="BY100" s="2" t="s">
        <v>140</v>
      </c>
      <c r="BZ100" s="2" t="s">
        <v>140</v>
      </c>
      <c r="CA100" s="2" t="s">
        <v>140</v>
      </c>
      <c r="CB100" s="2" t="s">
        <v>140</v>
      </c>
      <c r="CC100" s="12" t="s">
        <v>140</v>
      </c>
      <c r="CD100" s="2" t="s">
        <v>140</v>
      </c>
      <c r="CE100" s="2" t="s">
        <v>140</v>
      </c>
      <c r="CF100" s="2" t="s">
        <v>140</v>
      </c>
      <c r="CG100" s="2" t="s">
        <v>140</v>
      </c>
      <c r="CH100" s="2" t="s">
        <v>140</v>
      </c>
      <c r="CI100" s="12" t="s">
        <v>140</v>
      </c>
      <c r="CJ100" s="2" t="s">
        <v>140</v>
      </c>
      <c r="CK100" s="2" t="s">
        <v>140</v>
      </c>
      <c r="CL100" s="12" t="s">
        <v>140</v>
      </c>
      <c r="CM100" s="2" t="s">
        <v>140</v>
      </c>
      <c r="CN100" s="12" t="s">
        <v>140</v>
      </c>
      <c r="CO100" s="2" t="s">
        <v>140</v>
      </c>
      <c r="CP100" s="12" t="s">
        <v>140</v>
      </c>
      <c r="CQ100" s="2" t="s">
        <v>140</v>
      </c>
    </row>
    <row r="101" spans="1:95" ht="15" thickBot="1" x14ac:dyDescent="0.35">
      <c r="A101" s="1" t="s">
        <v>183</v>
      </c>
      <c r="B101" s="12" t="s">
        <v>140</v>
      </c>
      <c r="C101" s="2" t="s">
        <v>140</v>
      </c>
      <c r="D101" s="2" t="s">
        <v>140</v>
      </c>
      <c r="E101" s="12" t="s">
        <v>140</v>
      </c>
      <c r="F101" s="2" t="s">
        <v>140</v>
      </c>
      <c r="G101" s="12" t="s">
        <v>140</v>
      </c>
      <c r="H101" s="2" t="s">
        <v>140</v>
      </c>
      <c r="I101" s="12" t="s">
        <v>140</v>
      </c>
      <c r="J101" s="12" t="s">
        <v>140</v>
      </c>
      <c r="K101" s="2" t="s">
        <v>140</v>
      </c>
      <c r="L101" s="2" t="s">
        <v>140</v>
      </c>
      <c r="M101" s="2" t="s">
        <v>140</v>
      </c>
      <c r="N101" s="2" t="s">
        <v>140</v>
      </c>
      <c r="O101" s="12" t="s">
        <v>140</v>
      </c>
      <c r="P101" s="2" t="s">
        <v>140</v>
      </c>
      <c r="Q101" s="2" t="s">
        <v>140</v>
      </c>
      <c r="R101" s="2" t="s">
        <v>140</v>
      </c>
      <c r="S101" s="12" t="s">
        <v>140</v>
      </c>
      <c r="T101" s="2" t="s">
        <v>140</v>
      </c>
      <c r="U101" s="2" t="s">
        <v>140</v>
      </c>
      <c r="V101" s="2" t="s">
        <v>140</v>
      </c>
      <c r="W101" s="12" t="s">
        <v>140</v>
      </c>
      <c r="X101" s="2" t="s">
        <v>140</v>
      </c>
      <c r="Y101" s="12" t="s">
        <v>140</v>
      </c>
      <c r="Z101" s="2" t="s">
        <v>140</v>
      </c>
      <c r="AA101" s="2" t="s">
        <v>140</v>
      </c>
      <c r="AB101" s="2" t="s">
        <v>140</v>
      </c>
      <c r="AC101" s="2" t="s">
        <v>140</v>
      </c>
      <c r="AD101" s="2" t="s">
        <v>140</v>
      </c>
      <c r="AE101" s="2" t="s">
        <v>140</v>
      </c>
      <c r="AF101" s="2" t="s">
        <v>140</v>
      </c>
      <c r="AG101" s="12" t="s">
        <v>140</v>
      </c>
      <c r="AH101" s="2" t="s">
        <v>140</v>
      </c>
      <c r="AI101" s="2" t="s">
        <v>140</v>
      </c>
      <c r="AJ101" s="2" t="s">
        <v>140</v>
      </c>
      <c r="AK101" s="12" t="s">
        <v>140</v>
      </c>
      <c r="AL101" s="2" t="s">
        <v>140</v>
      </c>
      <c r="AM101" s="2" t="s">
        <v>140</v>
      </c>
      <c r="AN101" s="2" t="s">
        <v>140</v>
      </c>
      <c r="AO101" s="2" t="s">
        <v>140</v>
      </c>
      <c r="AP101" s="12" t="s">
        <v>140</v>
      </c>
      <c r="AQ101" s="12" t="s">
        <v>140</v>
      </c>
      <c r="AR101" s="2" t="s">
        <v>140</v>
      </c>
      <c r="AS101" s="2" t="s">
        <v>140</v>
      </c>
      <c r="AT101" s="2" t="s">
        <v>140</v>
      </c>
      <c r="AU101" s="2" t="s">
        <v>140</v>
      </c>
      <c r="AV101" s="2" t="s">
        <v>140</v>
      </c>
      <c r="AW101" s="2" t="s">
        <v>140</v>
      </c>
      <c r="AX101" s="2" t="s">
        <v>140</v>
      </c>
      <c r="AY101" s="2" t="s">
        <v>140</v>
      </c>
      <c r="AZ101" s="12" t="s">
        <v>140</v>
      </c>
      <c r="BA101" s="12" t="s">
        <v>140</v>
      </c>
      <c r="BB101" s="2" t="s">
        <v>140</v>
      </c>
      <c r="BC101" s="2" t="s">
        <v>140</v>
      </c>
      <c r="BD101" s="2" t="s">
        <v>140</v>
      </c>
      <c r="BE101" s="2" t="s">
        <v>140</v>
      </c>
      <c r="BF101" s="2" t="s">
        <v>140</v>
      </c>
      <c r="BG101" s="2" t="s">
        <v>140</v>
      </c>
      <c r="BH101" s="2" t="s">
        <v>140</v>
      </c>
      <c r="BI101" s="12" t="s">
        <v>140</v>
      </c>
      <c r="BJ101" s="2" t="s">
        <v>140</v>
      </c>
      <c r="BK101" s="12" t="s">
        <v>140</v>
      </c>
      <c r="BL101" s="12" t="s">
        <v>140</v>
      </c>
      <c r="BM101" s="2" t="s">
        <v>140</v>
      </c>
      <c r="BN101" s="12" t="s">
        <v>140</v>
      </c>
      <c r="BO101" s="2" t="s">
        <v>140</v>
      </c>
      <c r="BP101" s="2" t="s">
        <v>140</v>
      </c>
      <c r="BQ101" s="2" t="s">
        <v>140</v>
      </c>
      <c r="BR101" s="12" t="s">
        <v>140</v>
      </c>
      <c r="BS101" s="2" t="s">
        <v>140</v>
      </c>
      <c r="BT101" s="2" t="s">
        <v>140</v>
      </c>
      <c r="BU101" s="2" t="s">
        <v>140</v>
      </c>
      <c r="BV101" s="12" t="s">
        <v>140</v>
      </c>
      <c r="BW101" s="12" t="s">
        <v>140</v>
      </c>
      <c r="BX101" s="2" t="s">
        <v>140</v>
      </c>
      <c r="BY101" s="2" t="s">
        <v>140</v>
      </c>
      <c r="BZ101" s="2" t="s">
        <v>140</v>
      </c>
      <c r="CA101" s="2" t="s">
        <v>140</v>
      </c>
      <c r="CB101" s="2" t="s">
        <v>140</v>
      </c>
      <c r="CC101" s="12" t="s">
        <v>140</v>
      </c>
      <c r="CD101" s="2" t="s">
        <v>140</v>
      </c>
      <c r="CE101" s="2" t="s">
        <v>140</v>
      </c>
      <c r="CF101" s="2" t="s">
        <v>140</v>
      </c>
      <c r="CG101" s="2" t="s">
        <v>140</v>
      </c>
      <c r="CH101" s="2" t="s">
        <v>140</v>
      </c>
      <c r="CI101" s="12" t="s">
        <v>140</v>
      </c>
      <c r="CJ101" s="2" t="s">
        <v>140</v>
      </c>
      <c r="CK101" s="2" t="s">
        <v>140</v>
      </c>
      <c r="CL101" s="12" t="s">
        <v>140</v>
      </c>
      <c r="CM101" s="2" t="s">
        <v>140</v>
      </c>
      <c r="CN101" s="12" t="s">
        <v>140</v>
      </c>
      <c r="CO101" s="2" t="s">
        <v>140</v>
      </c>
      <c r="CP101" s="12" t="s">
        <v>140</v>
      </c>
      <c r="CQ101" s="2" t="s">
        <v>140</v>
      </c>
    </row>
    <row r="102" spans="1:95" ht="15" thickBot="1" x14ac:dyDescent="0.35">
      <c r="A102" s="1" t="s">
        <v>184</v>
      </c>
      <c r="B102" s="12" t="s">
        <v>140</v>
      </c>
      <c r="C102" s="2" t="s">
        <v>140</v>
      </c>
      <c r="D102" s="2" t="s">
        <v>140</v>
      </c>
      <c r="E102" s="12" t="s">
        <v>140</v>
      </c>
      <c r="F102" s="2" t="s">
        <v>140</v>
      </c>
      <c r="G102" s="12" t="s">
        <v>140</v>
      </c>
      <c r="H102" s="2" t="s">
        <v>140</v>
      </c>
      <c r="I102" s="12" t="s">
        <v>140</v>
      </c>
      <c r="J102" s="12" t="s">
        <v>140</v>
      </c>
      <c r="K102" s="2" t="s">
        <v>140</v>
      </c>
      <c r="L102" s="2" t="s">
        <v>140</v>
      </c>
      <c r="M102" s="2" t="s">
        <v>140</v>
      </c>
      <c r="N102" s="2" t="s">
        <v>140</v>
      </c>
      <c r="O102" s="12" t="s">
        <v>140</v>
      </c>
      <c r="P102" s="2" t="s">
        <v>140</v>
      </c>
      <c r="Q102" s="2" t="s">
        <v>140</v>
      </c>
      <c r="R102" s="2" t="s">
        <v>140</v>
      </c>
      <c r="S102" s="12" t="s">
        <v>140</v>
      </c>
      <c r="T102" s="2" t="s">
        <v>140</v>
      </c>
      <c r="U102" s="2" t="s">
        <v>140</v>
      </c>
      <c r="V102" s="2" t="s">
        <v>140</v>
      </c>
      <c r="W102" s="12" t="s">
        <v>140</v>
      </c>
      <c r="X102" s="2" t="s">
        <v>140</v>
      </c>
      <c r="Y102" s="12" t="s">
        <v>140</v>
      </c>
      <c r="Z102" s="2" t="s">
        <v>140</v>
      </c>
      <c r="AA102" s="2" t="s">
        <v>140</v>
      </c>
      <c r="AB102" s="2" t="s">
        <v>140</v>
      </c>
      <c r="AC102" s="2" t="s">
        <v>140</v>
      </c>
      <c r="AD102" s="2" t="s">
        <v>140</v>
      </c>
      <c r="AE102" s="2" t="s">
        <v>140</v>
      </c>
      <c r="AF102" s="2" t="s">
        <v>140</v>
      </c>
      <c r="AG102" s="12" t="s">
        <v>140</v>
      </c>
      <c r="AH102" s="2" t="s">
        <v>140</v>
      </c>
      <c r="AI102" s="2" t="s">
        <v>140</v>
      </c>
      <c r="AJ102" s="2" t="s">
        <v>140</v>
      </c>
      <c r="AK102" s="12" t="s">
        <v>140</v>
      </c>
      <c r="AL102" s="2" t="s">
        <v>140</v>
      </c>
      <c r="AM102" s="2" t="s">
        <v>140</v>
      </c>
      <c r="AN102" s="2" t="s">
        <v>140</v>
      </c>
      <c r="AO102" s="2" t="s">
        <v>140</v>
      </c>
      <c r="AP102" s="12" t="s">
        <v>140</v>
      </c>
      <c r="AQ102" s="12" t="s">
        <v>140</v>
      </c>
      <c r="AR102" s="2" t="s">
        <v>140</v>
      </c>
      <c r="AS102" s="2" t="s">
        <v>140</v>
      </c>
      <c r="AT102" s="2" t="s">
        <v>140</v>
      </c>
      <c r="AU102" s="2" t="s">
        <v>140</v>
      </c>
      <c r="AV102" s="2" t="s">
        <v>140</v>
      </c>
      <c r="AW102" s="2" t="s">
        <v>140</v>
      </c>
      <c r="AX102" s="2" t="s">
        <v>140</v>
      </c>
      <c r="AY102" s="2" t="s">
        <v>140</v>
      </c>
      <c r="AZ102" s="12" t="s">
        <v>140</v>
      </c>
      <c r="BA102" s="12" t="s">
        <v>140</v>
      </c>
      <c r="BB102" s="2" t="s">
        <v>140</v>
      </c>
      <c r="BC102" s="2" t="s">
        <v>140</v>
      </c>
      <c r="BD102" s="2" t="s">
        <v>140</v>
      </c>
      <c r="BE102" s="2" t="s">
        <v>140</v>
      </c>
      <c r="BF102" s="2" t="s">
        <v>140</v>
      </c>
      <c r="BG102" s="2" t="s">
        <v>140</v>
      </c>
      <c r="BH102" s="2" t="s">
        <v>140</v>
      </c>
      <c r="BI102" s="12" t="s">
        <v>140</v>
      </c>
      <c r="BJ102" s="2" t="s">
        <v>140</v>
      </c>
      <c r="BK102" s="12" t="s">
        <v>140</v>
      </c>
      <c r="BL102" s="12" t="s">
        <v>140</v>
      </c>
      <c r="BM102" s="2" t="s">
        <v>140</v>
      </c>
      <c r="BN102" s="12" t="s">
        <v>140</v>
      </c>
      <c r="BO102" s="2" t="s">
        <v>140</v>
      </c>
      <c r="BP102" s="2" t="s">
        <v>140</v>
      </c>
      <c r="BQ102" s="2" t="s">
        <v>140</v>
      </c>
      <c r="BR102" s="12" t="s">
        <v>140</v>
      </c>
      <c r="BS102" s="2" t="s">
        <v>140</v>
      </c>
      <c r="BT102" s="2" t="s">
        <v>140</v>
      </c>
      <c r="BU102" s="2" t="s">
        <v>140</v>
      </c>
      <c r="BV102" s="12" t="s">
        <v>140</v>
      </c>
      <c r="BW102" s="12" t="s">
        <v>140</v>
      </c>
      <c r="BX102" s="2" t="s">
        <v>140</v>
      </c>
      <c r="BY102" s="2" t="s">
        <v>140</v>
      </c>
      <c r="BZ102" s="2" t="s">
        <v>140</v>
      </c>
      <c r="CA102" s="2" t="s">
        <v>140</v>
      </c>
      <c r="CB102" s="2" t="s">
        <v>140</v>
      </c>
      <c r="CC102" s="12" t="s">
        <v>140</v>
      </c>
      <c r="CD102" s="2" t="s">
        <v>140</v>
      </c>
      <c r="CE102" s="2" t="s">
        <v>140</v>
      </c>
      <c r="CF102" s="2" t="s">
        <v>140</v>
      </c>
      <c r="CG102" s="2" t="s">
        <v>140</v>
      </c>
      <c r="CH102" s="2" t="s">
        <v>140</v>
      </c>
      <c r="CI102" s="12" t="s">
        <v>140</v>
      </c>
      <c r="CJ102" s="2" t="s">
        <v>140</v>
      </c>
      <c r="CK102" s="2" t="s">
        <v>140</v>
      </c>
      <c r="CL102" s="12" t="s">
        <v>140</v>
      </c>
      <c r="CM102" s="2" t="s">
        <v>140</v>
      </c>
      <c r="CN102" s="12" t="s">
        <v>140</v>
      </c>
      <c r="CO102" s="2" t="s">
        <v>140</v>
      </c>
      <c r="CP102" s="12" t="s">
        <v>140</v>
      </c>
      <c r="CQ102" s="2" t="s">
        <v>140</v>
      </c>
    </row>
    <row r="103" spans="1:95" ht="15" thickBot="1" x14ac:dyDescent="0.35">
      <c r="A103" s="1" t="s">
        <v>185</v>
      </c>
      <c r="B103" s="12" t="s">
        <v>140</v>
      </c>
      <c r="C103" s="2" t="s">
        <v>140</v>
      </c>
      <c r="D103" s="2" t="s">
        <v>140</v>
      </c>
      <c r="E103" s="12" t="s">
        <v>140</v>
      </c>
      <c r="F103" s="2" t="s">
        <v>140</v>
      </c>
      <c r="G103" s="12" t="s">
        <v>140</v>
      </c>
      <c r="H103" s="2" t="s">
        <v>140</v>
      </c>
      <c r="I103" s="12" t="s">
        <v>140</v>
      </c>
      <c r="J103" s="12" t="s">
        <v>140</v>
      </c>
      <c r="K103" s="2" t="s">
        <v>140</v>
      </c>
      <c r="L103" s="2" t="s">
        <v>140</v>
      </c>
      <c r="M103" s="2" t="s">
        <v>140</v>
      </c>
      <c r="N103" s="2" t="s">
        <v>140</v>
      </c>
      <c r="O103" s="12" t="s">
        <v>140</v>
      </c>
      <c r="P103" s="2" t="s">
        <v>140</v>
      </c>
      <c r="Q103" s="2" t="s">
        <v>140</v>
      </c>
      <c r="R103" s="2" t="s">
        <v>140</v>
      </c>
      <c r="S103" s="12" t="s">
        <v>140</v>
      </c>
      <c r="T103" s="2" t="s">
        <v>140</v>
      </c>
      <c r="U103" s="2" t="s">
        <v>140</v>
      </c>
      <c r="V103" s="2" t="s">
        <v>140</v>
      </c>
      <c r="W103" s="12" t="s">
        <v>140</v>
      </c>
      <c r="X103" s="2" t="s">
        <v>140</v>
      </c>
      <c r="Y103" s="12" t="s">
        <v>140</v>
      </c>
      <c r="Z103" s="2" t="s">
        <v>140</v>
      </c>
      <c r="AA103" s="2" t="s">
        <v>140</v>
      </c>
      <c r="AB103" s="2" t="s">
        <v>140</v>
      </c>
      <c r="AC103" s="2" t="s">
        <v>140</v>
      </c>
      <c r="AD103" s="2" t="s">
        <v>140</v>
      </c>
      <c r="AE103" s="2" t="s">
        <v>140</v>
      </c>
      <c r="AF103" s="2" t="s">
        <v>140</v>
      </c>
      <c r="AG103" s="12" t="s">
        <v>140</v>
      </c>
      <c r="AH103" s="2" t="s">
        <v>140</v>
      </c>
      <c r="AI103" s="2" t="s">
        <v>140</v>
      </c>
      <c r="AJ103" s="2" t="s">
        <v>140</v>
      </c>
      <c r="AK103" s="12" t="s">
        <v>140</v>
      </c>
      <c r="AL103" s="2" t="s">
        <v>140</v>
      </c>
      <c r="AM103" s="2" t="s">
        <v>140</v>
      </c>
      <c r="AN103" s="2" t="s">
        <v>140</v>
      </c>
      <c r="AO103" s="2" t="s">
        <v>140</v>
      </c>
      <c r="AP103" s="12" t="s">
        <v>140</v>
      </c>
      <c r="AQ103" s="12" t="s">
        <v>140</v>
      </c>
      <c r="AR103" s="2" t="s">
        <v>140</v>
      </c>
      <c r="AS103" s="2" t="s">
        <v>140</v>
      </c>
      <c r="AT103" s="2" t="s">
        <v>140</v>
      </c>
      <c r="AU103" s="2" t="s">
        <v>140</v>
      </c>
      <c r="AV103" s="2" t="s">
        <v>140</v>
      </c>
      <c r="AW103" s="2" t="s">
        <v>140</v>
      </c>
      <c r="AX103" s="2" t="s">
        <v>140</v>
      </c>
      <c r="AY103" s="2" t="s">
        <v>140</v>
      </c>
      <c r="AZ103" s="12" t="s">
        <v>140</v>
      </c>
      <c r="BA103" s="12" t="s">
        <v>140</v>
      </c>
      <c r="BB103" s="2" t="s">
        <v>140</v>
      </c>
      <c r="BC103" s="2" t="s">
        <v>140</v>
      </c>
      <c r="BD103" s="2" t="s">
        <v>140</v>
      </c>
      <c r="BE103" s="2" t="s">
        <v>140</v>
      </c>
      <c r="BF103" s="2" t="s">
        <v>140</v>
      </c>
      <c r="BG103" s="2" t="s">
        <v>140</v>
      </c>
      <c r="BH103" s="2" t="s">
        <v>140</v>
      </c>
      <c r="BI103" s="12" t="s">
        <v>140</v>
      </c>
      <c r="BJ103" s="2" t="s">
        <v>140</v>
      </c>
      <c r="BK103" s="12" t="s">
        <v>140</v>
      </c>
      <c r="BL103" s="12" t="s">
        <v>140</v>
      </c>
      <c r="BM103" s="2" t="s">
        <v>140</v>
      </c>
      <c r="BN103" s="12" t="s">
        <v>140</v>
      </c>
      <c r="BO103" s="2" t="s">
        <v>140</v>
      </c>
      <c r="BP103" s="2" t="s">
        <v>140</v>
      </c>
      <c r="BQ103" s="2" t="s">
        <v>140</v>
      </c>
      <c r="BR103" s="12" t="s">
        <v>140</v>
      </c>
      <c r="BS103" s="2" t="s">
        <v>140</v>
      </c>
      <c r="BT103" s="2" t="s">
        <v>140</v>
      </c>
      <c r="BU103" s="2" t="s">
        <v>140</v>
      </c>
      <c r="BV103" s="12" t="s">
        <v>140</v>
      </c>
      <c r="BW103" s="12" t="s">
        <v>140</v>
      </c>
      <c r="BX103" s="2" t="s">
        <v>140</v>
      </c>
      <c r="BY103" s="2" t="s">
        <v>140</v>
      </c>
      <c r="BZ103" s="2" t="s">
        <v>140</v>
      </c>
      <c r="CA103" s="2" t="s">
        <v>140</v>
      </c>
      <c r="CB103" s="2" t="s">
        <v>140</v>
      </c>
      <c r="CC103" s="12" t="s">
        <v>140</v>
      </c>
      <c r="CD103" s="2" t="s">
        <v>140</v>
      </c>
      <c r="CE103" s="2" t="s">
        <v>140</v>
      </c>
      <c r="CF103" s="2" t="s">
        <v>140</v>
      </c>
      <c r="CG103" s="2" t="s">
        <v>140</v>
      </c>
      <c r="CH103" s="2" t="s">
        <v>140</v>
      </c>
      <c r="CI103" s="12" t="s">
        <v>140</v>
      </c>
      <c r="CJ103" s="2" t="s">
        <v>140</v>
      </c>
      <c r="CK103" s="2" t="s">
        <v>140</v>
      </c>
      <c r="CL103" s="12" t="s">
        <v>140</v>
      </c>
      <c r="CM103" s="2" t="s">
        <v>140</v>
      </c>
      <c r="CN103" s="12" t="s">
        <v>140</v>
      </c>
      <c r="CO103" s="2" t="s">
        <v>140</v>
      </c>
      <c r="CP103" s="12" t="s">
        <v>140</v>
      </c>
      <c r="CQ103" s="2" t="s">
        <v>140</v>
      </c>
    </row>
    <row r="104" spans="1:95" ht="15" thickBot="1" x14ac:dyDescent="0.35">
      <c r="A104" s="1" t="s">
        <v>186</v>
      </c>
      <c r="B104" s="12" t="s">
        <v>140</v>
      </c>
      <c r="C104" s="2" t="s">
        <v>140</v>
      </c>
      <c r="D104" s="2" t="s">
        <v>140</v>
      </c>
      <c r="E104" s="12" t="s">
        <v>140</v>
      </c>
      <c r="F104" s="2" t="s">
        <v>140</v>
      </c>
      <c r="G104" s="12" t="s">
        <v>140</v>
      </c>
      <c r="H104" s="2" t="s">
        <v>140</v>
      </c>
      <c r="I104" s="12" t="s">
        <v>140</v>
      </c>
      <c r="J104" s="12" t="s">
        <v>140</v>
      </c>
      <c r="K104" s="2" t="s">
        <v>140</v>
      </c>
      <c r="L104" s="2" t="s">
        <v>140</v>
      </c>
      <c r="M104" s="2" t="s">
        <v>140</v>
      </c>
      <c r="N104" s="2" t="s">
        <v>140</v>
      </c>
      <c r="O104" s="12" t="s">
        <v>140</v>
      </c>
      <c r="P104" s="2" t="s">
        <v>140</v>
      </c>
      <c r="Q104" s="2" t="s">
        <v>140</v>
      </c>
      <c r="R104" s="2" t="s">
        <v>140</v>
      </c>
      <c r="S104" s="12" t="s">
        <v>140</v>
      </c>
      <c r="T104" s="2" t="s">
        <v>140</v>
      </c>
      <c r="U104" s="2" t="s">
        <v>140</v>
      </c>
      <c r="V104" s="2" t="s">
        <v>140</v>
      </c>
      <c r="W104" s="12" t="s">
        <v>140</v>
      </c>
      <c r="X104" s="2" t="s">
        <v>140</v>
      </c>
      <c r="Y104" s="12" t="s">
        <v>140</v>
      </c>
      <c r="Z104" s="2" t="s">
        <v>140</v>
      </c>
      <c r="AA104" s="2" t="s">
        <v>140</v>
      </c>
      <c r="AB104" s="2" t="s">
        <v>140</v>
      </c>
      <c r="AC104" s="2" t="s">
        <v>140</v>
      </c>
      <c r="AD104" s="2" t="s">
        <v>140</v>
      </c>
      <c r="AE104" s="2" t="s">
        <v>140</v>
      </c>
      <c r="AF104" s="2" t="s">
        <v>140</v>
      </c>
      <c r="AG104" s="12" t="s">
        <v>140</v>
      </c>
      <c r="AH104" s="2" t="s">
        <v>140</v>
      </c>
      <c r="AI104" s="2" t="s">
        <v>140</v>
      </c>
      <c r="AJ104" s="2" t="s">
        <v>140</v>
      </c>
      <c r="AK104" s="12" t="s">
        <v>140</v>
      </c>
      <c r="AL104" s="2" t="s">
        <v>140</v>
      </c>
      <c r="AM104" s="2" t="s">
        <v>140</v>
      </c>
      <c r="AN104" s="2" t="s">
        <v>140</v>
      </c>
      <c r="AO104" s="2" t="s">
        <v>140</v>
      </c>
      <c r="AP104" s="12" t="s">
        <v>140</v>
      </c>
      <c r="AQ104" s="12" t="s">
        <v>140</v>
      </c>
      <c r="AR104" s="2" t="s">
        <v>140</v>
      </c>
      <c r="AS104" s="2" t="s">
        <v>140</v>
      </c>
      <c r="AT104" s="2" t="s">
        <v>140</v>
      </c>
      <c r="AU104" s="2" t="s">
        <v>140</v>
      </c>
      <c r="AV104" s="2" t="s">
        <v>140</v>
      </c>
      <c r="AW104" s="2" t="s">
        <v>140</v>
      </c>
      <c r="AX104" s="2" t="s">
        <v>140</v>
      </c>
      <c r="AY104" s="2" t="s">
        <v>140</v>
      </c>
      <c r="AZ104" s="12" t="s">
        <v>140</v>
      </c>
      <c r="BA104" s="12" t="s">
        <v>140</v>
      </c>
      <c r="BB104" s="2" t="s">
        <v>140</v>
      </c>
      <c r="BC104" s="2" t="s">
        <v>140</v>
      </c>
      <c r="BD104" s="2" t="s">
        <v>140</v>
      </c>
      <c r="BE104" s="2" t="s">
        <v>140</v>
      </c>
      <c r="BF104" s="2" t="s">
        <v>140</v>
      </c>
      <c r="BG104" s="2" t="s">
        <v>140</v>
      </c>
      <c r="BH104" s="2" t="s">
        <v>140</v>
      </c>
      <c r="BI104" s="12" t="s">
        <v>140</v>
      </c>
      <c r="BJ104" s="2" t="s">
        <v>140</v>
      </c>
      <c r="BK104" s="12" t="s">
        <v>140</v>
      </c>
      <c r="BL104" s="12" t="s">
        <v>140</v>
      </c>
      <c r="BM104" s="2" t="s">
        <v>140</v>
      </c>
      <c r="BN104" s="12" t="s">
        <v>140</v>
      </c>
      <c r="BO104" s="2" t="s">
        <v>140</v>
      </c>
      <c r="BP104" s="2" t="s">
        <v>140</v>
      </c>
      <c r="BQ104" s="2" t="s">
        <v>140</v>
      </c>
      <c r="BR104" s="12" t="s">
        <v>140</v>
      </c>
      <c r="BS104" s="2" t="s">
        <v>140</v>
      </c>
      <c r="BT104" s="2" t="s">
        <v>140</v>
      </c>
      <c r="BU104" s="2" t="s">
        <v>140</v>
      </c>
      <c r="BV104" s="12" t="s">
        <v>140</v>
      </c>
      <c r="BW104" s="12" t="s">
        <v>140</v>
      </c>
      <c r="BX104" s="2" t="s">
        <v>140</v>
      </c>
      <c r="BY104" s="2" t="s">
        <v>140</v>
      </c>
      <c r="BZ104" s="2" t="s">
        <v>140</v>
      </c>
      <c r="CA104" s="2" t="s">
        <v>140</v>
      </c>
      <c r="CB104" s="2" t="s">
        <v>140</v>
      </c>
      <c r="CC104" s="12" t="s">
        <v>140</v>
      </c>
      <c r="CD104" s="2" t="s">
        <v>140</v>
      </c>
      <c r="CE104" s="2" t="s">
        <v>140</v>
      </c>
      <c r="CF104" s="2" t="s">
        <v>140</v>
      </c>
      <c r="CG104" s="2" t="s">
        <v>140</v>
      </c>
      <c r="CH104" s="2" t="s">
        <v>140</v>
      </c>
      <c r="CI104" s="12" t="s">
        <v>140</v>
      </c>
      <c r="CJ104" s="2" t="s">
        <v>140</v>
      </c>
      <c r="CK104" s="2" t="s">
        <v>140</v>
      </c>
      <c r="CL104" s="12" t="s">
        <v>140</v>
      </c>
      <c r="CM104" s="2" t="s">
        <v>140</v>
      </c>
      <c r="CN104" s="12" t="s">
        <v>140</v>
      </c>
      <c r="CO104" s="2" t="s">
        <v>140</v>
      </c>
      <c r="CP104" s="12" t="s">
        <v>140</v>
      </c>
      <c r="CQ104" s="2" t="s">
        <v>140</v>
      </c>
    </row>
    <row r="105" spans="1:95" ht="15" thickBot="1" x14ac:dyDescent="0.35">
      <c r="A105" s="1" t="s">
        <v>187</v>
      </c>
      <c r="B105" s="12" t="s">
        <v>140</v>
      </c>
      <c r="C105" s="2" t="s">
        <v>140</v>
      </c>
      <c r="D105" s="2" t="s">
        <v>140</v>
      </c>
      <c r="E105" s="12" t="s">
        <v>140</v>
      </c>
      <c r="F105" s="2" t="s">
        <v>140</v>
      </c>
      <c r="G105" s="12" t="s">
        <v>140</v>
      </c>
      <c r="H105" s="2" t="s">
        <v>140</v>
      </c>
      <c r="I105" s="12" t="s">
        <v>140</v>
      </c>
      <c r="J105" s="12" t="s">
        <v>140</v>
      </c>
      <c r="K105" s="2" t="s">
        <v>140</v>
      </c>
      <c r="L105" s="2" t="s">
        <v>140</v>
      </c>
      <c r="M105" s="2" t="s">
        <v>140</v>
      </c>
      <c r="N105" s="2" t="s">
        <v>140</v>
      </c>
      <c r="O105" s="12" t="s">
        <v>140</v>
      </c>
      <c r="P105" s="2" t="s">
        <v>140</v>
      </c>
      <c r="Q105" s="2" t="s">
        <v>140</v>
      </c>
      <c r="R105" s="2" t="s">
        <v>140</v>
      </c>
      <c r="S105" s="12" t="s">
        <v>140</v>
      </c>
      <c r="T105" s="2" t="s">
        <v>140</v>
      </c>
      <c r="U105" s="2" t="s">
        <v>140</v>
      </c>
      <c r="V105" s="2" t="s">
        <v>140</v>
      </c>
      <c r="W105" s="12" t="s">
        <v>140</v>
      </c>
      <c r="X105" s="2" t="s">
        <v>140</v>
      </c>
      <c r="Y105" s="12" t="s">
        <v>140</v>
      </c>
      <c r="Z105" s="2" t="s">
        <v>140</v>
      </c>
      <c r="AA105" s="2" t="s">
        <v>140</v>
      </c>
      <c r="AB105" s="2" t="s">
        <v>140</v>
      </c>
      <c r="AC105" s="2" t="s">
        <v>140</v>
      </c>
      <c r="AD105" s="2" t="s">
        <v>140</v>
      </c>
      <c r="AE105" s="2" t="s">
        <v>140</v>
      </c>
      <c r="AF105" s="2" t="s">
        <v>140</v>
      </c>
      <c r="AG105" s="12" t="s">
        <v>140</v>
      </c>
      <c r="AH105" s="2" t="s">
        <v>140</v>
      </c>
      <c r="AI105" s="2" t="s">
        <v>140</v>
      </c>
      <c r="AJ105" s="2" t="s">
        <v>140</v>
      </c>
      <c r="AK105" s="12" t="s">
        <v>140</v>
      </c>
      <c r="AL105" s="2" t="s">
        <v>140</v>
      </c>
      <c r="AM105" s="2" t="s">
        <v>140</v>
      </c>
      <c r="AN105" s="2" t="s">
        <v>140</v>
      </c>
      <c r="AO105" s="2" t="s">
        <v>140</v>
      </c>
      <c r="AP105" s="12" t="s">
        <v>140</v>
      </c>
      <c r="AQ105" s="12" t="s">
        <v>140</v>
      </c>
      <c r="AR105" s="2" t="s">
        <v>140</v>
      </c>
      <c r="AS105" s="2" t="s">
        <v>140</v>
      </c>
      <c r="AT105" s="2" t="s">
        <v>140</v>
      </c>
      <c r="AU105" s="2" t="s">
        <v>140</v>
      </c>
      <c r="AV105" s="2" t="s">
        <v>140</v>
      </c>
      <c r="AW105" s="2" t="s">
        <v>140</v>
      </c>
      <c r="AX105" s="2" t="s">
        <v>140</v>
      </c>
      <c r="AY105" s="2" t="s">
        <v>140</v>
      </c>
      <c r="AZ105" s="12" t="s">
        <v>140</v>
      </c>
      <c r="BA105" s="12" t="s">
        <v>140</v>
      </c>
      <c r="BB105" s="2" t="s">
        <v>140</v>
      </c>
      <c r="BC105" s="2" t="s">
        <v>140</v>
      </c>
      <c r="BD105" s="2" t="s">
        <v>140</v>
      </c>
      <c r="BE105" s="2" t="s">
        <v>140</v>
      </c>
      <c r="BF105" s="2" t="s">
        <v>140</v>
      </c>
      <c r="BG105" s="2" t="s">
        <v>140</v>
      </c>
      <c r="BH105" s="2" t="s">
        <v>140</v>
      </c>
      <c r="BI105" s="12" t="s">
        <v>140</v>
      </c>
      <c r="BJ105" s="2" t="s">
        <v>140</v>
      </c>
      <c r="BK105" s="12" t="s">
        <v>140</v>
      </c>
      <c r="BL105" s="12" t="s">
        <v>140</v>
      </c>
      <c r="BM105" s="2" t="s">
        <v>140</v>
      </c>
      <c r="BN105" s="12" t="s">
        <v>140</v>
      </c>
      <c r="BO105" s="2" t="s">
        <v>140</v>
      </c>
      <c r="BP105" s="2" t="s">
        <v>140</v>
      </c>
      <c r="BQ105" s="2" t="s">
        <v>140</v>
      </c>
      <c r="BR105" s="12" t="s">
        <v>140</v>
      </c>
      <c r="BS105" s="2" t="s">
        <v>140</v>
      </c>
      <c r="BT105" s="2" t="s">
        <v>140</v>
      </c>
      <c r="BU105" s="2" t="s">
        <v>140</v>
      </c>
      <c r="BV105" s="12" t="s">
        <v>140</v>
      </c>
      <c r="BW105" s="12" t="s">
        <v>140</v>
      </c>
      <c r="BX105" s="2" t="s">
        <v>140</v>
      </c>
      <c r="BY105" s="2" t="s">
        <v>140</v>
      </c>
      <c r="BZ105" s="2" t="s">
        <v>140</v>
      </c>
      <c r="CA105" s="2" t="s">
        <v>140</v>
      </c>
      <c r="CB105" s="2" t="s">
        <v>140</v>
      </c>
      <c r="CC105" s="12" t="s">
        <v>140</v>
      </c>
      <c r="CD105" s="2" t="s">
        <v>140</v>
      </c>
      <c r="CE105" s="2" t="s">
        <v>140</v>
      </c>
      <c r="CF105" s="2" t="s">
        <v>140</v>
      </c>
      <c r="CG105" s="2" t="s">
        <v>140</v>
      </c>
      <c r="CH105" s="2" t="s">
        <v>140</v>
      </c>
      <c r="CI105" s="12" t="s">
        <v>140</v>
      </c>
      <c r="CJ105" s="2" t="s">
        <v>140</v>
      </c>
      <c r="CK105" s="2" t="s">
        <v>140</v>
      </c>
      <c r="CL105" s="12" t="s">
        <v>140</v>
      </c>
      <c r="CM105" s="2" t="s">
        <v>140</v>
      </c>
      <c r="CN105" s="12" t="s">
        <v>140</v>
      </c>
      <c r="CO105" s="2" t="s">
        <v>140</v>
      </c>
      <c r="CP105" s="12" t="s">
        <v>140</v>
      </c>
      <c r="CQ105" s="2" t="s">
        <v>140</v>
      </c>
    </row>
    <row r="106" spans="1:95" ht="15" thickBot="1" x14ac:dyDescent="0.35">
      <c r="A106" s="1" t="s">
        <v>188</v>
      </c>
      <c r="B106" s="12" t="s">
        <v>140</v>
      </c>
      <c r="C106" s="2" t="s">
        <v>140</v>
      </c>
      <c r="D106" s="2" t="s">
        <v>140</v>
      </c>
      <c r="E106" s="12" t="s">
        <v>140</v>
      </c>
      <c r="F106" s="2" t="s">
        <v>140</v>
      </c>
      <c r="G106" s="12" t="s">
        <v>140</v>
      </c>
      <c r="H106" s="2" t="s">
        <v>140</v>
      </c>
      <c r="I106" s="12" t="s">
        <v>140</v>
      </c>
      <c r="J106" s="12" t="s">
        <v>140</v>
      </c>
      <c r="K106" s="2" t="s">
        <v>140</v>
      </c>
      <c r="L106" s="2" t="s">
        <v>140</v>
      </c>
      <c r="M106" s="2" t="s">
        <v>140</v>
      </c>
      <c r="N106" s="2" t="s">
        <v>140</v>
      </c>
      <c r="O106" s="12" t="s">
        <v>140</v>
      </c>
      <c r="P106" s="2" t="s">
        <v>140</v>
      </c>
      <c r="Q106" s="2" t="s">
        <v>140</v>
      </c>
      <c r="R106" s="2" t="s">
        <v>140</v>
      </c>
      <c r="S106" s="12" t="s">
        <v>140</v>
      </c>
      <c r="T106" s="2" t="s">
        <v>140</v>
      </c>
      <c r="U106" s="2" t="s">
        <v>140</v>
      </c>
      <c r="V106" s="2" t="s">
        <v>140</v>
      </c>
      <c r="W106" s="12" t="s">
        <v>140</v>
      </c>
      <c r="X106" s="2" t="s">
        <v>140</v>
      </c>
      <c r="Y106" s="12" t="s">
        <v>140</v>
      </c>
      <c r="Z106" s="2" t="s">
        <v>140</v>
      </c>
      <c r="AA106" s="2" t="s">
        <v>140</v>
      </c>
      <c r="AB106" s="2" t="s">
        <v>140</v>
      </c>
      <c r="AC106" s="2" t="s">
        <v>140</v>
      </c>
      <c r="AD106" s="2" t="s">
        <v>140</v>
      </c>
      <c r="AE106" s="2" t="s">
        <v>140</v>
      </c>
      <c r="AF106" s="2" t="s">
        <v>140</v>
      </c>
      <c r="AG106" s="12" t="s">
        <v>140</v>
      </c>
      <c r="AH106" s="2" t="s">
        <v>140</v>
      </c>
      <c r="AI106" s="2" t="s">
        <v>140</v>
      </c>
      <c r="AJ106" s="2" t="s">
        <v>140</v>
      </c>
      <c r="AK106" s="12" t="s">
        <v>140</v>
      </c>
      <c r="AL106" s="2" t="s">
        <v>140</v>
      </c>
      <c r="AM106" s="2" t="s">
        <v>140</v>
      </c>
      <c r="AN106" s="2" t="s">
        <v>140</v>
      </c>
      <c r="AO106" s="2" t="s">
        <v>140</v>
      </c>
      <c r="AP106" s="12" t="s">
        <v>140</v>
      </c>
      <c r="AQ106" s="12" t="s">
        <v>140</v>
      </c>
      <c r="AR106" s="2" t="s">
        <v>140</v>
      </c>
      <c r="AS106" s="2" t="s">
        <v>140</v>
      </c>
      <c r="AT106" s="2" t="s">
        <v>140</v>
      </c>
      <c r="AU106" s="2" t="s">
        <v>140</v>
      </c>
      <c r="AV106" s="2" t="s">
        <v>140</v>
      </c>
      <c r="AW106" s="2" t="s">
        <v>140</v>
      </c>
      <c r="AX106" s="2" t="s">
        <v>140</v>
      </c>
      <c r="AY106" s="2" t="s">
        <v>140</v>
      </c>
      <c r="AZ106" s="12" t="s">
        <v>140</v>
      </c>
      <c r="BA106" s="12" t="s">
        <v>140</v>
      </c>
      <c r="BB106" s="2" t="s">
        <v>140</v>
      </c>
      <c r="BC106" s="2" t="s">
        <v>140</v>
      </c>
      <c r="BD106" s="2" t="s">
        <v>140</v>
      </c>
      <c r="BE106" s="2" t="s">
        <v>140</v>
      </c>
      <c r="BF106" s="2" t="s">
        <v>140</v>
      </c>
      <c r="BG106" s="2" t="s">
        <v>140</v>
      </c>
      <c r="BH106" s="2" t="s">
        <v>140</v>
      </c>
      <c r="BI106" s="12" t="s">
        <v>140</v>
      </c>
      <c r="BJ106" s="2" t="s">
        <v>140</v>
      </c>
      <c r="BK106" s="12" t="s">
        <v>140</v>
      </c>
      <c r="BL106" s="12" t="s">
        <v>140</v>
      </c>
      <c r="BM106" s="2" t="s">
        <v>140</v>
      </c>
      <c r="BN106" s="12" t="s">
        <v>140</v>
      </c>
      <c r="BO106" s="2" t="s">
        <v>140</v>
      </c>
      <c r="BP106" s="2" t="s">
        <v>140</v>
      </c>
      <c r="BQ106" s="2" t="s">
        <v>140</v>
      </c>
      <c r="BR106" s="12" t="s">
        <v>140</v>
      </c>
      <c r="BS106" s="2" t="s">
        <v>140</v>
      </c>
      <c r="BT106" s="2" t="s">
        <v>140</v>
      </c>
      <c r="BU106" s="2" t="s">
        <v>140</v>
      </c>
      <c r="BV106" s="12" t="s">
        <v>140</v>
      </c>
      <c r="BW106" s="12" t="s">
        <v>140</v>
      </c>
      <c r="BX106" s="2" t="s">
        <v>140</v>
      </c>
      <c r="BY106" s="2" t="s">
        <v>140</v>
      </c>
      <c r="BZ106" s="2" t="s">
        <v>140</v>
      </c>
      <c r="CA106" s="2" t="s">
        <v>140</v>
      </c>
      <c r="CB106" s="2" t="s">
        <v>140</v>
      </c>
      <c r="CC106" s="12" t="s">
        <v>140</v>
      </c>
      <c r="CD106" s="2" t="s">
        <v>140</v>
      </c>
      <c r="CE106" s="2" t="s">
        <v>140</v>
      </c>
      <c r="CF106" s="2" t="s">
        <v>140</v>
      </c>
      <c r="CG106" s="2" t="s">
        <v>140</v>
      </c>
      <c r="CH106" s="2" t="s">
        <v>140</v>
      </c>
      <c r="CI106" s="12" t="s">
        <v>140</v>
      </c>
      <c r="CJ106" s="2" t="s">
        <v>140</v>
      </c>
      <c r="CK106" s="2" t="s">
        <v>140</v>
      </c>
      <c r="CL106" s="12" t="s">
        <v>140</v>
      </c>
      <c r="CM106" s="2" t="s">
        <v>140</v>
      </c>
      <c r="CN106" s="12" t="s">
        <v>140</v>
      </c>
      <c r="CO106" s="2" t="s">
        <v>140</v>
      </c>
      <c r="CP106" s="12" t="s">
        <v>140</v>
      </c>
      <c r="CQ106" s="2" t="s">
        <v>140</v>
      </c>
    </row>
    <row r="107" spans="1:95" ht="15" thickBot="1" x14ac:dyDescent="0.35">
      <c r="A107" s="1" t="s">
        <v>189</v>
      </c>
      <c r="B107" s="12" t="s">
        <v>140</v>
      </c>
      <c r="C107" s="2" t="s">
        <v>140</v>
      </c>
      <c r="D107" s="2" t="s">
        <v>140</v>
      </c>
      <c r="E107" s="12" t="s">
        <v>140</v>
      </c>
      <c r="F107" s="2" t="s">
        <v>140</v>
      </c>
      <c r="G107" s="12" t="s">
        <v>140</v>
      </c>
      <c r="H107" s="2" t="s">
        <v>140</v>
      </c>
      <c r="I107" s="12" t="s">
        <v>140</v>
      </c>
      <c r="J107" s="12" t="s">
        <v>140</v>
      </c>
      <c r="K107" s="2" t="s">
        <v>140</v>
      </c>
      <c r="L107" s="2" t="s">
        <v>140</v>
      </c>
      <c r="M107" s="2" t="s">
        <v>140</v>
      </c>
      <c r="N107" s="2" t="s">
        <v>140</v>
      </c>
      <c r="O107" s="12" t="s">
        <v>140</v>
      </c>
      <c r="P107" s="2" t="s">
        <v>140</v>
      </c>
      <c r="Q107" s="2" t="s">
        <v>140</v>
      </c>
      <c r="R107" s="2" t="s">
        <v>140</v>
      </c>
      <c r="S107" s="12" t="s">
        <v>140</v>
      </c>
      <c r="T107" s="2" t="s">
        <v>140</v>
      </c>
      <c r="U107" s="2" t="s">
        <v>140</v>
      </c>
      <c r="V107" s="2" t="s">
        <v>140</v>
      </c>
      <c r="W107" s="12" t="s">
        <v>140</v>
      </c>
      <c r="X107" s="2" t="s">
        <v>140</v>
      </c>
      <c r="Y107" s="12" t="s">
        <v>140</v>
      </c>
      <c r="Z107" s="2" t="s">
        <v>140</v>
      </c>
      <c r="AA107" s="2" t="s">
        <v>140</v>
      </c>
      <c r="AB107" s="2" t="s">
        <v>140</v>
      </c>
      <c r="AC107" s="2" t="s">
        <v>140</v>
      </c>
      <c r="AD107" s="2" t="s">
        <v>140</v>
      </c>
      <c r="AE107" s="2" t="s">
        <v>140</v>
      </c>
      <c r="AF107" s="2" t="s">
        <v>140</v>
      </c>
      <c r="AG107" s="12" t="s">
        <v>140</v>
      </c>
      <c r="AH107" s="2" t="s">
        <v>140</v>
      </c>
      <c r="AI107" s="2" t="s">
        <v>140</v>
      </c>
      <c r="AJ107" s="2" t="s">
        <v>140</v>
      </c>
      <c r="AK107" s="12" t="s">
        <v>140</v>
      </c>
      <c r="AL107" s="2" t="s">
        <v>140</v>
      </c>
      <c r="AM107" s="2" t="s">
        <v>140</v>
      </c>
      <c r="AN107" s="2" t="s">
        <v>140</v>
      </c>
      <c r="AO107" s="2" t="s">
        <v>140</v>
      </c>
      <c r="AP107" s="12" t="s">
        <v>140</v>
      </c>
      <c r="AQ107" s="12" t="s">
        <v>140</v>
      </c>
      <c r="AR107" s="2" t="s">
        <v>140</v>
      </c>
      <c r="AS107" s="2" t="s">
        <v>140</v>
      </c>
      <c r="AT107" s="2" t="s">
        <v>140</v>
      </c>
      <c r="AU107" s="2" t="s">
        <v>140</v>
      </c>
      <c r="AV107" s="2" t="s">
        <v>140</v>
      </c>
      <c r="AW107" s="2" t="s">
        <v>140</v>
      </c>
      <c r="AX107" s="2" t="s">
        <v>140</v>
      </c>
      <c r="AY107" s="2" t="s">
        <v>140</v>
      </c>
      <c r="AZ107" s="12" t="s">
        <v>140</v>
      </c>
      <c r="BA107" s="12" t="s">
        <v>140</v>
      </c>
      <c r="BB107" s="2" t="s">
        <v>140</v>
      </c>
      <c r="BC107" s="2" t="s">
        <v>140</v>
      </c>
      <c r="BD107" s="2" t="s">
        <v>140</v>
      </c>
      <c r="BE107" s="2" t="s">
        <v>140</v>
      </c>
      <c r="BF107" s="2" t="s">
        <v>140</v>
      </c>
      <c r="BG107" s="2" t="s">
        <v>140</v>
      </c>
      <c r="BH107" s="2" t="s">
        <v>140</v>
      </c>
      <c r="BI107" s="12" t="s">
        <v>140</v>
      </c>
      <c r="BJ107" s="2" t="s">
        <v>140</v>
      </c>
      <c r="BK107" s="12" t="s">
        <v>140</v>
      </c>
      <c r="BL107" s="12" t="s">
        <v>140</v>
      </c>
      <c r="BM107" s="2" t="s">
        <v>140</v>
      </c>
      <c r="BN107" s="12" t="s">
        <v>140</v>
      </c>
      <c r="BO107" s="2" t="s">
        <v>140</v>
      </c>
      <c r="BP107" s="2" t="s">
        <v>140</v>
      </c>
      <c r="BQ107" s="2" t="s">
        <v>140</v>
      </c>
      <c r="BR107" s="12" t="s">
        <v>140</v>
      </c>
      <c r="BS107" s="2" t="s">
        <v>140</v>
      </c>
      <c r="BT107" s="2" t="s">
        <v>140</v>
      </c>
      <c r="BU107" s="2" t="s">
        <v>140</v>
      </c>
      <c r="BV107" s="12" t="s">
        <v>140</v>
      </c>
      <c r="BW107" s="12" t="s">
        <v>140</v>
      </c>
      <c r="BX107" s="2" t="s">
        <v>140</v>
      </c>
      <c r="BY107" s="2" t="s">
        <v>140</v>
      </c>
      <c r="BZ107" s="2" t="s">
        <v>140</v>
      </c>
      <c r="CA107" s="2" t="s">
        <v>140</v>
      </c>
      <c r="CB107" s="2" t="s">
        <v>140</v>
      </c>
      <c r="CC107" s="12" t="s">
        <v>140</v>
      </c>
      <c r="CD107" s="2" t="s">
        <v>140</v>
      </c>
      <c r="CE107" s="2" t="s">
        <v>140</v>
      </c>
      <c r="CF107" s="2" t="s">
        <v>140</v>
      </c>
      <c r="CG107" s="2" t="s">
        <v>140</v>
      </c>
      <c r="CH107" s="2" t="s">
        <v>140</v>
      </c>
      <c r="CI107" s="12" t="s">
        <v>140</v>
      </c>
      <c r="CJ107" s="2" t="s">
        <v>140</v>
      </c>
      <c r="CK107" s="2" t="s">
        <v>140</v>
      </c>
      <c r="CL107" s="12" t="s">
        <v>140</v>
      </c>
      <c r="CM107" s="2" t="s">
        <v>140</v>
      </c>
      <c r="CN107" s="12" t="s">
        <v>140</v>
      </c>
      <c r="CO107" s="2" t="s">
        <v>140</v>
      </c>
      <c r="CP107" s="12" t="s">
        <v>140</v>
      </c>
      <c r="CQ107" s="2" t="s">
        <v>140</v>
      </c>
    </row>
    <row r="108" spans="1:95" ht="15" thickBot="1" x14ac:dyDescent="0.35">
      <c r="A108" s="1" t="s">
        <v>190</v>
      </c>
      <c r="B108" s="12" t="s">
        <v>140</v>
      </c>
      <c r="C108" s="2" t="s">
        <v>140</v>
      </c>
      <c r="D108" s="2" t="s">
        <v>140</v>
      </c>
      <c r="E108" s="12" t="s">
        <v>140</v>
      </c>
      <c r="F108" s="2" t="s">
        <v>140</v>
      </c>
      <c r="G108" s="12" t="s">
        <v>140</v>
      </c>
      <c r="H108" s="2" t="s">
        <v>140</v>
      </c>
      <c r="I108" s="12" t="s">
        <v>140</v>
      </c>
      <c r="J108" s="12" t="s">
        <v>140</v>
      </c>
      <c r="K108" s="2" t="s">
        <v>140</v>
      </c>
      <c r="L108" s="2" t="s">
        <v>140</v>
      </c>
      <c r="M108" s="2" t="s">
        <v>140</v>
      </c>
      <c r="N108" s="2" t="s">
        <v>140</v>
      </c>
      <c r="O108" s="12" t="s">
        <v>140</v>
      </c>
      <c r="P108" s="2" t="s">
        <v>140</v>
      </c>
      <c r="Q108" s="2" t="s">
        <v>140</v>
      </c>
      <c r="R108" s="2" t="s">
        <v>140</v>
      </c>
      <c r="S108" s="12" t="s">
        <v>140</v>
      </c>
      <c r="T108" s="2" t="s">
        <v>140</v>
      </c>
      <c r="U108" s="2" t="s">
        <v>140</v>
      </c>
      <c r="V108" s="2" t="s">
        <v>140</v>
      </c>
      <c r="W108" s="12" t="s">
        <v>140</v>
      </c>
      <c r="X108" s="2" t="s">
        <v>140</v>
      </c>
      <c r="Y108" s="12" t="s">
        <v>140</v>
      </c>
      <c r="Z108" s="2" t="s">
        <v>140</v>
      </c>
      <c r="AA108" s="2" t="s">
        <v>140</v>
      </c>
      <c r="AB108" s="2" t="s">
        <v>140</v>
      </c>
      <c r="AC108" s="2" t="s">
        <v>140</v>
      </c>
      <c r="AD108" s="2" t="s">
        <v>140</v>
      </c>
      <c r="AE108" s="2" t="s">
        <v>140</v>
      </c>
      <c r="AF108" s="2" t="s">
        <v>140</v>
      </c>
      <c r="AG108" s="12" t="s">
        <v>140</v>
      </c>
      <c r="AH108" s="2" t="s">
        <v>140</v>
      </c>
      <c r="AI108" s="2" t="s">
        <v>140</v>
      </c>
      <c r="AJ108" s="2" t="s">
        <v>140</v>
      </c>
      <c r="AK108" s="12" t="s">
        <v>140</v>
      </c>
      <c r="AL108" s="2" t="s">
        <v>140</v>
      </c>
      <c r="AM108" s="2" t="s">
        <v>140</v>
      </c>
      <c r="AN108" s="2" t="s">
        <v>140</v>
      </c>
      <c r="AO108" s="2" t="s">
        <v>140</v>
      </c>
      <c r="AP108" s="12" t="s">
        <v>140</v>
      </c>
      <c r="AQ108" s="12" t="s">
        <v>140</v>
      </c>
      <c r="AR108" s="2" t="s">
        <v>140</v>
      </c>
      <c r="AS108" s="2" t="s">
        <v>140</v>
      </c>
      <c r="AT108" s="2" t="s">
        <v>140</v>
      </c>
      <c r="AU108" s="2" t="s">
        <v>140</v>
      </c>
      <c r="AV108" s="2" t="s">
        <v>140</v>
      </c>
      <c r="AW108" s="2" t="s">
        <v>140</v>
      </c>
      <c r="AX108" s="2" t="s">
        <v>140</v>
      </c>
      <c r="AY108" s="2" t="s">
        <v>140</v>
      </c>
      <c r="AZ108" s="12" t="s">
        <v>140</v>
      </c>
      <c r="BA108" s="12" t="s">
        <v>140</v>
      </c>
      <c r="BB108" s="2" t="s">
        <v>140</v>
      </c>
      <c r="BC108" s="2" t="s">
        <v>140</v>
      </c>
      <c r="BD108" s="2" t="s">
        <v>140</v>
      </c>
      <c r="BE108" s="2" t="s">
        <v>140</v>
      </c>
      <c r="BF108" s="2" t="s">
        <v>140</v>
      </c>
      <c r="BG108" s="2" t="s">
        <v>140</v>
      </c>
      <c r="BH108" s="2" t="s">
        <v>140</v>
      </c>
      <c r="BI108" s="12" t="s">
        <v>140</v>
      </c>
      <c r="BJ108" s="2" t="s">
        <v>140</v>
      </c>
      <c r="BK108" s="12" t="s">
        <v>140</v>
      </c>
      <c r="BL108" s="12" t="s">
        <v>140</v>
      </c>
      <c r="BM108" s="2" t="s">
        <v>140</v>
      </c>
      <c r="BN108" s="12" t="s">
        <v>140</v>
      </c>
      <c r="BO108" s="2" t="s">
        <v>140</v>
      </c>
      <c r="BP108" s="2" t="s">
        <v>140</v>
      </c>
      <c r="BQ108" s="2" t="s">
        <v>140</v>
      </c>
      <c r="BR108" s="12" t="s">
        <v>140</v>
      </c>
      <c r="BS108" s="2" t="s">
        <v>140</v>
      </c>
      <c r="BT108" s="2" t="s">
        <v>140</v>
      </c>
      <c r="BU108" s="2" t="s">
        <v>140</v>
      </c>
      <c r="BV108" s="12" t="s">
        <v>140</v>
      </c>
      <c r="BW108" s="12" t="s">
        <v>140</v>
      </c>
      <c r="BX108" s="2" t="s">
        <v>140</v>
      </c>
      <c r="BY108" s="2" t="s">
        <v>140</v>
      </c>
      <c r="BZ108" s="2" t="s">
        <v>140</v>
      </c>
      <c r="CA108" s="2" t="s">
        <v>140</v>
      </c>
      <c r="CB108" s="2" t="s">
        <v>140</v>
      </c>
      <c r="CC108" s="12" t="s">
        <v>140</v>
      </c>
      <c r="CD108" s="2" t="s">
        <v>140</v>
      </c>
      <c r="CE108" s="2" t="s">
        <v>140</v>
      </c>
      <c r="CF108" s="2" t="s">
        <v>140</v>
      </c>
      <c r="CG108" s="2" t="s">
        <v>140</v>
      </c>
      <c r="CH108" s="2" t="s">
        <v>140</v>
      </c>
      <c r="CI108" s="12" t="s">
        <v>140</v>
      </c>
      <c r="CJ108" s="2" t="s">
        <v>140</v>
      </c>
      <c r="CK108" s="2" t="s">
        <v>140</v>
      </c>
      <c r="CL108" s="12" t="s">
        <v>140</v>
      </c>
      <c r="CM108" s="2" t="s">
        <v>140</v>
      </c>
      <c r="CN108" s="12" t="s">
        <v>140</v>
      </c>
      <c r="CO108" s="2" t="s">
        <v>140</v>
      </c>
      <c r="CP108" s="12" t="s">
        <v>140</v>
      </c>
      <c r="CQ108" s="2" t="s">
        <v>140</v>
      </c>
    </row>
    <row r="109" spans="1:95" ht="15" thickBot="1" x14ac:dyDescent="0.35">
      <c r="A109" s="1" t="s">
        <v>191</v>
      </c>
      <c r="B109" s="12" t="s">
        <v>140</v>
      </c>
      <c r="C109" s="2" t="s">
        <v>140</v>
      </c>
      <c r="D109" s="2" t="s">
        <v>140</v>
      </c>
      <c r="E109" s="12" t="s">
        <v>140</v>
      </c>
      <c r="F109" s="2" t="s">
        <v>140</v>
      </c>
      <c r="G109" s="12" t="s">
        <v>140</v>
      </c>
      <c r="H109" s="2" t="s">
        <v>140</v>
      </c>
      <c r="I109" s="12" t="s">
        <v>140</v>
      </c>
      <c r="J109" s="12" t="s">
        <v>140</v>
      </c>
      <c r="K109" s="2" t="s">
        <v>140</v>
      </c>
      <c r="L109" s="2" t="s">
        <v>140</v>
      </c>
      <c r="M109" s="2" t="s">
        <v>140</v>
      </c>
      <c r="N109" s="2" t="s">
        <v>140</v>
      </c>
      <c r="O109" s="12" t="s">
        <v>140</v>
      </c>
      <c r="P109" s="2" t="s">
        <v>140</v>
      </c>
      <c r="Q109" s="2" t="s">
        <v>140</v>
      </c>
      <c r="R109" s="2" t="s">
        <v>140</v>
      </c>
      <c r="S109" s="12" t="s">
        <v>140</v>
      </c>
      <c r="T109" s="2" t="s">
        <v>140</v>
      </c>
      <c r="U109" s="2" t="s">
        <v>140</v>
      </c>
      <c r="V109" s="2" t="s">
        <v>140</v>
      </c>
      <c r="W109" s="12" t="s">
        <v>140</v>
      </c>
      <c r="X109" s="2" t="s">
        <v>140</v>
      </c>
      <c r="Y109" s="12" t="s">
        <v>140</v>
      </c>
      <c r="Z109" s="2" t="s">
        <v>140</v>
      </c>
      <c r="AA109" s="2" t="s">
        <v>140</v>
      </c>
      <c r="AB109" s="2" t="s">
        <v>140</v>
      </c>
      <c r="AC109" s="2" t="s">
        <v>140</v>
      </c>
      <c r="AD109" s="2" t="s">
        <v>140</v>
      </c>
      <c r="AE109" s="2" t="s">
        <v>140</v>
      </c>
      <c r="AF109" s="2" t="s">
        <v>140</v>
      </c>
      <c r="AG109" s="12" t="s">
        <v>140</v>
      </c>
      <c r="AH109" s="2" t="s">
        <v>140</v>
      </c>
      <c r="AI109" s="2" t="s">
        <v>140</v>
      </c>
      <c r="AJ109" s="2" t="s">
        <v>140</v>
      </c>
      <c r="AK109" s="12" t="s">
        <v>140</v>
      </c>
      <c r="AL109" s="2" t="s">
        <v>140</v>
      </c>
      <c r="AM109" s="2" t="s">
        <v>140</v>
      </c>
      <c r="AN109" s="2" t="s">
        <v>140</v>
      </c>
      <c r="AO109" s="2" t="s">
        <v>140</v>
      </c>
      <c r="AP109" s="12" t="s">
        <v>140</v>
      </c>
      <c r="AQ109" s="12" t="s">
        <v>140</v>
      </c>
      <c r="AR109" s="2" t="s">
        <v>140</v>
      </c>
      <c r="AS109" s="2" t="s">
        <v>140</v>
      </c>
      <c r="AT109" s="2" t="s">
        <v>140</v>
      </c>
      <c r="AU109" s="2" t="s">
        <v>140</v>
      </c>
      <c r="AV109" s="2" t="s">
        <v>140</v>
      </c>
      <c r="AW109" s="2" t="s">
        <v>140</v>
      </c>
      <c r="AX109" s="2" t="s">
        <v>140</v>
      </c>
      <c r="AY109" s="2" t="s">
        <v>140</v>
      </c>
      <c r="AZ109" s="12" t="s">
        <v>140</v>
      </c>
      <c r="BA109" s="12" t="s">
        <v>140</v>
      </c>
      <c r="BB109" s="2" t="s">
        <v>140</v>
      </c>
      <c r="BC109" s="2" t="s">
        <v>140</v>
      </c>
      <c r="BD109" s="2" t="s">
        <v>140</v>
      </c>
      <c r="BE109" s="2" t="s">
        <v>140</v>
      </c>
      <c r="BF109" s="2" t="s">
        <v>140</v>
      </c>
      <c r="BG109" s="2" t="s">
        <v>140</v>
      </c>
      <c r="BH109" s="2" t="s">
        <v>140</v>
      </c>
      <c r="BI109" s="12" t="s">
        <v>140</v>
      </c>
      <c r="BJ109" s="2" t="s">
        <v>140</v>
      </c>
      <c r="BK109" s="12" t="s">
        <v>140</v>
      </c>
      <c r="BL109" s="12" t="s">
        <v>140</v>
      </c>
      <c r="BM109" s="2" t="s">
        <v>140</v>
      </c>
      <c r="BN109" s="12" t="s">
        <v>140</v>
      </c>
      <c r="BO109" s="2" t="s">
        <v>140</v>
      </c>
      <c r="BP109" s="2" t="s">
        <v>140</v>
      </c>
      <c r="BQ109" s="2" t="s">
        <v>140</v>
      </c>
      <c r="BR109" s="12" t="s">
        <v>140</v>
      </c>
      <c r="BS109" s="2" t="s">
        <v>140</v>
      </c>
      <c r="BT109" s="2" t="s">
        <v>140</v>
      </c>
      <c r="BU109" s="2" t="s">
        <v>140</v>
      </c>
      <c r="BV109" s="12" t="s">
        <v>140</v>
      </c>
      <c r="BW109" s="12" t="s">
        <v>140</v>
      </c>
      <c r="BX109" s="2" t="s">
        <v>140</v>
      </c>
      <c r="BY109" s="2" t="s">
        <v>140</v>
      </c>
      <c r="BZ109" s="2" t="s">
        <v>140</v>
      </c>
      <c r="CA109" s="2" t="s">
        <v>140</v>
      </c>
      <c r="CB109" s="2" t="s">
        <v>140</v>
      </c>
      <c r="CC109" s="12" t="s">
        <v>140</v>
      </c>
      <c r="CD109" s="2" t="s">
        <v>140</v>
      </c>
      <c r="CE109" s="2" t="s">
        <v>140</v>
      </c>
      <c r="CF109" s="2" t="s">
        <v>140</v>
      </c>
      <c r="CG109" s="2" t="s">
        <v>140</v>
      </c>
      <c r="CH109" s="2" t="s">
        <v>140</v>
      </c>
      <c r="CI109" s="12" t="s">
        <v>140</v>
      </c>
      <c r="CJ109" s="2" t="s">
        <v>140</v>
      </c>
      <c r="CK109" s="2" t="s">
        <v>140</v>
      </c>
      <c r="CL109" s="12" t="s">
        <v>140</v>
      </c>
      <c r="CM109" s="2" t="s">
        <v>140</v>
      </c>
      <c r="CN109" s="12" t="s">
        <v>140</v>
      </c>
      <c r="CO109" s="2" t="s">
        <v>140</v>
      </c>
      <c r="CP109" s="12" t="s">
        <v>140</v>
      </c>
      <c r="CQ109" s="2" t="s">
        <v>140</v>
      </c>
    </row>
    <row r="110" spans="1:95" ht="15" thickBot="1" x14ac:dyDescent="0.35">
      <c r="A110" s="1" t="s">
        <v>192</v>
      </c>
      <c r="B110" s="12" t="s">
        <v>140</v>
      </c>
      <c r="C110" s="2" t="s">
        <v>140</v>
      </c>
      <c r="D110" s="2" t="s">
        <v>140</v>
      </c>
      <c r="E110" s="12" t="s">
        <v>140</v>
      </c>
      <c r="F110" s="2" t="s">
        <v>140</v>
      </c>
      <c r="G110" s="12" t="s">
        <v>140</v>
      </c>
      <c r="H110" s="2" t="s">
        <v>140</v>
      </c>
      <c r="I110" s="12" t="s">
        <v>140</v>
      </c>
      <c r="J110" s="12" t="s">
        <v>140</v>
      </c>
      <c r="K110" s="2" t="s">
        <v>140</v>
      </c>
      <c r="L110" s="2" t="s">
        <v>140</v>
      </c>
      <c r="M110" s="2" t="s">
        <v>140</v>
      </c>
      <c r="N110" s="2" t="s">
        <v>140</v>
      </c>
      <c r="O110" s="12" t="s">
        <v>140</v>
      </c>
      <c r="P110" s="2" t="s">
        <v>140</v>
      </c>
      <c r="Q110" s="2" t="s">
        <v>140</v>
      </c>
      <c r="R110" s="2" t="s">
        <v>140</v>
      </c>
      <c r="S110" s="12" t="s">
        <v>140</v>
      </c>
      <c r="T110" s="2" t="s">
        <v>140</v>
      </c>
      <c r="U110" s="2" t="s">
        <v>140</v>
      </c>
      <c r="V110" s="2" t="s">
        <v>140</v>
      </c>
      <c r="W110" s="12" t="s">
        <v>140</v>
      </c>
      <c r="X110" s="2" t="s">
        <v>140</v>
      </c>
      <c r="Y110" s="12" t="s">
        <v>140</v>
      </c>
      <c r="Z110" s="2" t="s">
        <v>140</v>
      </c>
      <c r="AA110" s="2" t="s">
        <v>140</v>
      </c>
      <c r="AB110" s="2" t="s">
        <v>140</v>
      </c>
      <c r="AC110" s="2" t="s">
        <v>140</v>
      </c>
      <c r="AD110" s="2" t="s">
        <v>140</v>
      </c>
      <c r="AE110" s="2" t="s">
        <v>140</v>
      </c>
      <c r="AF110" s="2" t="s">
        <v>140</v>
      </c>
      <c r="AG110" s="12" t="s">
        <v>140</v>
      </c>
      <c r="AH110" s="2" t="s">
        <v>140</v>
      </c>
      <c r="AI110" s="2" t="s">
        <v>140</v>
      </c>
      <c r="AJ110" s="2" t="s">
        <v>140</v>
      </c>
      <c r="AK110" s="12" t="s">
        <v>140</v>
      </c>
      <c r="AL110" s="2" t="s">
        <v>140</v>
      </c>
      <c r="AM110" s="2" t="s">
        <v>140</v>
      </c>
      <c r="AN110" s="2" t="s">
        <v>140</v>
      </c>
      <c r="AO110" s="2" t="s">
        <v>140</v>
      </c>
      <c r="AP110" s="12" t="s">
        <v>140</v>
      </c>
      <c r="AQ110" s="12" t="s">
        <v>140</v>
      </c>
      <c r="AR110" s="2" t="s">
        <v>140</v>
      </c>
      <c r="AS110" s="2" t="s">
        <v>140</v>
      </c>
      <c r="AT110" s="2" t="s">
        <v>140</v>
      </c>
      <c r="AU110" s="2" t="s">
        <v>140</v>
      </c>
      <c r="AV110" s="2" t="s">
        <v>140</v>
      </c>
      <c r="AW110" s="2" t="s">
        <v>140</v>
      </c>
      <c r="AX110" s="2" t="s">
        <v>140</v>
      </c>
      <c r="AY110" s="2" t="s">
        <v>140</v>
      </c>
      <c r="AZ110" s="12" t="s">
        <v>140</v>
      </c>
      <c r="BA110" s="12" t="s">
        <v>140</v>
      </c>
      <c r="BB110" s="2" t="s">
        <v>140</v>
      </c>
      <c r="BC110" s="2" t="s">
        <v>140</v>
      </c>
      <c r="BD110" s="2" t="s">
        <v>140</v>
      </c>
      <c r="BE110" s="2" t="s">
        <v>140</v>
      </c>
      <c r="BF110" s="2" t="s">
        <v>140</v>
      </c>
      <c r="BG110" s="2" t="s">
        <v>140</v>
      </c>
      <c r="BH110" s="2" t="s">
        <v>140</v>
      </c>
      <c r="BI110" s="12" t="s">
        <v>140</v>
      </c>
      <c r="BJ110" s="2" t="s">
        <v>140</v>
      </c>
      <c r="BK110" s="12" t="s">
        <v>140</v>
      </c>
      <c r="BL110" s="12" t="s">
        <v>140</v>
      </c>
      <c r="BM110" s="2" t="s">
        <v>140</v>
      </c>
      <c r="BN110" s="12" t="s">
        <v>140</v>
      </c>
      <c r="BO110" s="2" t="s">
        <v>140</v>
      </c>
      <c r="BP110" s="2" t="s">
        <v>140</v>
      </c>
      <c r="BQ110" s="2" t="s">
        <v>140</v>
      </c>
      <c r="BR110" s="12" t="s">
        <v>140</v>
      </c>
      <c r="BS110" s="2" t="s">
        <v>140</v>
      </c>
      <c r="BT110" s="2" t="s">
        <v>140</v>
      </c>
      <c r="BU110" s="2" t="s">
        <v>140</v>
      </c>
      <c r="BV110" s="12" t="s">
        <v>140</v>
      </c>
      <c r="BW110" s="12" t="s">
        <v>140</v>
      </c>
      <c r="BX110" s="2" t="s">
        <v>140</v>
      </c>
      <c r="BY110" s="2" t="s">
        <v>140</v>
      </c>
      <c r="BZ110" s="2" t="s">
        <v>140</v>
      </c>
      <c r="CA110" s="2" t="s">
        <v>140</v>
      </c>
      <c r="CB110" s="2" t="s">
        <v>140</v>
      </c>
      <c r="CC110" s="12" t="s">
        <v>140</v>
      </c>
      <c r="CD110" s="2" t="s">
        <v>140</v>
      </c>
      <c r="CE110" s="2" t="s">
        <v>140</v>
      </c>
      <c r="CF110" s="2" t="s">
        <v>140</v>
      </c>
      <c r="CG110" s="2" t="s">
        <v>140</v>
      </c>
      <c r="CH110" s="2" t="s">
        <v>140</v>
      </c>
      <c r="CI110" s="12" t="s">
        <v>140</v>
      </c>
      <c r="CJ110" s="2" t="s">
        <v>140</v>
      </c>
      <c r="CK110" s="2" t="s">
        <v>140</v>
      </c>
      <c r="CL110" s="12" t="s">
        <v>140</v>
      </c>
      <c r="CM110" s="2" t="s">
        <v>140</v>
      </c>
      <c r="CN110" s="12" t="s">
        <v>140</v>
      </c>
      <c r="CO110" s="2" t="s">
        <v>140</v>
      </c>
      <c r="CP110" s="12" t="s">
        <v>140</v>
      </c>
      <c r="CQ110" s="2" t="s">
        <v>140</v>
      </c>
    </row>
    <row r="111" spans="1:95" ht="15" thickBot="1" x14ac:dyDescent="0.35">
      <c r="A111" s="1" t="s">
        <v>193</v>
      </c>
      <c r="B111" s="12" t="s">
        <v>140</v>
      </c>
      <c r="C111" s="2" t="s">
        <v>140</v>
      </c>
      <c r="D111" s="2" t="s">
        <v>140</v>
      </c>
      <c r="E111" s="12" t="s">
        <v>140</v>
      </c>
      <c r="F111" s="2" t="s">
        <v>140</v>
      </c>
      <c r="G111" s="12" t="s">
        <v>140</v>
      </c>
      <c r="H111" s="2" t="s">
        <v>140</v>
      </c>
      <c r="I111" s="12" t="s">
        <v>140</v>
      </c>
      <c r="J111" s="12" t="s">
        <v>140</v>
      </c>
      <c r="K111" s="2" t="s">
        <v>140</v>
      </c>
      <c r="L111" s="2" t="s">
        <v>140</v>
      </c>
      <c r="M111" s="2" t="s">
        <v>140</v>
      </c>
      <c r="N111" s="2" t="s">
        <v>140</v>
      </c>
      <c r="O111" s="12" t="s">
        <v>140</v>
      </c>
      <c r="P111" s="2" t="s">
        <v>140</v>
      </c>
      <c r="Q111" s="2" t="s">
        <v>140</v>
      </c>
      <c r="R111" s="2" t="s">
        <v>140</v>
      </c>
      <c r="S111" s="12" t="s">
        <v>140</v>
      </c>
      <c r="T111" s="2" t="s">
        <v>140</v>
      </c>
      <c r="U111" s="2" t="s">
        <v>140</v>
      </c>
      <c r="V111" s="2" t="s">
        <v>140</v>
      </c>
      <c r="W111" s="12" t="s">
        <v>140</v>
      </c>
      <c r="X111" s="2" t="s">
        <v>140</v>
      </c>
      <c r="Y111" s="12" t="s">
        <v>140</v>
      </c>
      <c r="Z111" s="2" t="s">
        <v>140</v>
      </c>
      <c r="AA111" s="2" t="s">
        <v>140</v>
      </c>
      <c r="AB111" s="2" t="s">
        <v>140</v>
      </c>
      <c r="AC111" s="2" t="s">
        <v>140</v>
      </c>
      <c r="AD111" s="2" t="s">
        <v>140</v>
      </c>
      <c r="AE111" s="2" t="s">
        <v>140</v>
      </c>
      <c r="AF111" s="2" t="s">
        <v>140</v>
      </c>
      <c r="AG111" s="12" t="s">
        <v>140</v>
      </c>
      <c r="AH111" s="2" t="s">
        <v>140</v>
      </c>
      <c r="AI111" s="2" t="s">
        <v>140</v>
      </c>
      <c r="AJ111" s="2" t="s">
        <v>140</v>
      </c>
      <c r="AK111" s="12" t="s">
        <v>140</v>
      </c>
      <c r="AL111" s="2" t="s">
        <v>140</v>
      </c>
      <c r="AM111" s="2" t="s">
        <v>140</v>
      </c>
      <c r="AN111" s="2" t="s">
        <v>140</v>
      </c>
      <c r="AO111" s="2" t="s">
        <v>140</v>
      </c>
      <c r="AP111" s="12" t="s">
        <v>140</v>
      </c>
      <c r="AQ111" s="12" t="s">
        <v>140</v>
      </c>
      <c r="AR111" s="2" t="s">
        <v>140</v>
      </c>
      <c r="AS111" s="2" t="s">
        <v>140</v>
      </c>
      <c r="AT111" s="2" t="s">
        <v>140</v>
      </c>
      <c r="AU111" s="2" t="s">
        <v>140</v>
      </c>
      <c r="AV111" s="2" t="s">
        <v>140</v>
      </c>
      <c r="AW111" s="2" t="s">
        <v>140</v>
      </c>
      <c r="AX111" s="2" t="s">
        <v>140</v>
      </c>
      <c r="AY111" s="2" t="s">
        <v>140</v>
      </c>
      <c r="AZ111" s="12" t="s">
        <v>140</v>
      </c>
      <c r="BA111" s="12" t="s">
        <v>140</v>
      </c>
      <c r="BB111" s="2" t="s">
        <v>140</v>
      </c>
      <c r="BC111" s="2" t="s">
        <v>140</v>
      </c>
      <c r="BD111" s="2" t="s">
        <v>140</v>
      </c>
      <c r="BE111" s="2" t="s">
        <v>140</v>
      </c>
      <c r="BF111" s="2" t="s">
        <v>140</v>
      </c>
      <c r="BG111" s="2" t="s">
        <v>140</v>
      </c>
      <c r="BH111" s="2" t="s">
        <v>140</v>
      </c>
      <c r="BI111" s="12" t="s">
        <v>140</v>
      </c>
      <c r="BJ111" s="2" t="s">
        <v>140</v>
      </c>
      <c r="BK111" s="12" t="s">
        <v>140</v>
      </c>
      <c r="BL111" s="12" t="s">
        <v>140</v>
      </c>
      <c r="BM111" s="2" t="s">
        <v>140</v>
      </c>
      <c r="BN111" s="12" t="s">
        <v>140</v>
      </c>
      <c r="BO111" s="2" t="s">
        <v>140</v>
      </c>
      <c r="BP111" s="2" t="s">
        <v>140</v>
      </c>
      <c r="BQ111" s="2" t="s">
        <v>140</v>
      </c>
      <c r="BR111" s="12" t="s">
        <v>140</v>
      </c>
      <c r="BS111" s="2" t="s">
        <v>140</v>
      </c>
      <c r="BT111" s="2" t="s">
        <v>140</v>
      </c>
      <c r="BU111" s="2" t="s">
        <v>140</v>
      </c>
      <c r="BV111" s="12" t="s">
        <v>140</v>
      </c>
      <c r="BW111" s="12" t="s">
        <v>140</v>
      </c>
      <c r="BX111" s="2" t="s">
        <v>140</v>
      </c>
      <c r="BY111" s="2" t="s">
        <v>140</v>
      </c>
      <c r="BZ111" s="2" t="s">
        <v>140</v>
      </c>
      <c r="CA111" s="2" t="s">
        <v>140</v>
      </c>
      <c r="CB111" s="2" t="s">
        <v>140</v>
      </c>
      <c r="CC111" s="12" t="s">
        <v>140</v>
      </c>
      <c r="CD111" s="2" t="s">
        <v>140</v>
      </c>
      <c r="CE111" s="2" t="s">
        <v>140</v>
      </c>
      <c r="CF111" s="2" t="s">
        <v>140</v>
      </c>
      <c r="CG111" s="2" t="s">
        <v>140</v>
      </c>
      <c r="CH111" s="2" t="s">
        <v>140</v>
      </c>
      <c r="CI111" s="12" t="s">
        <v>140</v>
      </c>
      <c r="CJ111" s="2" t="s">
        <v>140</v>
      </c>
      <c r="CK111" s="2" t="s">
        <v>140</v>
      </c>
      <c r="CL111" s="12" t="s">
        <v>140</v>
      </c>
      <c r="CM111" s="2" t="s">
        <v>140</v>
      </c>
      <c r="CN111" s="12" t="s">
        <v>140</v>
      </c>
      <c r="CO111" s="2" t="s">
        <v>140</v>
      </c>
      <c r="CP111" s="12" t="s">
        <v>140</v>
      </c>
      <c r="CQ111" s="2" t="s">
        <v>140</v>
      </c>
    </row>
    <row r="112" spans="1:95" ht="15" thickBot="1" x14ac:dyDescent="0.35">
      <c r="A112" s="1" t="s">
        <v>194</v>
      </c>
      <c r="B112" s="12" t="s">
        <v>140</v>
      </c>
      <c r="C112" s="2" t="s">
        <v>140</v>
      </c>
      <c r="D112" s="2" t="s">
        <v>140</v>
      </c>
      <c r="E112" s="12" t="s">
        <v>140</v>
      </c>
      <c r="F112" s="2" t="s">
        <v>140</v>
      </c>
      <c r="G112" s="12" t="s">
        <v>140</v>
      </c>
      <c r="H112" s="2" t="s">
        <v>140</v>
      </c>
      <c r="I112" s="12" t="s">
        <v>140</v>
      </c>
      <c r="J112" s="12" t="s">
        <v>140</v>
      </c>
      <c r="K112" s="2" t="s">
        <v>140</v>
      </c>
      <c r="L112" s="2" t="s">
        <v>140</v>
      </c>
      <c r="M112" s="2" t="s">
        <v>140</v>
      </c>
      <c r="N112" s="2" t="s">
        <v>140</v>
      </c>
      <c r="O112" s="12" t="s">
        <v>140</v>
      </c>
      <c r="P112" s="2" t="s">
        <v>140</v>
      </c>
      <c r="Q112" s="2" t="s">
        <v>140</v>
      </c>
      <c r="R112" s="2" t="s">
        <v>140</v>
      </c>
      <c r="S112" s="12" t="s">
        <v>140</v>
      </c>
      <c r="T112" s="2" t="s">
        <v>140</v>
      </c>
      <c r="U112" s="2" t="s">
        <v>140</v>
      </c>
      <c r="V112" s="2" t="s">
        <v>140</v>
      </c>
      <c r="W112" s="12" t="s">
        <v>140</v>
      </c>
      <c r="X112" s="2" t="s">
        <v>140</v>
      </c>
      <c r="Y112" s="12" t="s">
        <v>140</v>
      </c>
      <c r="Z112" s="2" t="s">
        <v>140</v>
      </c>
      <c r="AA112" s="2" t="s">
        <v>140</v>
      </c>
      <c r="AB112" s="2" t="s">
        <v>140</v>
      </c>
      <c r="AC112" s="2" t="s">
        <v>140</v>
      </c>
      <c r="AD112" s="2" t="s">
        <v>140</v>
      </c>
      <c r="AE112" s="2" t="s">
        <v>140</v>
      </c>
      <c r="AF112" s="2" t="s">
        <v>140</v>
      </c>
      <c r="AG112" s="12" t="s">
        <v>140</v>
      </c>
      <c r="AH112" s="2" t="s">
        <v>140</v>
      </c>
      <c r="AI112" s="2" t="s">
        <v>140</v>
      </c>
      <c r="AJ112" s="2" t="s">
        <v>140</v>
      </c>
      <c r="AK112" s="12" t="s">
        <v>140</v>
      </c>
      <c r="AL112" s="2" t="s">
        <v>140</v>
      </c>
      <c r="AM112" s="2" t="s">
        <v>140</v>
      </c>
      <c r="AN112" s="2" t="s">
        <v>140</v>
      </c>
      <c r="AO112" s="2" t="s">
        <v>140</v>
      </c>
      <c r="AP112" s="12" t="s">
        <v>140</v>
      </c>
      <c r="AQ112" s="12" t="s">
        <v>140</v>
      </c>
      <c r="AR112" s="2" t="s">
        <v>140</v>
      </c>
      <c r="AS112" s="2" t="s">
        <v>140</v>
      </c>
      <c r="AT112" s="2" t="s">
        <v>140</v>
      </c>
      <c r="AU112" s="2" t="s">
        <v>140</v>
      </c>
      <c r="AV112" s="2" t="s">
        <v>140</v>
      </c>
      <c r="AW112" s="2" t="s">
        <v>140</v>
      </c>
      <c r="AX112" s="2" t="s">
        <v>140</v>
      </c>
      <c r="AY112" s="2" t="s">
        <v>140</v>
      </c>
      <c r="AZ112" s="12" t="s">
        <v>140</v>
      </c>
      <c r="BA112" s="12" t="s">
        <v>140</v>
      </c>
      <c r="BB112" s="2" t="s">
        <v>140</v>
      </c>
      <c r="BC112" s="2" t="s">
        <v>140</v>
      </c>
      <c r="BD112" s="2" t="s">
        <v>140</v>
      </c>
      <c r="BE112" s="2" t="s">
        <v>140</v>
      </c>
      <c r="BF112" s="2" t="s">
        <v>140</v>
      </c>
      <c r="BG112" s="2" t="s">
        <v>140</v>
      </c>
      <c r="BH112" s="2" t="s">
        <v>140</v>
      </c>
      <c r="BI112" s="12" t="s">
        <v>140</v>
      </c>
      <c r="BJ112" s="2" t="s">
        <v>140</v>
      </c>
      <c r="BK112" s="12" t="s">
        <v>140</v>
      </c>
      <c r="BL112" s="12" t="s">
        <v>140</v>
      </c>
      <c r="BM112" s="2" t="s">
        <v>140</v>
      </c>
      <c r="BN112" s="12" t="s">
        <v>140</v>
      </c>
      <c r="BO112" s="2" t="s">
        <v>140</v>
      </c>
      <c r="BP112" s="2" t="s">
        <v>140</v>
      </c>
      <c r="BQ112" s="2" t="s">
        <v>140</v>
      </c>
      <c r="BR112" s="12" t="s">
        <v>140</v>
      </c>
      <c r="BS112" s="2" t="s">
        <v>140</v>
      </c>
      <c r="BT112" s="2" t="s">
        <v>140</v>
      </c>
      <c r="BU112" s="2" t="s">
        <v>140</v>
      </c>
      <c r="BV112" s="12" t="s">
        <v>140</v>
      </c>
      <c r="BW112" s="12" t="s">
        <v>140</v>
      </c>
      <c r="BX112" s="2" t="s">
        <v>140</v>
      </c>
      <c r="BY112" s="2" t="s">
        <v>140</v>
      </c>
      <c r="BZ112" s="2" t="s">
        <v>140</v>
      </c>
      <c r="CA112" s="2" t="s">
        <v>140</v>
      </c>
      <c r="CB112" s="2" t="s">
        <v>140</v>
      </c>
      <c r="CC112" s="12" t="s">
        <v>140</v>
      </c>
      <c r="CD112" s="2" t="s">
        <v>140</v>
      </c>
      <c r="CE112" s="2" t="s">
        <v>140</v>
      </c>
      <c r="CF112" s="2" t="s">
        <v>140</v>
      </c>
      <c r="CG112" s="2" t="s">
        <v>140</v>
      </c>
      <c r="CH112" s="2" t="s">
        <v>140</v>
      </c>
      <c r="CI112" s="12" t="s">
        <v>140</v>
      </c>
      <c r="CJ112" s="2" t="s">
        <v>140</v>
      </c>
      <c r="CK112" s="2" t="s">
        <v>140</v>
      </c>
      <c r="CL112" s="12" t="s">
        <v>140</v>
      </c>
      <c r="CM112" s="2" t="s">
        <v>140</v>
      </c>
      <c r="CN112" s="12" t="s">
        <v>140</v>
      </c>
      <c r="CO112" s="2" t="s">
        <v>140</v>
      </c>
      <c r="CP112" s="12" t="s">
        <v>140</v>
      </c>
      <c r="CQ112" s="2" t="s">
        <v>140</v>
      </c>
    </row>
    <row r="113" spans="1:95" ht="15" thickBot="1" x14ac:dyDescent="0.35">
      <c r="A113" s="1" t="s">
        <v>195</v>
      </c>
      <c r="B113" s="12" t="s">
        <v>140</v>
      </c>
      <c r="C113" s="2" t="s">
        <v>140</v>
      </c>
      <c r="D113" s="2" t="s">
        <v>140</v>
      </c>
      <c r="E113" s="12" t="s">
        <v>140</v>
      </c>
      <c r="F113" s="2" t="s">
        <v>140</v>
      </c>
      <c r="G113" s="12" t="s">
        <v>140</v>
      </c>
      <c r="H113" s="2" t="s">
        <v>140</v>
      </c>
      <c r="I113" s="12" t="s">
        <v>140</v>
      </c>
      <c r="J113" s="12" t="s">
        <v>140</v>
      </c>
      <c r="K113" s="2" t="s">
        <v>140</v>
      </c>
      <c r="L113" s="2" t="s">
        <v>140</v>
      </c>
      <c r="M113" s="2" t="s">
        <v>140</v>
      </c>
      <c r="N113" s="2" t="s">
        <v>140</v>
      </c>
      <c r="O113" s="12" t="s">
        <v>140</v>
      </c>
      <c r="P113" s="2" t="s">
        <v>140</v>
      </c>
      <c r="Q113" s="2" t="s">
        <v>140</v>
      </c>
      <c r="R113" s="2" t="s">
        <v>140</v>
      </c>
      <c r="S113" s="12" t="s">
        <v>140</v>
      </c>
      <c r="T113" s="2" t="s">
        <v>140</v>
      </c>
      <c r="U113" s="2" t="s">
        <v>140</v>
      </c>
      <c r="V113" s="2" t="s">
        <v>140</v>
      </c>
      <c r="W113" s="12" t="s">
        <v>140</v>
      </c>
      <c r="X113" s="2" t="s">
        <v>140</v>
      </c>
      <c r="Y113" s="12" t="s">
        <v>140</v>
      </c>
      <c r="Z113" s="2" t="s">
        <v>140</v>
      </c>
      <c r="AA113" s="2" t="s">
        <v>140</v>
      </c>
      <c r="AB113" s="2" t="s">
        <v>140</v>
      </c>
      <c r="AC113" s="2" t="s">
        <v>140</v>
      </c>
      <c r="AD113" s="2" t="s">
        <v>140</v>
      </c>
      <c r="AE113" s="2" t="s">
        <v>140</v>
      </c>
      <c r="AF113" s="2" t="s">
        <v>140</v>
      </c>
      <c r="AG113" s="12" t="s">
        <v>140</v>
      </c>
      <c r="AH113" s="2" t="s">
        <v>140</v>
      </c>
      <c r="AI113" s="2" t="s">
        <v>140</v>
      </c>
      <c r="AJ113" s="2" t="s">
        <v>140</v>
      </c>
      <c r="AK113" s="12" t="s">
        <v>140</v>
      </c>
      <c r="AL113" s="2" t="s">
        <v>140</v>
      </c>
      <c r="AM113" s="2" t="s">
        <v>140</v>
      </c>
      <c r="AN113" s="2" t="s">
        <v>140</v>
      </c>
      <c r="AO113" s="2" t="s">
        <v>140</v>
      </c>
      <c r="AP113" s="12" t="s">
        <v>140</v>
      </c>
      <c r="AQ113" s="12" t="s">
        <v>140</v>
      </c>
      <c r="AR113" s="2" t="s">
        <v>140</v>
      </c>
      <c r="AS113" s="2" t="s">
        <v>140</v>
      </c>
      <c r="AT113" s="2" t="s">
        <v>140</v>
      </c>
      <c r="AU113" s="2" t="s">
        <v>140</v>
      </c>
      <c r="AV113" s="2" t="s">
        <v>140</v>
      </c>
      <c r="AW113" s="2" t="s">
        <v>140</v>
      </c>
      <c r="AX113" s="2" t="s">
        <v>140</v>
      </c>
      <c r="AY113" s="2" t="s">
        <v>140</v>
      </c>
      <c r="AZ113" s="12" t="s">
        <v>140</v>
      </c>
      <c r="BA113" s="12" t="s">
        <v>140</v>
      </c>
      <c r="BB113" s="2" t="s">
        <v>140</v>
      </c>
      <c r="BC113" s="2" t="s">
        <v>140</v>
      </c>
      <c r="BD113" s="2" t="s">
        <v>140</v>
      </c>
      <c r="BE113" s="2" t="s">
        <v>140</v>
      </c>
      <c r="BF113" s="2" t="s">
        <v>140</v>
      </c>
      <c r="BG113" s="2" t="s">
        <v>140</v>
      </c>
      <c r="BH113" s="2" t="s">
        <v>140</v>
      </c>
      <c r="BI113" s="12" t="s">
        <v>140</v>
      </c>
      <c r="BJ113" s="2" t="s">
        <v>140</v>
      </c>
      <c r="BK113" s="12" t="s">
        <v>140</v>
      </c>
      <c r="BL113" s="12" t="s">
        <v>140</v>
      </c>
      <c r="BM113" s="2" t="s">
        <v>140</v>
      </c>
      <c r="BN113" s="12" t="s">
        <v>140</v>
      </c>
      <c r="BO113" s="2" t="s">
        <v>140</v>
      </c>
      <c r="BP113" s="2" t="s">
        <v>140</v>
      </c>
      <c r="BQ113" s="2" t="s">
        <v>140</v>
      </c>
      <c r="BR113" s="12" t="s">
        <v>140</v>
      </c>
      <c r="BS113" s="2" t="s">
        <v>140</v>
      </c>
      <c r="BT113" s="2" t="s">
        <v>140</v>
      </c>
      <c r="BU113" s="2" t="s">
        <v>140</v>
      </c>
      <c r="BV113" s="12" t="s">
        <v>140</v>
      </c>
      <c r="BW113" s="12" t="s">
        <v>140</v>
      </c>
      <c r="BX113" s="2" t="s">
        <v>140</v>
      </c>
      <c r="BY113" s="2" t="s">
        <v>140</v>
      </c>
      <c r="BZ113" s="2" t="s">
        <v>140</v>
      </c>
      <c r="CA113" s="2" t="s">
        <v>140</v>
      </c>
      <c r="CB113" s="2" t="s">
        <v>140</v>
      </c>
      <c r="CC113" s="12" t="s">
        <v>140</v>
      </c>
      <c r="CD113" s="2" t="s">
        <v>140</v>
      </c>
      <c r="CE113" s="2" t="s">
        <v>140</v>
      </c>
      <c r="CF113" s="2" t="s">
        <v>140</v>
      </c>
      <c r="CG113" s="2" t="s">
        <v>140</v>
      </c>
      <c r="CH113" s="2" t="s">
        <v>140</v>
      </c>
      <c r="CI113" s="12" t="s">
        <v>140</v>
      </c>
      <c r="CJ113" s="2" t="s">
        <v>140</v>
      </c>
      <c r="CK113" s="2" t="s">
        <v>140</v>
      </c>
      <c r="CL113" s="12" t="s">
        <v>140</v>
      </c>
      <c r="CM113" s="2" t="s">
        <v>140</v>
      </c>
      <c r="CN113" s="12" t="s">
        <v>140</v>
      </c>
      <c r="CO113" s="2" t="s">
        <v>140</v>
      </c>
      <c r="CP113" s="12" t="s">
        <v>140</v>
      </c>
      <c r="CQ113" s="2" t="s">
        <v>140</v>
      </c>
    </row>
    <row r="114" spans="1:95" ht="15" thickBot="1" x14ac:dyDescent="0.35">
      <c r="A114" s="1" t="s">
        <v>196</v>
      </c>
      <c r="B114" s="12" t="s">
        <v>140</v>
      </c>
      <c r="C114" s="2" t="s">
        <v>140</v>
      </c>
      <c r="D114" s="2" t="s">
        <v>140</v>
      </c>
      <c r="E114" s="12" t="s">
        <v>140</v>
      </c>
      <c r="F114" s="2" t="s">
        <v>140</v>
      </c>
      <c r="G114" s="12" t="s">
        <v>140</v>
      </c>
      <c r="H114" s="2" t="s">
        <v>140</v>
      </c>
      <c r="I114" s="12" t="s">
        <v>140</v>
      </c>
      <c r="J114" s="12" t="s">
        <v>140</v>
      </c>
      <c r="K114" s="2" t="s">
        <v>140</v>
      </c>
      <c r="L114" s="2" t="s">
        <v>140</v>
      </c>
      <c r="M114" s="2" t="s">
        <v>140</v>
      </c>
      <c r="N114" s="2" t="s">
        <v>140</v>
      </c>
      <c r="O114" s="12" t="s">
        <v>140</v>
      </c>
      <c r="P114" s="2" t="s">
        <v>140</v>
      </c>
      <c r="Q114" s="2" t="s">
        <v>140</v>
      </c>
      <c r="R114" s="2" t="s">
        <v>140</v>
      </c>
      <c r="S114" s="12" t="s">
        <v>140</v>
      </c>
      <c r="T114" s="2" t="s">
        <v>140</v>
      </c>
      <c r="U114" s="2" t="s">
        <v>140</v>
      </c>
      <c r="V114" s="2" t="s">
        <v>140</v>
      </c>
      <c r="W114" s="12" t="s">
        <v>140</v>
      </c>
      <c r="X114" s="2" t="s">
        <v>140</v>
      </c>
      <c r="Y114" s="12" t="s">
        <v>140</v>
      </c>
      <c r="Z114" s="2" t="s">
        <v>140</v>
      </c>
      <c r="AA114" s="2" t="s">
        <v>140</v>
      </c>
      <c r="AB114" s="2" t="s">
        <v>140</v>
      </c>
      <c r="AC114" s="2" t="s">
        <v>140</v>
      </c>
      <c r="AD114" s="2" t="s">
        <v>140</v>
      </c>
      <c r="AE114" s="2" t="s">
        <v>140</v>
      </c>
      <c r="AF114" s="2" t="s">
        <v>140</v>
      </c>
      <c r="AG114" s="12" t="s">
        <v>140</v>
      </c>
      <c r="AH114" s="2" t="s">
        <v>140</v>
      </c>
      <c r="AI114" s="2" t="s">
        <v>140</v>
      </c>
      <c r="AJ114" s="2" t="s">
        <v>140</v>
      </c>
      <c r="AK114" s="12" t="s">
        <v>140</v>
      </c>
      <c r="AL114" s="2" t="s">
        <v>140</v>
      </c>
      <c r="AM114" s="2" t="s">
        <v>140</v>
      </c>
      <c r="AN114" s="2" t="s">
        <v>140</v>
      </c>
      <c r="AO114" s="2" t="s">
        <v>140</v>
      </c>
      <c r="AP114" s="12" t="s">
        <v>140</v>
      </c>
      <c r="AQ114" s="12" t="s">
        <v>140</v>
      </c>
      <c r="AR114" s="2" t="s">
        <v>140</v>
      </c>
      <c r="AS114" s="2" t="s">
        <v>140</v>
      </c>
      <c r="AT114" s="2" t="s">
        <v>140</v>
      </c>
      <c r="AU114" s="2" t="s">
        <v>140</v>
      </c>
      <c r="AV114" s="2" t="s">
        <v>140</v>
      </c>
      <c r="AW114" s="2" t="s">
        <v>140</v>
      </c>
      <c r="AX114" s="2" t="s">
        <v>140</v>
      </c>
      <c r="AY114" s="2" t="s">
        <v>140</v>
      </c>
      <c r="AZ114" s="12" t="s">
        <v>140</v>
      </c>
      <c r="BA114" s="12" t="s">
        <v>140</v>
      </c>
      <c r="BB114" s="2" t="s">
        <v>140</v>
      </c>
      <c r="BC114" s="2" t="s">
        <v>140</v>
      </c>
      <c r="BD114" s="2" t="s">
        <v>140</v>
      </c>
      <c r="BE114" s="2" t="s">
        <v>140</v>
      </c>
      <c r="BF114" s="2" t="s">
        <v>140</v>
      </c>
      <c r="BG114" s="2" t="s">
        <v>140</v>
      </c>
      <c r="BH114" s="2" t="s">
        <v>140</v>
      </c>
      <c r="BI114" s="12" t="s">
        <v>140</v>
      </c>
      <c r="BJ114" s="2" t="s">
        <v>140</v>
      </c>
      <c r="BK114" s="12" t="s">
        <v>140</v>
      </c>
      <c r="BL114" s="12" t="s">
        <v>140</v>
      </c>
      <c r="BM114" s="2" t="s">
        <v>140</v>
      </c>
      <c r="BN114" s="12" t="s">
        <v>140</v>
      </c>
      <c r="BO114" s="2" t="s">
        <v>140</v>
      </c>
      <c r="BP114" s="2" t="s">
        <v>140</v>
      </c>
      <c r="BQ114" s="2" t="s">
        <v>140</v>
      </c>
      <c r="BR114" s="12" t="s">
        <v>140</v>
      </c>
      <c r="BS114" s="2" t="s">
        <v>140</v>
      </c>
      <c r="BT114" s="2" t="s">
        <v>140</v>
      </c>
      <c r="BU114" s="2" t="s">
        <v>140</v>
      </c>
      <c r="BV114" s="12" t="s">
        <v>140</v>
      </c>
      <c r="BW114" s="12" t="s">
        <v>140</v>
      </c>
      <c r="BX114" s="2" t="s">
        <v>140</v>
      </c>
      <c r="BY114" s="2" t="s">
        <v>140</v>
      </c>
      <c r="BZ114" s="2" t="s">
        <v>140</v>
      </c>
      <c r="CA114" s="2" t="s">
        <v>140</v>
      </c>
      <c r="CB114" s="2" t="s">
        <v>140</v>
      </c>
      <c r="CC114" s="12" t="s">
        <v>140</v>
      </c>
      <c r="CD114" s="2" t="s">
        <v>140</v>
      </c>
      <c r="CE114" s="2" t="s">
        <v>140</v>
      </c>
      <c r="CF114" s="2" t="s">
        <v>140</v>
      </c>
      <c r="CG114" s="2" t="s">
        <v>140</v>
      </c>
      <c r="CH114" s="2" t="s">
        <v>140</v>
      </c>
      <c r="CI114" s="12" t="s">
        <v>140</v>
      </c>
      <c r="CJ114" s="2" t="s">
        <v>140</v>
      </c>
      <c r="CK114" s="2" t="s">
        <v>140</v>
      </c>
      <c r="CL114" s="12" t="s">
        <v>140</v>
      </c>
      <c r="CM114" s="2" t="s">
        <v>140</v>
      </c>
      <c r="CN114" s="12" t="s">
        <v>140</v>
      </c>
      <c r="CO114" s="2" t="s">
        <v>140</v>
      </c>
      <c r="CP114" s="12" t="s">
        <v>140</v>
      </c>
      <c r="CQ114" s="2" t="s">
        <v>140</v>
      </c>
    </row>
    <row r="115" spans="1:95" ht="15" thickBot="1" x14ac:dyDescent="0.35">
      <c r="A115" s="1" t="s">
        <v>197</v>
      </c>
      <c r="B115" s="12" t="s">
        <v>140</v>
      </c>
      <c r="C115" s="2" t="s">
        <v>140</v>
      </c>
      <c r="D115" s="2" t="s">
        <v>140</v>
      </c>
      <c r="E115" s="12" t="s">
        <v>140</v>
      </c>
      <c r="F115" s="2" t="s">
        <v>140</v>
      </c>
      <c r="G115" s="12" t="s">
        <v>140</v>
      </c>
      <c r="H115" s="2" t="s">
        <v>140</v>
      </c>
      <c r="I115" s="12" t="s">
        <v>140</v>
      </c>
      <c r="J115" s="12" t="s">
        <v>140</v>
      </c>
      <c r="K115" s="2" t="s">
        <v>140</v>
      </c>
      <c r="L115" s="2" t="s">
        <v>140</v>
      </c>
      <c r="M115" s="2" t="s">
        <v>140</v>
      </c>
      <c r="N115" s="2" t="s">
        <v>140</v>
      </c>
      <c r="O115" s="12" t="s">
        <v>140</v>
      </c>
      <c r="P115" s="2" t="s">
        <v>140</v>
      </c>
      <c r="Q115" s="2" t="s">
        <v>140</v>
      </c>
      <c r="R115" s="2" t="s">
        <v>140</v>
      </c>
      <c r="S115" s="12" t="s">
        <v>140</v>
      </c>
      <c r="T115" s="2" t="s">
        <v>140</v>
      </c>
      <c r="U115" s="2" t="s">
        <v>140</v>
      </c>
      <c r="V115" s="2" t="s">
        <v>140</v>
      </c>
      <c r="W115" s="12" t="s">
        <v>140</v>
      </c>
      <c r="X115" s="2" t="s">
        <v>140</v>
      </c>
      <c r="Y115" s="12" t="s">
        <v>140</v>
      </c>
      <c r="Z115" s="2" t="s">
        <v>140</v>
      </c>
      <c r="AA115" s="2" t="s">
        <v>140</v>
      </c>
      <c r="AB115" s="2" t="s">
        <v>140</v>
      </c>
      <c r="AC115" s="2" t="s">
        <v>140</v>
      </c>
      <c r="AD115" s="2" t="s">
        <v>140</v>
      </c>
      <c r="AE115" s="2" t="s">
        <v>140</v>
      </c>
      <c r="AF115" s="2" t="s">
        <v>140</v>
      </c>
      <c r="AG115" s="12" t="s">
        <v>140</v>
      </c>
      <c r="AH115" s="2" t="s">
        <v>140</v>
      </c>
      <c r="AI115" s="2" t="s">
        <v>140</v>
      </c>
      <c r="AJ115" s="2" t="s">
        <v>140</v>
      </c>
      <c r="AK115" s="12" t="s">
        <v>140</v>
      </c>
      <c r="AL115" s="2" t="s">
        <v>140</v>
      </c>
      <c r="AM115" s="2" t="s">
        <v>140</v>
      </c>
      <c r="AN115" s="2" t="s">
        <v>140</v>
      </c>
      <c r="AO115" s="2" t="s">
        <v>140</v>
      </c>
      <c r="AP115" s="12" t="s">
        <v>140</v>
      </c>
      <c r="AQ115" s="12" t="s">
        <v>140</v>
      </c>
      <c r="AR115" s="2" t="s">
        <v>140</v>
      </c>
      <c r="AS115" s="2" t="s">
        <v>140</v>
      </c>
      <c r="AT115" s="2" t="s">
        <v>140</v>
      </c>
      <c r="AU115" s="2" t="s">
        <v>140</v>
      </c>
      <c r="AV115" s="2" t="s">
        <v>140</v>
      </c>
      <c r="AW115" s="2" t="s">
        <v>140</v>
      </c>
      <c r="AX115" s="2" t="s">
        <v>140</v>
      </c>
      <c r="AY115" s="2" t="s">
        <v>140</v>
      </c>
      <c r="AZ115" s="12" t="s">
        <v>140</v>
      </c>
      <c r="BA115" s="12" t="s">
        <v>140</v>
      </c>
      <c r="BB115" s="2" t="s">
        <v>140</v>
      </c>
      <c r="BC115" s="2" t="s">
        <v>140</v>
      </c>
      <c r="BD115" s="2" t="s">
        <v>140</v>
      </c>
      <c r="BE115" s="2" t="s">
        <v>140</v>
      </c>
      <c r="BF115" s="2" t="s">
        <v>140</v>
      </c>
      <c r="BG115" s="2" t="s">
        <v>140</v>
      </c>
      <c r="BH115" s="2" t="s">
        <v>140</v>
      </c>
      <c r="BI115" s="12" t="s">
        <v>140</v>
      </c>
      <c r="BJ115" s="2" t="s">
        <v>140</v>
      </c>
      <c r="BK115" s="12" t="s">
        <v>140</v>
      </c>
      <c r="BL115" s="12" t="s">
        <v>140</v>
      </c>
      <c r="BM115" s="2" t="s">
        <v>140</v>
      </c>
      <c r="BN115" s="12" t="s">
        <v>140</v>
      </c>
      <c r="BO115" s="2" t="s">
        <v>140</v>
      </c>
      <c r="BP115" s="2" t="s">
        <v>140</v>
      </c>
      <c r="BQ115" s="2" t="s">
        <v>140</v>
      </c>
      <c r="BR115" s="12" t="s">
        <v>140</v>
      </c>
      <c r="BS115" s="2" t="s">
        <v>140</v>
      </c>
      <c r="BT115" s="2" t="s">
        <v>140</v>
      </c>
      <c r="BU115" s="2" t="s">
        <v>140</v>
      </c>
      <c r="BV115" s="12" t="s">
        <v>140</v>
      </c>
      <c r="BW115" s="12" t="s">
        <v>140</v>
      </c>
      <c r="BX115" s="2" t="s">
        <v>140</v>
      </c>
      <c r="BY115" s="2" t="s">
        <v>140</v>
      </c>
      <c r="BZ115" s="2" t="s">
        <v>140</v>
      </c>
      <c r="CA115" s="2" t="s">
        <v>140</v>
      </c>
      <c r="CB115" s="2" t="s">
        <v>140</v>
      </c>
      <c r="CC115" s="12" t="s">
        <v>140</v>
      </c>
      <c r="CD115" s="2" t="s">
        <v>140</v>
      </c>
      <c r="CE115" s="2" t="s">
        <v>140</v>
      </c>
      <c r="CF115" s="2" t="s">
        <v>140</v>
      </c>
      <c r="CG115" s="2" t="s">
        <v>140</v>
      </c>
      <c r="CH115" s="2" t="s">
        <v>140</v>
      </c>
      <c r="CI115" s="12" t="s">
        <v>140</v>
      </c>
      <c r="CJ115" s="2" t="s">
        <v>140</v>
      </c>
      <c r="CK115" s="2" t="s">
        <v>140</v>
      </c>
      <c r="CL115" s="12" t="s">
        <v>140</v>
      </c>
      <c r="CM115" s="2" t="s">
        <v>140</v>
      </c>
      <c r="CN115" s="12" t="s">
        <v>140</v>
      </c>
      <c r="CO115" s="2" t="s">
        <v>140</v>
      </c>
      <c r="CP115" s="12" t="s">
        <v>140</v>
      </c>
      <c r="CQ115" s="2" t="s">
        <v>140</v>
      </c>
    </row>
    <row r="116" spans="1:95" ht="15" thickBot="1" x14ac:dyDescent="0.35">
      <c r="A116" s="1" t="s">
        <v>198</v>
      </c>
      <c r="B116" s="12" t="s">
        <v>140</v>
      </c>
      <c r="C116" s="2" t="s">
        <v>140</v>
      </c>
      <c r="D116" s="2" t="s">
        <v>140</v>
      </c>
      <c r="E116" s="12" t="s">
        <v>140</v>
      </c>
      <c r="F116" s="2" t="s">
        <v>140</v>
      </c>
      <c r="G116" s="12" t="s">
        <v>140</v>
      </c>
      <c r="H116" s="2" t="s">
        <v>140</v>
      </c>
      <c r="I116" s="12" t="s">
        <v>140</v>
      </c>
      <c r="J116" s="12" t="s">
        <v>140</v>
      </c>
      <c r="K116" s="2" t="s">
        <v>140</v>
      </c>
      <c r="L116" s="2" t="s">
        <v>140</v>
      </c>
      <c r="M116" s="2" t="s">
        <v>140</v>
      </c>
      <c r="N116" s="2" t="s">
        <v>140</v>
      </c>
      <c r="O116" s="12" t="s">
        <v>140</v>
      </c>
      <c r="P116" s="2" t="s">
        <v>140</v>
      </c>
      <c r="Q116" s="2" t="s">
        <v>140</v>
      </c>
      <c r="R116" s="2" t="s">
        <v>140</v>
      </c>
      <c r="S116" s="12" t="s">
        <v>140</v>
      </c>
      <c r="T116" s="2" t="s">
        <v>140</v>
      </c>
      <c r="U116" s="2" t="s">
        <v>140</v>
      </c>
      <c r="V116" s="2" t="s">
        <v>140</v>
      </c>
      <c r="W116" s="12" t="s">
        <v>140</v>
      </c>
      <c r="X116" s="2" t="s">
        <v>140</v>
      </c>
      <c r="Y116" s="12" t="s">
        <v>140</v>
      </c>
      <c r="Z116" s="2" t="s">
        <v>140</v>
      </c>
      <c r="AA116" s="2" t="s">
        <v>140</v>
      </c>
      <c r="AB116" s="2" t="s">
        <v>140</v>
      </c>
      <c r="AC116" s="2" t="s">
        <v>140</v>
      </c>
      <c r="AD116" s="2" t="s">
        <v>140</v>
      </c>
      <c r="AE116" s="2" t="s">
        <v>140</v>
      </c>
      <c r="AF116" s="2" t="s">
        <v>140</v>
      </c>
      <c r="AG116" s="12" t="s">
        <v>140</v>
      </c>
      <c r="AH116" s="2" t="s">
        <v>140</v>
      </c>
      <c r="AI116" s="2" t="s">
        <v>140</v>
      </c>
      <c r="AJ116" s="2" t="s">
        <v>140</v>
      </c>
      <c r="AK116" s="12" t="s">
        <v>140</v>
      </c>
      <c r="AL116" s="2" t="s">
        <v>140</v>
      </c>
      <c r="AM116" s="2" t="s">
        <v>140</v>
      </c>
      <c r="AN116" s="2" t="s">
        <v>140</v>
      </c>
      <c r="AO116" s="2" t="s">
        <v>140</v>
      </c>
      <c r="AP116" s="12" t="s">
        <v>140</v>
      </c>
      <c r="AQ116" s="12" t="s">
        <v>140</v>
      </c>
      <c r="AR116" s="2" t="s">
        <v>140</v>
      </c>
      <c r="AS116" s="2" t="s">
        <v>140</v>
      </c>
      <c r="AT116" s="2" t="s">
        <v>140</v>
      </c>
      <c r="AU116" s="2" t="s">
        <v>140</v>
      </c>
      <c r="AV116" s="2" t="s">
        <v>140</v>
      </c>
      <c r="AW116" s="2" t="s">
        <v>140</v>
      </c>
      <c r="AX116" s="2" t="s">
        <v>140</v>
      </c>
      <c r="AY116" s="2" t="s">
        <v>140</v>
      </c>
      <c r="AZ116" s="12" t="s">
        <v>140</v>
      </c>
      <c r="BA116" s="12" t="s">
        <v>140</v>
      </c>
      <c r="BB116" s="2" t="s">
        <v>140</v>
      </c>
      <c r="BC116" s="2" t="s">
        <v>140</v>
      </c>
      <c r="BD116" s="2" t="s">
        <v>140</v>
      </c>
      <c r="BE116" s="2" t="s">
        <v>140</v>
      </c>
      <c r="BF116" s="2" t="s">
        <v>140</v>
      </c>
      <c r="BG116" s="2" t="s">
        <v>140</v>
      </c>
      <c r="BH116" s="2" t="s">
        <v>140</v>
      </c>
      <c r="BI116" s="12" t="s">
        <v>140</v>
      </c>
      <c r="BJ116" s="2" t="s">
        <v>140</v>
      </c>
      <c r="BK116" s="12" t="s">
        <v>140</v>
      </c>
      <c r="BL116" s="12" t="s">
        <v>140</v>
      </c>
      <c r="BM116" s="2" t="s">
        <v>140</v>
      </c>
      <c r="BN116" s="12" t="s">
        <v>140</v>
      </c>
      <c r="BO116" s="2" t="s">
        <v>140</v>
      </c>
      <c r="BP116" s="2" t="s">
        <v>140</v>
      </c>
      <c r="BQ116" s="2" t="s">
        <v>140</v>
      </c>
      <c r="BR116" s="12" t="s">
        <v>140</v>
      </c>
      <c r="BS116" s="2" t="s">
        <v>140</v>
      </c>
      <c r="BT116" s="2" t="s">
        <v>140</v>
      </c>
      <c r="BU116" s="2" t="s">
        <v>140</v>
      </c>
      <c r="BV116" s="12" t="s">
        <v>140</v>
      </c>
      <c r="BW116" s="12" t="s">
        <v>140</v>
      </c>
      <c r="BX116" s="2" t="s">
        <v>140</v>
      </c>
      <c r="BY116" s="2" t="s">
        <v>140</v>
      </c>
      <c r="BZ116" s="2" t="s">
        <v>140</v>
      </c>
      <c r="CA116" s="2" t="s">
        <v>140</v>
      </c>
      <c r="CB116" s="2" t="s">
        <v>140</v>
      </c>
      <c r="CC116" s="12" t="s">
        <v>140</v>
      </c>
      <c r="CD116" s="2" t="s">
        <v>140</v>
      </c>
      <c r="CE116" s="2" t="s">
        <v>140</v>
      </c>
      <c r="CF116" s="2" t="s">
        <v>140</v>
      </c>
      <c r="CG116" s="2" t="s">
        <v>140</v>
      </c>
      <c r="CH116" s="2" t="s">
        <v>140</v>
      </c>
      <c r="CI116" s="12" t="s">
        <v>140</v>
      </c>
      <c r="CJ116" s="2" t="s">
        <v>140</v>
      </c>
      <c r="CK116" s="2" t="s">
        <v>140</v>
      </c>
      <c r="CL116" s="12" t="s">
        <v>140</v>
      </c>
      <c r="CM116" s="2" t="s">
        <v>140</v>
      </c>
      <c r="CN116" s="12" t="s">
        <v>140</v>
      </c>
      <c r="CO116" s="2" t="s">
        <v>140</v>
      </c>
      <c r="CP116" s="12" t="s">
        <v>140</v>
      </c>
      <c r="CQ116" s="2" t="s">
        <v>140</v>
      </c>
    </row>
    <row r="117" spans="1:95" ht="15" thickBot="1" x14ac:dyDescent="0.35">
      <c r="A117" s="1" t="s">
        <v>199</v>
      </c>
      <c r="B117" s="12" t="s">
        <v>140</v>
      </c>
      <c r="C117" s="2" t="s">
        <v>140</v>
      </c>
      <c r="D117" s="2" t="s">
        <v>140</v>
      </c>
      <c r="E117" s="12" t="s">
        <v>140</v>
      </c>
      <c r="F117" s="2" t="s">
        <v>140</v>
      </c>
      <c r="G117" s="12" t="s">
        <v>140</v>
      </c>
      <c r="H117" s="2" t="s">
        <v>140</v>
      </c>
      <c r="I117" s="12" t="s">
        <v>140</v>
      </c>
      <c r="J117" s="12" t="s">
        <v>140</v>
      </c>
      <c r="K117" s="2" t="s">
        <v>140</v>
      </c>
      <c r="L117" s="2" t="s">
        <v>140</v>
      </c>
      <c r="M117" s="2" t="s">
        <v>140</v>
      </c>
      <c r="N117" s="2" t="s">
        <v>140</v>
      </c>
      <c r="O117" s="12" t="s">
        <v>140</v>
      </c>
      <c r="P117" s="2" t="s">
        <v>140</v>
      </c>
      <c r="Q117" s="2" t="s">
        <v>140</v>
      </c>
      <c r="R117" s="2" t="s">
        <v>140</v>
      </c>
      <c r="S117" s="12" t="s">
        <v>140</v>
      </c>
      <c r="T117" s="2" t="s">
        <v>140</v>
      </c>
      <c r="U117" s="2" t="s">
        <v>140</v>
      </c>
      <c r="V117" s="2" t="s">
        <v>140</v>
      </c>
      <c r="W117" s="12" t="s">
        <v>140</v>
      </c>
      <c r="X117" s="2" t="s">
        <v>140</v>
      </c>
      <c r="Y117" s="12" t="s">
        <v>140</v>
      </c>
      <c r="Z117" s="2" t="s">
        <v>140</v>
      </c>
      <c r="AA117" s="2" t="s">
        <v>140</v>
      </c>
      <c r="AB117" s="2" t="s">
        <v>140</v>
      </c>
      <c r="AC117" s="2" t="s">
        <v>140</v>
      </c>
      <c r="AD117" s="2" t="s">
        <v>140</v>
      </c>
      <c r="AE117" s="2" t="s">
        <v>140</v>
      </c>
      <c r="AF117" s="2" t="s">
        <v>140</v>
      </c>
      <c r="AG117" s="12" t="s">
        <v>140</v>
      </c>
      <c r="AH117" s="2" t="s">
        <v>140</v>
      </c>
      <c r="AI117" s="2" t="s">
        <v>140</v>
      </c>
      <c r="AJ117" s="2" t="s">
        <v>140</v>
      </c>
      <c r="AK117" s="12" t="s">
        <v>140</v>
      </c>
      <c r="AL117" s="2" t="s">
        <v>140</v>
      </c>
      <c r="AM117" s="2" t="s">
        <v>140</v>
      </c>
      <c r="AN117" s="2" t="s">
        <v>140</v>
      </c>
      <c r="AO117" s="2" t="s">
        <v>140</v>
      </c>
      <c r="AP117" s="12" t="s">
        <v>140</v>
      </c>
      <c r="AQ117" s="12" t="s">
        <v>140</v>
      </c>
      <c r="AR117" s="2" t="s">
        <v>140</v>
      </c>
      <c r="AS117" s="2" t="s">
        <v>140</v>
      </c>
      <c r="AT117" s="2" t="s">
        <v>140</v>
      </c>
      <c r="AU117" s="2" t="s">
        <v>140</v>
      </c>
      <c r="AV117" s="2" t="s">
        <v>140</v>
      </c>
      <c r="AW117" s="2" t="s">
        <v>140</v>
      </c>
      <c r="AX117" s="2" t="s">
        <v>140</v>
      </c>
      <c r="AY117" s="2" t="s">
        <v>140</v>
      </c>
      <c r="AZ117" s="12" t="s">
        <v>140</v>
      </c>
      <c r="BA117" s="12" t="s">
        <v>140</v>
      </c>
      <c r="BB117" s="2" t="s">
        <v>140</v>
      </c>
      <c r="BC117" s="2" t="s">
        <v>140</v>
      </c>
      <c r="BD117" s="2" t="s">
        <v>140</v>
      </c>
      <c r="BE117" s="2" t="s">
        <v>140</v>
      </c>
      <c r="BF117" s="2" t="s">
        <v>140</v>
      </c>
      <c r="BG117" s="2" t="s">
        <v>140</v>
      </c>
      <c r="BH117" s="2" t="s">
        <v>140</v>
      </c>
      <c r="BI117" s="12" t="s">
        <v>140</v>
      </c>
      <c r="BJ117" s="2" t="s">
        <v>140</v>
      </c>
      <c r="BK117" s="12" t="s">
        <v>140</v>
      </c>
      <c r="BL117" s="12" t="s">
        <v>140</v>
      </c>
      <c r="BM117" s="2" t="s">
        <v>140</v>
      </c>
      <c r="BN117" s="12" t="s">
        <v>140</v>
      </c>
      <c r="BO117" s="2" t="s">
        <v>140</v>
      </c>
      <c r="BP117" s="2" t="s">
        <v>140</v>
      </c>
      <c r="BQ117" s="2" t="s">
        <v>140</v>
      </c>
      <c r="BR117" s="12" t="s">
        <v>140</v>
      </c>
      <c r="BS117" s="2" t="s">
        <v>140</v>
      </c>
      <c r="BT117" s="2" t="s">
        <v>140</v>
      </c>
      <c r="BU117" s="2" t="s">
        <v>140</v>
      </c>
      <c r="BV117" s="12" t="s">
        <v>140</v>
      </c>
      <c r="BW117" s="12" t="s">
        <v>140</v>
      </c>
      <c r="BX117" s="2" t="s">
        <v>140</v>
      </c>
      <c r="BY117" s="2" t="s">
        <v>140</v>
      </c>
      <c r="BZ117" s="2" t="s">
        <v>140</v>
      </c>
      <c r="CA117" s="2" t="s">
        <v>140</v>
      </c>
      <c r="CB117" s="2" t="s">
        <v>140</v>
      </c>
      <c r="CC117" s="12" t="s">
        <v>140</v>
      </c>
      <c r="CD117" s="2" t="s">
        <v>140</v>
      </c>
      <c r="CE117" s="2" t="s">
        <v>140</v>
      </c>
      <c r="CF117" s="2" t="s">
        <v>140</v>
      </c>
      <c r="CG117" s="2" t="s">
        <v>140</v>
      </c>
      <c r="CH117" s="2" t="s">
        <v>140</v>
      </c>
      <c r="CI117" s="12" t="s">
        <v>140</v>
      </c>
      <c r="CJ117" s="2" t="s">
        <v>140</v>
      </c>
      <c r="CK117" s="2" t="s">
        <v>140</v>
      </c>
      <c r="CL117" s="12" t="s">
        <v>140</v>
      </c>
      <c r="CM117" s="2" t="s">
        <v>140</v>
      </c>
      <c r="CN117" s="12" t="s">
        <v>140</v>
      </c>
      <c r="CO117" s="2" t="s">
        <v>140</v>
      </c>
      <c r="CP117" s="12" t="s">
        <v>140</v>
      </c>
      <c r="CQ117" s="2" t="s">
        <v>140</v>
      </c>
    </row>
    <row r="118" spans="1:95" ht="18.600000000000001" thickBot="1" x14ac:dyDescent="0.35">
      <c r="A118" s="3"/>
    </row>
    <row r="119" spans="1:95" ht="15" thickBot="1" x14ac:dyDescent="0.35">
      <c r="A119" s="1" t="s">
        <v>200</v>
      </c>
      <c r="B119" s="11" t="s">
        <v>1</v>
      </c>
      <c r="C119" s="1" t="s">
        <v>2</v>
      </c>
      <c r="D119" s="1" t="s">
        <v>3</v>
      </c>
      <c r="E119" s="11" t="s">
        <v>4</v>
      </c>
      <c r="F119" s="1" t="s">
        <v>5</v>
      </c>
      <c r="G119" s="11" t="s">
        <v>6</v>
      </c>
      <c r="H119" s="1" t="s">
        <v>7</v>
      </c>
      <c r="I119" s="11" t="s">
        <v>8</v>
      </c>
      <c r="J119" s="11" t="s">
        <v>9</v>
      </c>
      <c r="K119" s="1" t="s">
        <v>10</v>
      </c>
      <c r="L119" s="1" t="s">
        <v>11</v>
      </c>
      <c r="M119" s="1" t="s">
        <v>12</v>
      </c>
      <c r="N119" s="1" t="s">
        <v>13</v>
      </c>
      <c r="O119" s="11" t="s">
        <v>14</v>
      </c>
      <c r="P119" s="1" t="s">
        <v>15</v>
      </c>
      <c r="Q119" s="1" t="s">
        <v>16</v>
      </c>
      <c r="R119" s="1" t="s">
        <v>17</v>
      </c>
      <c r="S119" s="11" t="s">
        <v>18</v>
      </c>
      <c r="T119" s="1" t="s">
        <v>19</v>
      </c>
      <c r="U119" s="1" t="s">
        <v>20</v>
      </c>
      <c r="V119" s="1" t="s">
        <v>21</v>
      </c>
      <c r="W119" s="11" t="s">
        <v>22</v>
      </c>
      <c r="X119" s="1" t="s">
        <v>23</v>
      </c>
      <c r="Y119" s="11" t="s">
        <v>24</v>
      </c>
      <c r="Z119" s="1" t="s">
        <v>25</v>
      </c>
      <c r="AA119" s="1" t="s">
        <v>26</v>
      </c>
      <c r="AB119" s="1" t="s">
        <v>27</v>
      </c>
      <c r="AC119" s="1" t="s">
        <v>28</v>
      </c>
      <c r="AD119" s="1" t="s">
        <v>29</v>
      </c>
      <c r="AE119" s="1" t="s">
        <v>30</v>
      </c>
      <c r="AF119" s="1" t="s">
        <v>31</v>
      </c>
      <c r="AG119" s="11" t="s">
        <v>32</v>
      </c>
      <c r="AH119" s="1" t="s">
        <v>33</v>
      </c>
      <c r="AI119" s="1" t="s">
        <v>34</v>
      </c>
      <c r="AJ119" s="1" t="s">
        <v>35</v>
      </c>
      <c r="AK119" s="11" t="s">
        <v>36</v>
      </c>
      <c r="AL119" s="1" t="s">
        <v>37</v>
      </c>
      <c r="AM119" s="1" t="s">
        <v>38</v>
      </c>
      <c r="AN119" s="1" t="s">
        <v>39</v>
      </c>
      <c r="AO119" s="1" t="s">
        <v>40</v>
      </c>
      <c r="AP119" s="11" t="s">
        <v>41</v>
      </c>
      <c r="AQ119" s="11" t="s">
        <v>42</v>
      </c>
      <c r="AR119" s="1" t="s">
        <v>43</v>
      </c>
      <c r="AS119" s="1" t="s">
        <v>44</v>
      </c>
      <c r="AT119" s="1" t="s">
        <v>45</v>
      </c>
      <c r="AU119" s="1" t="s">
        <v>46</v>
      </c>
      <c r="AV119" s="1" t="s">
        <v>47</v>
      </c>
      <c r="AW119" s="1" t="s">
        <v>48</v>
      </c>
      <c r="AX119" s="1" t="s">
        <v>49</v>
      </c>
      <c r="AY119" s="1" t="s">
        <v>50</v>
      </c>
      <c r="AZ119" s="11" t="s">
        <v>51</v>
      </c>
      <c r="BA119" s="11" t="s">
        <v>52</v>
      </c>
      <c r="BB119" s="1" t="s">
        <v>53</v>
      </c>
      <c r="BC119" s="1" t="s">
        <v>54</v>
      </c>
      <c r="BD119" s="1" t="s">
        <v>55</v>
      </c>
      <c r="BE119" s="1" t="s">
        <v>56</v>
      </c>
      <c r="BF119" s="1" t="s">
        <v>57</v>
      </c>
      <c r="BG119" s="1" t="s">
        <v>58</v>
      </c>
      <c r="BH119" s="1" t="s">
        <v>59</v>
      </c>
      <c r="BI119" s="11" t="s">
        <v>60</v>
      </c>
      <c r="BJ119" s="1" t="s">
        <v>61</v>
      </c>
      <c r="BK119" s="11" t="s">
        <v>62</v>
      </c>
      <c r="BL119" s="11" t="s">
        <v>63</v>
      </c>
      <c r="BM119" s="1" t="s">
        <v>64</v>
      </c>
      <c r="BN119" s="11" t="s">
        <v>65</v>
      </c>
      <c r="BO119" s="1" t="s">
        <v>66</v>
      </c>
      <c r="BP119" s="1" t="s">
        <v>67</v>
      </c>
      <c r="BQ119" s="1" t="s">
        <v>68</v>
      </c>
      <c r="BR119" s="11" t="s">
        <v>69</v>
      </c>
      <c r="BS119" s="1" t="s">
        <v>70</v>
      </c>
      <c r="BT119" s="52" t="s">
        <v>71</v>
      </c>
      <c r="BU119" s="1" t="s">
        <v>72</v>
      </c>
      <c r="BV119" s="11" t="s">
        <v>73</v>
      </c>
      <c r="BW119" s="11" t="s">
        <v>74</v>
      </c>
      <c r="BX119" s="1" t="s">
        <v>75</v>
      </c>
      <c r="BY119" s="1" t="s">
        <v>76</v>
      </c>
      <c r="BZ119" s="1" t="s">
        <v>77</v>
      </c>
      <c r="CA119" s="1" t="s">
        <v>78</v>
      </c>
      <c r="CB119" s="1" t="s">
        <v>79</v>
      </c>
      <c r="CC119" s="11" t="s">
        <v>80</v>
      </c>
      <c r="CD119" s="1" t="s">
        <v>81</v>
      </c>
      <c r="CE119" s="1" t="s">
        <v>82</v>
      </c>
      <c r="CF119" s="1" t="s">
        <v>83</v>
      </c>
      <c r="CG119" s="1" t="s">
        <v>84</v>
      </c>
      <c r="CH119" s="1" t="s">
        <v>85</v>
      </c>
      <c r="CI119" s="11" t="s">
        <v>86</v>
      </c>
      <c r="CJ119" s="1" t="s">
        <v>87</v>
      </c>
      <c r="CK119" s="1" t="s">
        <v>88</v>
      </c>
      <c r="CL119" s="11" t="s">
        <v>89</v>
      </c>
      <c r="CM119" s="1" t="s">
        <v>90</v>
      </c>
      <c r="CN119" s="11" t="s">
        <v>91</v>
      </c>
      <c r="CO119" s="1" t="s">
        <v>92</v>
      </c>
      <c r="CP119" s="11" t="s">
        <v>93</v>
      </c>
      <c r="CQ119" s="1" t="s">
        <v>94</v>
      </c>
    </row>
    <row r="120" spans="1:95" ht="15" thickBot="1" x14ac:dyDescent="0.35">
      <c r="A120" s="1" t="s">
        <v>138</v>
      </c>
      <c r="B120" s="12">
        <v>2909.4</v>
      </c>
      <c r="C120" s="2">
        <v>0</v>
      </c>
      <c r="D120" s="2">
        <v>0</v>
      </c>
      <c r="E120" s="12">
        <v>2954.8</v>
      </c>
      <c r="F120" s="2">
        <v>0</v>
      </c>
      <c r="G120" s="12">
        <v>2353.8000000000002</v>
      </c>
      <c r="H120" s="2">
        <v>0</v>
      </c>
      <c r="I120" s="12">
        <v>30568.400000000001</v>
      </c>
      <c r="J120" s="12">
        <v>19629.599999999999</v>
      </c>
      <c r="K120" s="2">
        <v>0</v>
      </c>
      <c r="L120" s="2">
        <v>0</v>
      </c>
      <c r="M120" s="2">
        <v>0</v>
      </c>
      <c r="N120" s="2">
        <v>0</v>
      </c>
      <c r="O120" s="12">
        <v>533.1</v>
      </c>
      <c r="P120" s="2">
        <v>0</v>
      </c>
      <c r="Q120" s="2">
        <v>0</v>
      </c>
      <c r="R120" s="2">
        <v>0</v>
      </c>
      <c r="S120" s="12">
        <v>15635.5</v>
      </c>
      <c r="T120" s="2">
        <v>0</v>
      </c>
      <c r="U120" s="2">
        <v>0</v>
      </c>
      <c r="V120" s="2">
        <v>0</v>
      </c>
      <c r="W120" s="12">
        <v>42330.1</v>
      </c>
      <c r="X120" s="2">
        <v>0</v>
      </c>
      <c r="Y120" s="12">
        <v>4571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2">
        <v>8075.8</v>
      </c>
      <c r="AH120" s="2">
        <v>0</v>
      </c>
      <c r="AI120" s="2">
        <v>0</v>
      </c>
      <c r="AJ120" s="2">
        <v>0</v>
      </c>
      <c r="AK120" s="12">
        <v>10459.6</v>
      </c>
      <c r="AL120" s="2">
        <v>0</v>
      </c>
      <c r="AM120" s="2">
        <v>0</v>
      </c>
      <c r="AN120" s="2">
        <v>0</v>
      </c>
      <c r="AO120" s="2">
        <v>0</v>
      </c>
      <c r="AP120" s="12">
        <v>5550</v>
      </c>
      <c r="AQ120" s="12">
        <v>4353.6000000000004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12">
        <v>49.9</v>
      </c>
      <c r="BA120" s="12">
        <v>8878.7000000000007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12">
        <v>10637.1</v>
      </c>
      <c r="BJ120" s="2">
        <v>0</v>
      </c>
      <c r="BK120" s="12">
        <v>25764</v>
      </c>
      <c r="BL120" s="12">
        <v>5365.9</v>
      </c>
      <c r="BM120" s="2">
        <v>0</v>
      </c>
      <c r="BN120" s="12">
        <v>3905.8</v>
      </c>
      <c r="BO120" s="2">
        <v>0</v>
      </c>
      <c r="BP120" s="2">
        <v>0</v>
      </c>
      <c r="BQ120" s="2">
        <v>0</v>
      </c>
      <c r="BR120" s="12">
        <v>5652.2</v>
      </c>
      <c r="BS120" s="2">
        <v>0</v>
      </c>
      <c r="BT120" s="2">
        <v>580.5</v>
      </c>
      <c r="BU120" s="2">
        <v>0</v>
      </c>
      <c r="BV120" s="12">
        <v>2211.6999999999998</v>
      </c>
      <c r="BW120" s="12">
        <v>6475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12">
        <v>31850.1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12">
        <v>1033.3</v>
      </c>
      <c r="CJ120" s="2">
        <v>0</v>
      </c>
      <c r="CK120" s="2">
        <v>0</v>
      </c>
      <c r="CL120" s="12">
        <v>4752.1000000000004</v>
      </c>
      <c r="CM120" s="2">
        <v>0</v>
      </c>
      <c r="CN120" s="12">
        <v>5024.3</v>
      </c>
      <c r="CO120" s="2">
        <v>0</v>
      </c>
      <c r="CP120" s="12">
        <v>25653.8</v>
      </c>
      <c r="CQ120" s="2">
        <v>0</v>
      </c>
    </row>
    <row r="121" spans="1:95" ht="15" thickBot="1" x14ac:dyDescent="0.35">
      <c r="A121" s="1" t="s">
        <v>168</v>
      </c>
      <c r="B121" s="12">
        <v>0</v>
      </c>
      <c r="C121" s="2">
        <v>0</v>
      </c>
      <c r="D121" s="2">
        <v>0</v>
      </c>
      <c r="E121" s="12">
        <v>0</v>
      </c>
      <c r="F121" s="2">
        <v>0</v>
      </c>
      <c r="G121" s="12">
        <v>0</v>
      </c>
      <c r="H121" s="2">
        <v>0</v>
      </c>
      <c r="I121" s="12">
        <v>30568.400000000001</v>
      </c>
      <c r="J121" s="12">
        <v>0</v>
      </c>
      <c r="K121" s="2">
        <v>0</v>
      </c>
      <c r="L121" s="2">
        <v>0</v>
      </c>
      <c r="M121" s="2">
        <v>0</v>
      </c>
      <c r="N121" s="2">
        <v>0</v>
      </c>
      <c r="O121" s="12">
        <v>533.1</v>
      </c>
      <c r="P121" s="2">
        <v>0</v>
      </c>
      <c r="Q121" s="2">
        <v>0</v>
      </c>
      <c r="R121" s="2">
        <v>0</v>
      </c>
      <c r="S121" s="12">
        <v>12404.5</v>
      </c>
      <c r="T121" s="2">
        <v>0</v>
      </c>
      <c r="U121" s="2">
        <v>0</v>
      </c>
      <c r="V121" s="2">
        <v>0</v>
      </c>
      <c r="W121" s="12">
        <v>42330.1</v>
      </c>
      <c r="X121" s="2">
        <v>0</v>
      </c>
      <c r="Y121" s="12">
        <v>4025.5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2">
        <v>8075.8</v>
      </c>
      <c r="AH121" s="2">
        <v>0</v>
      </c>
      <c r="AI121" s="2">
        <v>0</v>
      </c>
      <c r="AJ121" s="2">
        <v>0</v>
      </c>
      <c r="AK121" s="12">
        <v>0</v>
      </c>
      <c r="AL121" s="2">
        <v>0</v>
      </c>
      <c r="AM121" s="2">
        <v>0</v>
      </c>
      <c r="AN121" s="2">
        <v>0</v>
      </c>
      <c r="AO121" s="2">
        <v>0</v>
      </c>
      <c r="AP121" s="12">
        <v>5550</v>
      </c>
      <c r="AQ121" s="1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12">
        <v>49.9</v>
      </c>
      <c r="BA121" s="12">
        <v>8878.7000000000007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12">
        <v>0</v>
      </c>
      <c r="BJ121" s="2">
        <v>0</v>
      </c>
      <c r="BK121" s="12">
        <v>25764</v>
      </c>
      <c r="BL121" s="12">
        <v>5365.9</v>
      </c>
      <c r="BM121" s="2">
        <v>0</v>
      </c>
      <c r="BN121" s="12">
        <v>3905.8</v>
      </c>
      <c r="BO121" s="2">
        <v>0</v>
      </c>
      <c r="BP121" s="2">
        <v>0</v>
      </c>
      <c r="BQ121" s="2">
        <v>0</v>
      </c>
      <c r="BR121" s="12">
        <v>5220.3</v>
      </c>
      <c r="BS121" s="2">
        <v>0</v>
      </c>
      <c r="BT121" s="2">
        <v>580.5</v>
      </c>
      <c r="BU121" s="2">
        <v>0</v>
      </c>
      <c r="BV121" s="12">
        <v>1701.5</v>
      </c>
      <c r="BW121" s="12">
        <v>6475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12">
        <v>31850.1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12">
        <v>1033.3</v>
      </c>
      <c r="CJ121" s="2">
        <v>0</v>
      </c>
      <c r="CK121" s="2">
        <v>0</v>
      </c>
      <c r="CL121" s="12">
        <v>4752.1000000000004</v>
      </c>
      <c r="CM121" s="2">
        <v>0</v>
      </c>
      <c r="CN121" s="12">
        <v>0</v>
      </c>
      <c r="CO121" s="2">
        <v>0</v>
      </c>
      <c r="CP121" s="12">
        <v>0</v>
      </c>
      <c r="CQ121" s="2">
        <v>0</v>
      </c>
    </row>
    <row r="122" spans="1:95" ht="15" thickBot="1" x14ac:dyDescent="0.35">
      <c r="A122" s="1" t="s">
        <v>173</v>
      </c>
      <c r="B122" s="12">
        <v>0</v>
      </c>
      <c r="C122" s="2">
        <v>0</v>
      </c>
      <c r="D122" s="2">
        <v>0</v>
      </c>
      <c r="E122" s="12">
        <v>0</v>
      </c>
      <c r="F122" s="2">
        <v>0</v>
      </c>
      <c r="G122" s="12">
        <v>0</v>
      </c>
      <c r="H122" s="2">
        <v>0</v>
      </c>
      <c r="I122" s="12">
        <v>30568.400000000001</v>
      </c>
      <c r="J122" s="12">
        <v>0</v>
      </c>
      <c r="K122" s="2">
        <v>0</v>
      </c>
      <c r="L122" s="2">
        <v>0</v>
      </c>
      <c r="M122" s="2">
        <v>0</v>
      </c>
      <c r="N122" s="2">
        <v>0</v>
      </c>
      <c r="O122" s="12">
        <v>0</v>
      </c>
      <c r="P122" s="2">
        <v>0</v>
      </c>
      <c r="Q122" s="2">
        <v>0</v>
      </c>
      <c r="R122" s="2">
        <v>0</v>
      </c>
      <c r="S122" s="12">
        <v>12404.5</v>
      </c>
      <c r="T122" s="2">
        <v>0</v>
      </c>
      <c r="U122" s="2">
        <v>0</v>
      </c>
      <c r="V122" s="2">
        <v>0</v>
      </c>
      <c r="W122" s="12">
        <v>42330.1</v>
      </c>
      <c r="X122" s="2">
        <v>0</v>
      </c>
      <c r="Y122" s="12">
        <v>4025.5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2">
        <v>8075.8</v>
      </c>
      <c r="AH122" s="2">
        <v>0</v>
      </c>
      <c r="AI122" s="2">
        <v>0</v>
      </c>
      <c r="AJ122" s="2">
        <v>0</v>
      </c>
      <c r="AK122" s="12">
        <v>0</v>
      </c>
      <c r="AL122" s="2">
        <v>0</v>
      </c>
      <c r="AM122" s="2">
        <v>0</v>
      </c>
      <c r="AN122" s="2">
        <v>0</v>
      </c>
      <c r="AO122" s="2">
        <v>0</v>
      </c>
      <c r="AP122" s="12">
        <v>5550</v>
      </c>
      <c r="AQ122" s="1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12">
        <v>0</v>
      </c>
      <c r="BA122" s="12">
        <v>8878.7000000000007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12">
        <v>0</v>
      </c>
      <c r="BJ122" s="2">
        <v>0</v>
      </c>
      <c r="BK122" s="12">
        <v>25764</v>
      </c>
      <c r="BL122" s="12">
        <v>5365.9</v>
      </c>
      <c r="BM122" s="2">
        <v>0</v>
      </c>
      <c r="BN122" s="12">
        <v>3905.8</v>
      </c>
      <c r="BO122" s="2">
        <v>0</v>
      </c>
      <c r="BP122" s="2">
        <v>0</v>
      </c>
      <c r="BQ122" s="2">
        <v>0</v>
      </c>
      <c r="BR122" s="12">
        <v>4760</v>
      </c>
      <c r="BS122" s="2">
        <v>0</v>
      </c>
      <c r="BT122" s="2">
        <v>0</v>
      </c>
      <c r="BU122" s="2">
        <v>0</v>
      </c>
      <c r="BV122" s="12">
        <v>0</v>
      </c>
      <c r="BW122" s="12">
        <v>6475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12">
        <v>31850.1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12">
        <v>1033.3</v>
      </c>
      <c r="CJ122" s="2">
        <v>0</v>
      </c>
      <c r="CK122" s="2">
        <v>0</v>
      </c>
      <c r="CL122" s="12">
        <v>4752.1000000000004</v>
      </c>
      <c r="CM122" s="2">
        <v>0</v>
      </c>
      <c r="CN122" s="12">
        <v>0</v>
      </c>
      <c r="CO122" s="2">
        <v>0</v>
      </c>
      <c r="CP122" s="12">
        <v>0</v>
      </c>
      <c r="CQ122" s="2">
        <v>0</v>
      </c>
    </row>
    <row r="123" spans="1:95" ht="15" thickBot="1" x14ac:dyDescent="0.35">
      <c r="A123" s="1" t="s">
        <v>175</v>
      </c>
      <c r="B123" s="12">
        <v>0</v>
      </c>
      <c r="C123" s="2">
        <v>0</v>
      </c>
      <c r="D123" s="2">
        <v>0</v>
      </c>
      <c r="E123" s="12">
        <v>0</v>
      </c>
      <c r="F123" s="2">
        <v>0</v>
      </c>
      <c r="G123" s="12">
        <v>0</v>
      </c>
      <c r="H123" s="2">
        <v>0</v>
      </c>
      <c r="I123" s="12">
        <v>30568.400000000001</v>
      </c>
      <c r="J123" s="12">
        <v>0</v>
      </c>
      <c r="K123" s="2">
        <v>0</v>
      </c>
      <c r="L123" s="2">
        <v>0</v>
      </c>
      <c r="M123" s="2">
        <v>0</v>
      </c>
      <c r="N123" s="2">
        <v>0</v>
      </c>
      <c r="O123" s="12">
        <v>0</v>
      </c>
      <c r="P123" s="2">
        <v>0</v>
      </c>
      <c r="Q123" s="2">
        <v>0</v>
      </c>
      <c r="R123" s="2">
        <v>0</v>
      </c>
      <c r="S123" s="12">
        <v>12404.5</v>
      </c>
      <c r="T123" s="2">
        <v>0</v>
      </c>
      <c r="U123" s="2">
        <v>0</v>
      </c>
      <c r="V123" s="2">
        <v>0</v>
      </c>
      <c r="W123" s="12">
        <v>42330.1</v>
      </c>
      <c r="X123" s="2">
        <v>0</v>
      </c>
      <c r="Y123" s="12">
        <v>4025.5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2">
        <v>8075.8</v>
      </c>
      <c r="AH123" s="2">
        <v>0</v>
      </c>
      <c r="AI123" s="2">
        <v>0</v>
      </c>
      <c r="AJ123" s="2">
        <v>0</v>
      </c>
      <c r="AK123" s="12">
        <v>0</v>
      </c>
      <c r="AL123" s="2">
        <v>0</v>
      </c>
      <c r="AM123" s="2">
        <v>0</v>
      </c>
      <c r="AN123" s="2">
        <v>0</v>
      </c>
      <c r="AO123" s="2">
        <v>0</v>
      </c>
      <c r="AP123" s="12">
        <v>0</v>
      </c>
      <c r="AQ123" s="1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12">
        <v>0</v>
      </c>
      <c r="BA123" s="12">
        <v>8878.7000000000007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12">
        <v>0</v>
      </c>
      <c r="BJ123" s="2">
        <v>0</v>
      </c>
      <c r="BK123" s="12">
        <v>0</v>
      </c>
      <c r="BL123" s="12">
        <v>0</v>
      </c>
      <c r="BM123" s="2">
        <v>0</v>
      </c>
      <c r="BN123" s="12">
        <v>3905.8</v>
      </c>
      <c r="BO123" s="2">
        <v>0</v>
      </c>
      <c r="BP123" s="2">
        <v>0</v>
      </c>
      <c r="BQ123" s="2">
        <v>0</v>
      </c>
      <c r="BR123" s="12">
        <v>4760</v>
      </c>
      <c r="BS123" s="2">
        <v>0</v>
      </c>
      <c r="BT123" s="2">
        <v>0</v>
      </c>
      <c r="BU123" s="2">
        <v>0</v>
      </c>
      <c r="BV123" s="12">
        <v>0</v>
      </c>
      <c r="BW123" s="1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12">
        <v>31850.1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12">
        <v>1033.3</v>
      </c>
      <c r="CJ123" s="2">
        <v>0</v>
      </c>
      <c r="CK123" s="2">
        <v>0</v>
      </c>
      <c r="CL123" s="12">
        <v>0</v>
      </c>
      <c r="CM123" s="2">
        <v>0</v>
      </c>
      <c r="CN123" s="12">
        <v>0</v>
      </c>
      <c r="CO123" s="2">
        <v>0</v>
      </c>
      <c r="CP123" s="12">
        <v>0</v>
      </c>
      <c r="CQ123" s="2">
        <v>0</v>
      </c>
    </row>
    <row r="124" spans="1:95" ht="15" thickBot="1" x14ac:dyDescent="0.35">
      <c r="A124" s="1" t="s">
        <v>176</v>
      </c>
      <c r="B124" s="12">
        <v>0</v>
      </c>
      <c r="C124" s="2">
        <v>0</v>
      </c>
      <c r="D124" s="2">
        <v>0</v>
      </c>
      <c r="E124" s="12">
        <v>0</v>
      </c>
      <c r="F124" s="2">
        <v>0</v>
      </c>
      <c r="G124" s="12">
        <v>0</v>
      </c>
      <c r="H124" s="2">
        <v>0</v>
      </c>
      <c r="I124" s="12">
        <v>30568.400000000001</v>
      </c>
      <c r="J124" s="12">
        <v>0</v>
      </c>
      <c r="K124" s="2">
        <v>0</v>
      </c>
      <c r="L124" s="2">
        <v>0</v>
      </c>
      <c r="M124" s="2">
        <v>0</v>
      </c>
      <c r="N124" s="2">
        <v>0</v>
      </c>
      <c r="O124" s="12">
        <v>0</v>
      </c>
      <c r="P124" s="2">
        <v>0</v>
      </c>
      <c r="Q124" s="2">
        <v>0</v>
      </c>
      <c r="R124" s="2">
        <v>0</v>
      </c>
      <c r="S124" s="12">
        <v>12404.5</v>
      </c>
      <c r="T124" s="2">
        <v>0</v>
      </c>
      <c r="U124" s="2">
        <v>0</v>
      </c>
      <c r="V124" s="2">
        <v>0</v>
      </c>
      <c r="W124" s="12">
        <v>42330.1</v>
      </c>
      <c r="X124" s="2">
        <v>0</v>
      </c>
      <c r="Y124" s="12">
        <v>4025.5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2">
        <v>8075.8</v>
      </c>
      <c r="AH124" s="2">
        <v>0</v>
      </c>
      <c r="AI124" s="2">
        <v>0</v>
      </c>
      <c r="AJ124" s="2">
        <v>0</v>
      </c>
      <c r="AK124" s="12">
        <v>0</v>
      </c>
      <c r="AL124" s="2">
        <v>0</v>
      </c>
      <c r="AM124" s="2">
        <v>0</v>
      </c>
      <c r="AN124" s="2">
        <v>0</v>
      </c>
      <c r="AO124" s="2">
        <v>0</v>
      </c>
      <c r="AP124" s="12">
        <v>0</v>
      </c>
      <c r="AQ124" s="1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12">
        <v>0</v>
      </c>
      <c r="BA124" s="12">
        <v>8878.7000000000007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12">
        <v>0</v>
      </c>
      <c r="BJ124" s="2">
        <v>0</v>
      </c>
      <c r="BK124" s="12">
        <v>0</v>
      </c>
      <c r="BL124" s="12">
        <v>0</v>
      </c>
      <c r="BM124" s="2">
        <v>0</v>
      </c>
      <c r="BN124" s="12">
        <v>3905.8</v>
      </c>
      <c r="BO124" s="2">
        <v>0</v>
      </c>
      <c r="BP124" s="2">
        <v>0</v>
      </c>
      <c r="BQ124" s="2">
        <v>0</v>
      </c>
      <c r="BR124" s="12">
        <v>4760</v>
      </c>
      <c r="BS124" s="2">
        <v>0</v>
      </c>
      <c r="BT124" s="2">
        <v>0</v>
      </c>
      <c r="BU124" s="2">
        <v>0</v>
      </c>
      <c r="BV124" s="12">
        <v>0</v>
      </c>
      <c r="BW124" s="1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1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12">
        <v>1033.3</v>
      </c>
      <c r="CJ124" s="2">
        <v>0</v>
      </c>
      <c r="CK124" s="2">
        <v>0</v>
      </c>
      <c r="CL124" s="12">
        <v>0</v>
      </c>
      <c r="CM124" s="2">
        <v>0</v>
      </c>
      <c r="CN124" s="12">
        <v>0</v>
      </c>
      <c r="CO124" s="2">
        <v>0</v>
      </c>
      <c r="CP124" s="12">
        <v>0</v>
      </c>
      <c r="CQ124" s="2">
        <v>0</v>
      </c>
    </row>
    <row r="125" spans="1:95" ht="15" thickBot="1" x14ac:dyDescent="0.35">
      <c r="A125" s="1" t="s">
        <v>177</v>
      </c>
      <c r="B125" s="12">
        <v>0</v>
      </c>
      <c r="C125" s="2">
        <v>0</v>
      </c>
      <c r="D125" s="2">
        <v>0</v>
      </c>
      <c r="E125" s="12">
        <v>0</v>
      </c>
      <c r="F125" s="2">
        <v>0</v>
      </c>
      <c r="G125" s="12">
        <v>0</v>
      </c>
      <c r="H125" s="2">
        <v>0</v>
      </c>
      <c r="I125" s="12">
        <v>0</v>
      </c>
      <c r="J125" s="12">
        <v>0</v>
      </c>
      <c r="K125" s="2">
        <v>0</v>
      </c>
      <c r="L125" s="2">
        <v>0</v>
      </c>
      <c r="M125" s="2">
        <v>0</v>
      </c>
      <c r="N125" s="2">
        <v>0</v>
      </c>
      <c r="O125" s="12">
        <v>0</v>
      </c>
      <c r="P125" s="2">
        <v>0</v>
      </c>
      <c r="Q125" s="2">
        <v>0</v>
      </c>
      <c r="R125" s="2">
        <v>0</v>
      </c>
      <c r="S125" s="12">
        <v>0</v>
      </c>
      <c r="T125" s="2">
        <v>0</v>
      </c>
      <c r="U125" s="2">
        <v>0</v>
      </c>
      <c r="V125" s="2">
        <v>0</v>
      </c>
      <c r="W125" s="12">
        <v>0</v>
      </c>
      <c r="X125" s="2">
        <v>0</v>
      </c>
      <c r="Y125" s="1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2">
        <v>0</v>
      </c>
      <c r="AH125" s="2">
        <v>0</v>
      </c>
      <c r="AI125" s="2">
        <v>0</v>
      </c>
      <c r="AJ125" s="2">
        <v>0</v>
      </c>
      <c r="AK125" s="12">
        <v>0</v>
      </c>
      <c r="AL125" s="2">
        <v>0</v>
      </c>
      <c r="AM125" s="2">
        <v>0</v>
      </c>
      <c r="AN125" s="2">
        <v>0</v>
      </c>
      <c r="AO125" s="2">
        <v>0</v>
      </c>
      <c r="AP125" s="12">
        <v>0</v>
      </c>
      <c r="AQ125" s="1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12">
        <v>0</v>
      </c>
      <c r="BA125" s="1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12">
        <v>0</v>
      </c>
      <c r="BJ125" s="2">
        <v>0</v>
      </c>
      <c r="BK125" s="12">
        <v>0</v>
      </c>
      <c r="BL125" s="12">
        <v>0</v>
      </c>
      <c r="BM125" s="2">
        <v>0</v>
      </c>
      <c r="BN125" s="12">
        <v>0</v>
      </c>
      <c r="BO125" s="2">
        <v>0</v>
      </c>
      <c r="BP125" s="2">
        <v>0</v>
      </c>
      <c r="BQ125" s="2">
        <v>0</v>
      </c>
      <c r="BR125" s="12">
        <v>0</v>
      </c>
      <c r="BS125" s="2">
        <v>0</v>
      </c>
      <c r="BT125" s="2">
        <v>0</v>
      </c>
      <c r="BU125" s="2">
        <v>0</v>
      </c>
      <c r="BV125" s="12">
        <v>0</v>
      </c>
      <c r="BW125" s="1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1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12">
        <v>0</v>
      </c>
      <c r="CJ125" s="2">
        <v>0</v>
      </c>
      <c r="CK125" s="2">
        <v>0</v>
      </c>
      <c r="CL125" s="12">
        <v>0</v>
      </c>
      <c r="CM125" s="2">
        <v>0</v>
      </c>
      <c r="CN125" s="12">
        <v>0</v>
      </c>
      <c r="CO125" s="2">
        <v>0</v>
      </c>
      <c r="CP125" s="12">
        <v>0</v>
      </c>
      <c r="CQ125" s="2">
        <v>0</v>
      </c>
    </row>
    <row r="126" spans="1:95" ht="15" thickBot="1" x14ac:dyDescent="0.35">
      <c r="A126" s="1" t="s">
        <v>178</v>
      </c>
      <c r="B126" s="12">
        <v>0</v>
      </c>
      <c r="C126" s="2">
        <v>0</v>
      </c>
      <c r="D126" s="2">
        <v>0</v>
      </c>
      <c r="E126" s="12">
        <v>0</v>
      </c>
      <c r="F126" s="2">
        <v>0</v>
      </c>
      <c r="G126" s="12">
        <v>0</v>
      </c>
      <c r="H126" s="2">
        <v>0</v>
      </c>
      <c r="I126" s="12">
        <v>0</v>
      </c>
      <c r="J126" s="12">
        <v>0</v>
      </c>
      <c r="K126" s="2">
        <v>0</v>
      </c>
      <c r="L126" s="2">
        <v>0</v>
      </c>
      <c r="M126" s="2">
        <v>0</v>
      </c>
      <c r="N126" s="2">
        <v>0</v>
      </c>
      <c r="O126" s="12">
        <v>0</v>
      </c>
      <c r="P126" s="2">
        <v>0</v>
      </c>
      <c r="Q126" s="2">
        <v>0</v>
      </c>
      <c r="R126" s="2">
        <v>0</v>
      </c>
      <c r="S126" s="12">
        <v>0</v>
      </c>
      <c r="T126" s="2">
        <v>0</v>
      </c>
      <c r="U126" s="2">
        <v>0</v>
      </c>
      <c r="V126" s="2">
        <v>0</v>
      </c>
      <c r="W126" s="12">
        <v>0</v>
      </c>
      <c r="X126" s="2">
        <v>0</v>
      </c>
      <c r="Y126" s="1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2">
        <v>0</v>
      </c>
      <c r="AH126" s="2">
        <v>0</v>
      </c>
      <c r="AI126" s="2">
        <v>0</v>
      </c>
      <c r="AJ126" s="2">
        <v>0</v>
      </c>
      <c r="AK126" s="12">
        <v>0</v>
      </c>
      <c r="AL126" s="2">
        <v>0</v>
      </c>
      <c r="AM126" s="2">
        <v>0</v>
      </c>
      <c r="AN126" s="2">
        <v>0</v>
      </c>
      <c r="AO126" s="2">
        <v>0</v>
      </c>
      <c r="AP126" s="12">
        <v>0</v>
      </c>
      <c r="AQ126" s="1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12">
        <v>0</v>
      </c>
      <c r="BA126" s="1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12">
        <v>0</v>
      </c>
      <c r="BJ126" s="2">
        <v>0</v>
      </c>
      <c r="BK126" s="12">
        <v>0</v>
      </c>
      <c r="BL126" s="12">
        <v>0</v>
      </c>
      <c r="BM126" s="2">
        <v>0</v>
      </c>
      <c r="BN126" s="12">
        <v>0</v>
      </c>
      <c r="BO126" s="2">
        <v>0</v>
      </c>
      <c r="BP126" s="2">
        <v>0</v>
      </c>
      <c r="BQ126" s="2">
        <v>0</v>
      </c>
      <c r="BR126" s="12">
        <v>0</v>
      </c>
      <c r="BS126" s="2">
        <v>0</v>
      </c>
      <c r="BT126" s="2">
        <v>0</v>
      </c>
      <c r="BU126" s="2">
        <v>0</v>
      </c>
      <c r="BV126" s="12">
        <v>0</v>
      </c>
      <c r="BW126" s="1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1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12">
        <v>0</v>
      </c>
      <c r="CJ126" s="2">
        <v>0</v>
      </c>
      <c r="CK126" s="2">
        <v>0</v>
      </c>
      <c r="CL126" s="12">
        <v>0</v>
      </c>
      <c r="CM126" s="2">
        <v>0</v>
      </c>
      <c r="CN126" s="12">
        <v>0</v>
      </c>
      <c r="CO126" s="2">
        <v>0</v>
      </c>
      <c r="CP126" s="12">
        <v>0</v>
      </c>
      <c r="CQ126" s="2">
        <v>0</v>
      </c>
    </row>
    <row r="127" spans="1:95" ht="15" thickBot="1" x14ac:dyDescent="0.35">
      <c r="A127" s="1" t="s">
        <v>179</v>
      </c>
      <c r="B127" s="12">
        <v>0</v>
      </c>
      <c r="C127" s="2">
        <v>0</v>
      </c>
      <c r="D127" s="2">
        <v>0</v>
      </c>
      <c r="E127" s="12">
        <v>0</v>
      </c>
      <c r="F127" s="2">
        <v>0</v>
      </c>
      <c r="G127" s="12">
        <v>0</v>
      </c>
      <c r="H127" s="2">
        <v>0</v>
      </c>
      <c r="I127" s="12">
        <v>0</v>
      </c>
      <c r="J127" s="12">
        <v>0</v>
      </c>
      <c r="K127" s="2">
        <v>0</v>
      </c>
      <c r="L127" s="2">
        <v>0</v>
      </c>
      <c r="M127" s="2">
        <v>0</v>
      </c>
      <c r="N127" s="2">
        <v>0</v>
      </c>
      <c r="O127" s="12">
        <v>0</v>
      </c>
      <c r="P127" s="2">
        <v>0</v>
      </c>
      <c r="Q127" s="2">
        <v>0</v>
      </c>
      <c r="R127" s="2">
        <v>0</v>
      </c>
      <c r="S127" s="12">
        <v>0</v>
      </c>
      <c r="T127" s="2">
        <v>0</v>
      </c>
      <c r="U127" s="2">
        <v>0</v>
      </c>
      <c r="V127" s="2">
        <v>0</v>
      </c>
      <c r="W127" s="12">
        <v>0</v>
      </c>
      <c r="X127" s="2">
        <v>0</v>
      </c>
      <c r="Y127" s="1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2">
        <v>0</v>
      </c>
      <c r="AH127" s="2">
        <v>0</v>
      </c>
      <c r="AI127" s="2">
        <v>0</v>
      </c>
      <c r="AJ127" s="2">
        <v>0</v>
      </c>
      <c r="AK127" s="12">
        <v>0</v>
      </c>
      <c r="AL127" s="2">
        <v>0</v>
      </c>
      <c r="AM127" s="2">
        <v>0</v>
      </c>
      <c r="AN127" s="2">
        <v>0</v>
      </c>
      <c r="AO127" s="2">
        <v>0</v>
      </c>
      <c r="AP127" s="12">
        <v>0</v>
      </c>
      <c r="AQ127" s="1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12">
        <v>0</v>
      </c>
      <c r="BA127" s="1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12">
        <v>0</v>
      </c>
      <c r="BJ127" s="2">
        <v>0</v>
      </c>
      <c r="BK127" s="12">
        <v>0</v>
      </c>
      <c r="BL127" s="12">
        <v>0</v>
      </c>
      <c r="BM127" s="2">
        <v>0</v>
      </c>
      <c r="BN127" s="12">
        <v>0</v>
      </c>
      <c r="BO127" s="2">
        <v>0</v>
      </c>
      <c r="BP127" s="2">
        <v>0</v>
      </c>
      <c r="BQ127" s="2">
        <v>0</v>
      </c>
      <c r="BR127" s="12">
        <v>0</v>
      </c>
      <c r="BS127" s="2">
        <v>0</v>
      </c>
      <c r="BT127" s="2">
        <v>0</v>
      </c>
      <c r="BU127" s="2">
        <v>0</v>
      </c>
      <c r="BV127" s="12">
        <v>0</v>
      </c>
      <c r="BW127" s="1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1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12">
        <v>0</v>
      </c>
      <c r="CJ127" s="2">
        <v>0</v>
      </c>
      <c r="CK127" s="2">
        <v>0</v>
      </c>
      <c r="CL127" s="12">
        <v>0</v>
      </c>
      <c r="CM127" s="2">
        <v>0</v>
      </c>
      <c r="CN127" s="12">
        <v>0</v>
      </c>
      <c r="CO127" s="2">
        <v>0</v>
      </c>
      <c r="CP127" s="12">
        <v>0</v>
      </c>
      <c r="CQ127" s="2">
        <v>0</v>
      </c>
    </row>
    <row r="128" spans="1:95" ht="15" thickBot="1" x14ac:dyDescent="0.35">
      <c r="A128" s="1" t="s">
        <v>180</v>
      </c>
      <c r="B128" s="12">
        <v>0</v>
      </c>
      <c r="C128" s="2">
        <v>0</v>
      </c>
      <c r="D128" s="2">
        <v>0</v>
      </c>
      <c r="E128" s="12">
        <v>0</v>
      </c>
      <c r="F128" s="2">
        <v>0</v>
      </c>
      <c r="G128" s="12">
        <v>0</v>
      </c>
      <c r="H128" s="2">
        <v>0</v>
      </c>
      <c r="I128" s="12">
        <v>0</v>
      </c>
      <c r="J128" s="12">
        <v>0</v>
      </c>
      <c r="K128" s="2">
        <v>0</v>
      </c>
      <c r="L128" s="2">
        <v>0</v>
      </c>
      <c r="M128" s="2">
        <v>0</v>
      </c>
      <c r="N128" s="2">
        <v>0</v>
      </c>
      <c r="O128" s="12">
        <v>0</v>
      </c>
      <c r="P128" s="2">
        <v>0</v>
      </c>
      <c r="Q128" s="2">
        <v>0</v>
      </c>
      <c r="R128" s="2">
        <v>0</v>
      </c>
      <c r="S128" s="12">
        <v>0</v>
      </c>
      <c r="T128" s="2">
        <v>0</v>
      </c>
      <c r="U128" s="2">
        <v>0</v>
      </c>
      <c r="V128" s="2">
        <v>0</v>
      </c>
      <c r="W128" s="12">
        <v>0</v>
      </c>
      <c r="X128" s="2">
        <v>0</v>
      </c>
      <c r="Y128" s="1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2">
        <v>0</v>
      </c>
      <c r="AH128" s="2">
        <v>0</v>
      </c>
      <c r="AI128" s="2">
        <v>0</v>
      </c>
      <c r="AJ128" s="2">
        <v>0</v>
      </c>
      <c r="AK128" s="12">
        <v>0</v>
      </c>
      <c r="AL128" s="2">
        <v>0</v>
      </c>
      <c r="AM128" s="2">
        <v>0</v>
      </c>
      <c r="AN128" s="2">
        <v>0</v>
      </c>
      <c r="AO128" s="2">
        <v>0</v>
      </c>
      <c r="AP128" s="12">
        <v>0</v>
      </c>
      <c r="AQ128" s="1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12">
        <v>0</v>
      </c>
      <c r="BA128" s="1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12">
        <v>0</v>
      </c>
      <c r="BJ128" s="2">
        <v>0</v>
      </c>
      <c r="BK128" s="12">
        <v>0</v>
      </c>
      <c r="BL128" s="12">
        <v>0</v>
      </c>
      <c r="BM128" s="2">
        <v>0</v>
      </c>
      <c r="BN128" s="12">
        <v>0</v>
      </c>
      <c r="BO128" s="2">
        <v>0</v>
      </c>
      <c r="BP128" s="2">
        <v>0</v>
      </c>
      <c r="BQ128" s="2">
        <v>0</v>
      </c>
      <c r="BR128" s="12">
        <v>0</v>
      </c>
      <c r="BS128" s="2">
        <v>0</v>
      </c>
      <c r="BT128" s="2">
        <v>0</v>
      </c>
      <c r="BU128" s="2">
        <v>0</v>
      </c>
      <c r="BV128" s="12">
        <v>0</v>
      </c>
      <c r="BW128" s="1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1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12">
        <v>0</v>
      </c>
      <c r="CJ128" s="2">
        <v>0</v>
      </c>
      <c r="CK128" s="2">
        <v>0</v>
      </c>
      <c r="CL128" s="12">
        <v>0</v>
      </c>
      <c r="CM128" s="2">
        <v>0</v>
      </c>
      <c r="CN128" s="12">
        <v>0</v>
      </c>
      <c r="CO128" s="2">
        <v>0</v>
      </c>
      <c r="CP128" s="12">
        <v>0</v>
      </c>
      <c r="CQ128" s="2">
        <v>0</v>
      </c>
    </row>
    <row r="129" spans="1:95" ht="15" thickBot="1" x14ac:dyDescent="0.35">
      <c r="A129" s="1" t="s">
        <v>181</v>
      </c>
      <c r="B129" s="12">
        <v>0</v>
      </c>
      <c r="C129" s="2">
        <v>0</v>
      </c>
      <c r="D129" s="2">
        <v>0</v>
      </c>
      <c r="E129" s="12">
        <v>0</v>
      </c>
      <c r="F129" s="2">
        <v>0</v>
      </c>
      <c r="G129" s="12">
        <v>0</v>
      </c>
      <c r="H129" s="2">
        <v>0</v>
      </c>
      <c r="I129" s="12">
        <v>0</v>
      </c>
      <c r="J129" s="12">
        <v>0</v>
      </c>
      <c r="K129" s="2">
        <v>0</v>
      </c>
      <c r="L129" s="2">
        <v>0</v>
      </c>
      <c r="M129" s="2">
        <v>0</v>
      </c>
      <c r="N129" s="2">
        <v>0</v>
      </c>
      <c r="O129" s="12">
        <v>0</v>
      </c>
      <c r="P129" s="2">
        <v>0</v>
      </c>
      <c r="Q129" s="2">
        <v>0</v>
      </c>
      <c r="R129" s="2">
        <v>0</v>
      </c>
      <c r="S129" s="12">
        <v>0</v>
      </c>
      <c r="T129" s="2">
        <v>0</v>
      </c>
      <c r="U129" s="2">
        <v>0</v>
      </c>
      <c r="V129" s="2">
        <v>0</v>
      </c>
      <c r="W129" s="12">
        <v>0</v>
      </c>
      <c r="X129" s="2">
        <v>0</v>
      </c>
      <c r="Y129" s="1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2">
        <v>0</v>
      </c>
      <c r="AH129" s="2">
        <v>0</v>
      </c>
      <c r="AI129" s="2">
        <v>0</v>
      </c>
      <c r="AJ129" s="2">
        <v>0</v>
      </c>
      <c r="AK129" s="12">
        <v>0</v>
      </c>
      <c r="AL129" s="2">
        <v>0</v>
      </c>
      <c r="AM129" s="2">
        <v>0</v>
      </c>
      <c r="AN129" s="2">
        <v>0</v>
      </c>
      <c r="AO129" s="2">
        <v>0</v>
      </c>
      <c r="AP129" s="12">
        <v>0</v>
      </c>
      <c r="AQ129" s="1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12">
        <v>0</v>
      </c>
      <c r="BA129" s="1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12">
        <v>0</v>
      </c>
      <c r="BJ129" s="2">
        <v>0</v>
      </c>
      <c r="BK129" s="12">
        <v>0</v>
      </c>
      <c r="BL129" s="12">
        <v>0</v>
      </c>
      <c r="BM129" s="2">
        <v>0</v>
      </c>
      <c r="BN129" s="12">
        <v>0</v>
      </c>
      <c r="BO129" s="2">
        <v>0</v>
      </c>
      <c r="BP129" s="2">
        <v>0</v>
      </c>
      <c r="BQ129" s="2">
        <v>0</v>
      </c>
      <c r="BR129" s="12">
        <v>0</v>
      </c>
      <c r="BS129" s="2">
        <v>0</v>
      </c>
      <c r="BT129" s="2">
        <v>0</v>
      </c>
      <c r="BU129" s="2">
        <v>0</v>
      </c>
      <c r="BV129" s="12">
        <v>0</v>
      </c>
      <c r="BW129" s="1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1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12">
        <v>0</v>
      </c>
      <c r="CJ129" s="2">
        <v>0</v>
      </c>
      <c r="CK129" s="2">
        <v>0</v>
      </c>
      <c r="CL129" s="12">
        <v>0</v>
      </c>
      <c r="CM129" s="2">
        <v>0</v>
      </c>
      <c r="CN129" s="12">
        <v>0</v>
      </c>
      <c r="CO129" s="2">
        <v>0</v>
      </c>
      <c r="CP129" s="12">
        <v>0</v>
      </c>
      <c r="CQ129" s="2">
        <v>0</v>
      </c>
    </row>
    <row r="130" spans="1:95" ht="15" thickBot="1" x14ac:dyDescent="0.35">
      <c r="A130" s="1" t="s">
        <v>182</v>
      </c>
      <c r="B130" s="12">
        <v>0</v>
      </c>
      <c r="C130" s="2">
        <v>0</v>
      </c>
      <c r="D130" s="2">
        <v>0</v>
      </c>
      <c r="E130" s="12">
        <v>0</v>
      </c>
      <c r="F130" s="2">
        <v>0</v>
      </c>
      <c r="G130" s="12">
        <v>0</v>
      </c>
      <c r="H130" s="2">
        <v>0</v>
      </c>
      <c r="I130" s="12">
        <v>0</v>
      </c>
      <c r="J130" s="12">
        <v>0</v>
      </c>
      <c r="K130" s="2">
        <v>0</v>
      </c>
      <c r="L130" s="2">
        <v>0</v>
      </c>
      <c r="M130" s="2">
        <v>0</v>
      </c>
      <c r="N130" s="2">
        <v>0</v>
      </c>
      <c r="O130" s="12">
        <v>0</v>
      </c>
      <c r="P130" s="2">
        <v>0</v>
      </c>
      <c r="Q130" s="2">
        <v>0</v>
      </c>
      <c r="R130" s="2">
        <v>0</v>
      </c>
      <c r="S130" s="12">
        <v>0</v>
      </c>
      <c r="T130" s="2">
        <v>0</v>
      </c>
      <c r="U130" s="2">
        <v>0</v>
      </c>
      <c r="V130" s="2">
        <v>0</v>
      </c>
      <c r="W130" s="12">
        <v>0</v>
      </c>
      <c r="X130" s="2">
        <v>0</v>
      </c>
      <c r="Y130" s="1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2">
        <v>0</v>
      </c>
      <c r="AH130" s="2">
        <v>0</v>
      </c>
      <c r="AI130" s="2">
        <v>0</v>
      </c>
      <c r="AJ130" s="2">
        <v>0</v>
      </c>
      <c r="AK130" s="12">
        <v>0</v>
      </c>
      <c r="AL130" s="2">
        <v>0</v>
      </c>
      <c r="AM130" s="2">
        <v>0</v>
      </c>
      <c r="AN130" s="2">
        <v>0</v>
      </c>
      <c r="AO130" s="2">
        <v>0</v>
      </c>
      <c r="AP130" s="12">
        <v>0</v>
      </c>
      <c r="AQ130" s="1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12">
        <v>0</v>
      </c>
      <c r="BA130" s="1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12">
        <v>0</v>
      </c>
      <c r="BJ130" s="2">
        <v>0</v>
      </c>
      <c r="BK130" s="12">
        <v>0</v>
      </c>
      <c r="BL130" s="12">
        <v>0</v>
      </c>
      <c r="BM130" s="2">
        <v>0</v>
      </c>
      <c r="BN130" s="12">
        <v>0</v>
      </c>
      <c r="BO130" s="2">
        <v>0</v>
      </c>
      <c r="BP130" s="2">
        <v>0</v>
      </c>
      <c r="BQ130" s="2">
        <v>0</v>
      </c>
      <c r="BR130" s="12">
        <v>0</v>
      </c>
      <c r="BS130" s="2">
        <v>0</v>
      </c>
      <c r="BT130" s="2">
        <v>0</v>
      </c>
      <c r="BU130" s="2">
        <v>0</v>
      </c>
      <c r="BV130" s="12">
        <v>0</v>
      </c>
      <c r="BW130" s="1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1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12">
        <v>0</v>
      </c>
      <c r="CJ130" s="2">
        <v>0</v>
      </c>
      <c r="CK130" s="2">
        <v>0</v>
      </c>
      <c r="CL130" s="12">
        <v>0</v>
      </c>
      <c r="CM130" s="2">
        <v>0</v>
      </c>
      <c r="CN130" s="12">
        <v>0</v>
      </c>
      <c r="CO130" s="2">
        <v>0</v>
      </c>
      <c r="CP130" s="12">
        <v>0</v>
      </c>
      <c r="CQ130" s="2">
        <v>0</v>
      </c>
    </row>
    <row r="131" spans="1:95" ht="15" thickBot="1" x14ac:dyDescent="0.35">
      <c r="A131" s="1" t="s">
        <v>183</v>
      </c>
      <c r="B131" s="12">
        <v>0</v>
      </c>
      <c r="C131" s="2">
        <v>0</v>
      </c>
      <c r="D131" s="2">
        <v>0</v>
      </c>
      <c r="E131" s="12">
        <v>0</v>
      </c>
      <c r="F131" s="2">
        <v>0</v>
      </c>
      <c r="G131" s="12">
        <v>0</v>
      </c>
      <c r="H131" s="2">
        <v>0</v>
      </c>
      <c r="I131" s="12">
        <v>0</v>
      </c>
      <c r="J131" s="12">
        <v>0</v>
      </c>
      <c r="K131" s="2">
        <v>0</v>
      </c>
      <c r="L131" s="2">
        <v>0</v>
      </c>
      <c r="M131" s="2">
        <v>0</v>
      </c>
      <c r="N131" s="2">
        <v>0</v>
      </c>
      <c r="O131" s="12">
        <v>0</v>
      </c>
      <c r="P131" s="2">
        <v>0</v>
      </c>
      <c r="Q131" s="2">
        <v>0</v>
      </c>
      <c r="R131" s="2">
        <v>0</v>
      </c>
      <c r="S131" s="12">
        <v>0</v>
      </c>
      <c r="T131" s="2">
        <v>0</v>
      </c>
      <c r="U131" s="2">
        <v>0</v>
      </c>
      <c r="V131" s="2">
        <v>0</v>
      </c>
      <c r="W131" s="12">
        <v>0</v>
      </c>
      <c r="X131" s="2">
        <v>0</v>
      </c>
      <c r="Y131" s="1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2">
        <v>0</v>
      </c>
      <c r="AH131" s="2">
        <v>0</v>
      </c>
      <c r="AI131" s="2">
        <v>0</v>
      </c>
      <c r="AJ131" s="2">
        <v>0</v>
      </c>
      <c r="AK131" s="12">
        <v>0</v>
      </c>
      <c r="AL131" s="2">
        <v>0</v>
      </c>
      <c r="AM131" s="2">
        <v>0</v>
      </c>
      <c r="AN131" s="2">
        <v>0</v>
      </c>
      <c r="AO131" s="2">
        <v>0</v>
      </c>
      <c r="AP131" s="12">
        <v>0</v>
      </c>
      <c r="AQ131" s="1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12">
        <v>0</v>
      </c>
      <c r="BA131" s="1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12">
        <v>0</v>
      </c>
      <c r="BJ131" s="2">
        <v>0</v>
      </c>
      <c r="BK131" s="12">
        <v>0</v>
      </c>
      <c r="BL131" s="12">
        <v>0</v>
      </c>
      <c r="BM131" s="2">
        <v>0</v>
      </c>
      <c r="BN131" s="12">
        <v>0</v>
      </c>
      <c r="BO131" s="2">
        <v>0</v>
      </c>
      <c r="BP131" s="2">
        <v>0</v>
      </c>
      <c r="BQ131" s="2">
        <v>0</v>
      </c>
      <c r="BR131" s="12">
        <v>0</v>
      </c>
      <c r="BS131" s="2">
        <v>0</v>
      </c>
      <c r="BT131" s="2">
        <v>0</v>
      </c>
      <c r="BU131" s="2">
        <v>0</v>
      </c>
      <c r="BV131" s="12">
        <v>0</v>
      </c>
      <c r="BW131" s="1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1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12">
        <v>0</v>
      </c>
      <c r="CJ131" s="2">
        <v>0</v>
      </c>
      <c r="CK131" s="2">
        <v>0</v>
      </c>
      <c r="CL131" s="12">
        <v>0</v>
      </c>
      <c r="CM131" s="2">
        <v>0</v>
      </c>
      <c r="CN131" s="12">
        <v>0</v>
      </c>
      <c r="CO131" s="2">
        <v>0</v>
      </c>
      <c r="CP131" s="12">
        <v>0</v>
      </c>
      <c r="CQ131" s="2">
        <v>0</v>
      </c>
    </row>
    <row r="132" spans="1:95" ht="15" thickBot="1" x14ac:dyDescent="0.35">
      <c r="A132" s="1" t="s">
        <v>184</v>
      </c>
      <c r="B132" s="12">
        <v>0</v>
      </c>
      <c r="C132" s="2">
        <v>0</v>
      </c>
      <c r="D132" s="2">
        <v>0</v>
      </c>
      <c r="E132" s="12">
        <v>0</v>
      </c>
      <c r="F132" s="2">
        <v>0</v>
      </c>
      <c r="G132" s="12">
        <v>0</v>
      </c>
      <c r="H132" s="2">
        <v>0</v>
      </c>
      <c r="I132" s="12">
        <v>0</v>
      </c>
      <c r="J132" s="12">
        <v>0</v>
      </c>
      <c r="K132" s="2">
        <v>0</v>
      </c>
      <c r="L132" s="2">
        <v>0</v>
      </c>
      <c r="M132" s="2">
        <v>0</v>
      </c>
      <c r="N132" s="2">
        <v>0</v>
      </c>
      <c r="O132" s="12">
        <v>0</v>
      </c>
      <c r="P132" s="2">
        <v>0</v>
      </c>
      <c r="Q132" s="2">
        <v>0</v>
      </c>
      <c r="R132" s="2">
        <v>0</v>
      </c>
      <c r="S132" s="12">
        <v>0</v>
      </c>
      <c r="T132" s="2">
        <v>0</v>
      </c>
      <c r="U132" s="2">
        <v>0</v>
      </c>
      <c r="V132" s="2">
        <v>0</v>
      </c>
      <c r="W132" s="12">
        <v>0</v>
      </c>
      <c r="X132" s="2">
        <v>0</v>
      </c>
      <c r="Y132" s="1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2">
        <v>0</v>
      </c>
      <c r="AH132" s="2">
        <v>0</v>
      </c>
      <c r="AI132" s="2">
        <v>0</v>
      </c>
      <c r="AJ132" s="2">
        <v>0</v>
      </c>
      <c r="AK132" s="12">
        <v>0</v>
      </c>
      <c r="AL132" s="2">
        <v>0</v>
      </c>
      <c r="AM132" s="2">
        <v>0</v>
      </c>
      <c r="AN132" s="2">
        <v>0</v>
      </c>
      <c r="AO132" s="2">
        <v>0</v>
      </c>
      <c r="AP132" s="12">
        <v>0</v>
      </c>
      <c r="AQ132" s="1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12">
        <v>0</v>
      </c>
      <c r="BA132" s="1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12">
        <v>0</v>
      </c>
      <c r="BJ132" s="2">
        <v>0</v>
      </c>
      <c r="BK132" s="12">
        <v>0</v>
      </c>
      <c r="BL132" s="12">
        <v>0</v>
      </c>
      <c r="BM132" s="2">
        <v>0</v>
      </c>
      <c r="BN132" s="12">
        <v>0</v>
      </c>
      <c r="BO132" s="2">
        <v>0</v>
      </c>
      <c r="BP132" s="2">
        <v>0</v>
      </c>
      <c r="BQ132" s="2">
        <v>0</v>
      </c>
      <c r="BR132" s="12">
        <v>0</v>
      </c>
      <c r="BS132" s="2">
        <v>0</v>
      </c>
      <c r="BT132" s="2">
        <v>0</v>
      </c>
      <c r="BU132" s="2">
        <v>0</v>
      </c>
      <c r="BV132" s="12">
        <v>0</v>
      </c>
      <c r="BW132" s="1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1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12">
        <v>0</v>
      </c>
      <c r="CJ132" s="2">
        <v>0</v>
      </c>
      <c r="CK132" s="2">
        <v>0</v>
      </c>
      <c r="CL132" s="12">
        <v>0</v>
      </c>
      <c r="CM132" s="2">
        <v>0</v>
      </c>
      <c r="CN132" s="12">
        <v>0</v>
      </c>
      <c r="CO132" s="2">
        <v>0</v>
      </c>
      <c r="CP132" s="12">
        <v>0</v>
      </c>
      <c r="CQ132" s="2">
        <v>0</v>
      </c>
    </row>
    <row r="133" spans="1:95" ht="15" thickBot="1" x14ac:dyDescent="0.35">
      <c r="A133" s="1" t="s">
        <v>185</v>
      </c>
      <c r="B133" s="12">
        <v>0</v>
      </c>
      <c r="C133" s="2">
        <v>0</v>
      </c>
      <c r="D133" s="2">
        <v>0</v>
      </c>
      <c r="E133" s="12">
        <v>0</v>
      </c>
      <c r="F133" s="2">
        <v>0</v>
      </c>
      <c r="G133" s="12">
        <v>0</v>
      </c>
      <c r="H133" s="2">
        <v>0</v>
      </c>
      <c r="I133" s="12">
        <v>0</v>
      </c>
      <c r="J133" s="12">
        <v>0</v>
      </c>
      <c r="K133" s="2">
        <v>0</v>
      </c>
      <c r="L133" s="2">
        <v>0</v>
      </c>
      <c r="M133" s="2">
        <v>0</v>
      </c>
      <c r="N133" s="2">
        <v>0</v>
      </c>
      <c r="O133" s="12">
        <v>0</v>
      </c>
      <c r="P133" s="2">
        <v>0</v>
      </c>
      <c r="Q133" s="2">
        <v>0</v>
      </c>
      <c r="R133" s="2">
        <v>0</v>
      </c>
      <c r="S133" s="12">
        <v>0</v>
      </c>
      <c r="T133" s="2">
        <v>0</v>
      </c>
      <c r="U133" s="2">
        <v>0</v>
      </c>
      <c r="V133" s="2">
        <v>0</v>
      </c>
      <c r="W133" s="12">
        <v>0</v>
      </c>
      <c r="X133" s="2">
        <v>0</v>
      </c>
      <c r="Y133" s="1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2">
        <v>0</v>
      </c>
      <c r="AH133" s="2">
        <v>0</v>
      </c>
      <c r="AI133" s="2">
        <v>0</v>
      </c>
      <c r="AJ133" s="2">
        <v>0</v>
      </c>
      <c r="AK133" s="12">
        <v>0</v>
      </c>
      <c r="AL133" s="2">
        <v>0</v>
      </c>
      <c r="AM133" s="2">
        <v>0</v>
      </c>
      <c r="AN133" s="2">
        <v>0</v>
      </c>
      <c r="AO133" s="2">
        <v>0</v>
      </c>
      <c r="AP133" s="12">
        <v>0</v>
      </c>
      <c r="AQ133" s="1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12">
        <v>0</v>
      </c>
      <c r="BA133" s="1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12">
        <v>0</v>
      </c>
      <c r="BJ133" s="2">
        <v>0</v>
      </c>
      <c r="BK133" s="12">
        <v>0</v>
      </c>
      <c r="BL133" s="12">
        <v>0</v>
      </c>
      <c r="BM133" s="2">
        <v>0</v>
      </c>
      <c r="BN133" s="12">
        <v>0</v>
      </c>
      <c r="BO133" s="2">
        <v>0</v>
      </c>
      <c r="BP133" s="2">
        <v>0</v>
      </c>
      <c r="BQ133" s="2">
        <v>0</v>
      </c>
      <c r="BR133" s="12">
        <v>0</v>
      </c>
      <c r="BS133" s="2">
        <v>0</v>
      </c>
      <c r="BT133" s="2">
        <v>0</v>
      </c>
      <c r="BU133" s="2">
        <v>0</v>
      </c>
      <c r="BV133" s="12">
        <v>0</v>
      </c>
      <c r="BW133" s="1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1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12">
        <v>0</v>
      </c>
      <c r="CJ133" s="2">
        <v>0</v>
      </c>
      <c r="CK133" s="2">
        <v>0</v>
      </c>
      <c r="CL133" s="12">
        <v>0</v>
      </c>
      <c r="CM133" s="2">
        <v>0</v>
      </c>
      <c r="CN133" s="12">
        <v>0</v>
      </c>
      <c r="CO133" s="2">
        <v>0</v>
      </c>
      <c r="CP133" s="12">
        <v>0</v>
      </c>
      <c r="CQ133" s="2">
        <v>0</v>
      </c>
    </row>
    <row r="134" spans="1:95" ht="15" thickBot="1" x14ac:dyDescent="0.35">
      <c r="A134" s="1" t="s">
        <v>186</v>
      </c>
      <c r="B134" s="12">
        <v>0</v>
      </c>
      <c r="C134" s="2">
        <v>0</v>
      </c>
      <c r="D134" s="2">
        <v>0</v>
      </c>
      <c r="E134" s="12">
        <v>0</v>
      </c>
      <c r="F134" s="2">
        <v>0</v>
      </c>
      <c r="G134" s="12">
        <v>0</v>
      </c>
      <c r="H134" s="2">
        <v>0</v>
      </c>
      <c r="I134" s="12">
        <v>0</v>
      </c>
      <c r="J134" s="12">
        <v>0</v>
      </c>
      <c r="K134" s="2">
        <v>0</v>
      </c>
      <c r="L134" s="2">
        <v>0</v>
      </c>
      <c r="M134" s="2">
        <v>0</v>
      </c>
      <c r="N134" s="2">
        <v>0</v>
      </c>
      <c r="O134" s="12">
        <v>0</v>
      </c>
      <c r="P134" s="2">
        <v>0</v>
      </c>
      <c r="Q134" s="2">
        <v>0</v>
      </c>
      <c r="R134" s="2">
        <v>0</v>
      </c>
      <c r="S134" s="12">
        <v>0</v>
      </c>
      <c r="T134" s="2">
        <v>0</v>
      </c>
      <c r="U134" s="2">
        <v>0</v>
      </c>
      <c r="V134" s="2">
        <v>0</v>
      </c>
      <c r="W134" s="12">
        <v>0</v>
      </c>
      <c r="X134" s="2">
        <v>0</v>
      </c>
      <c r="Y134" s="1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2">
        <v>0</v>
      </c>
      <c r="AH134" s="2">
        <v>0</v>
      </c>
      <c r="AI134" s="2">
        <v>0</v>
      </c>
      <c r="AJ134" s="2">
        <v>0</v>
      </c>
      <c r="AK134" s="12">
        <v>0</v>
      </c>
      <c r="AL134" s="2">
        <v>0</v>
      </c>
      <c r="AM134" s="2">
        <v>0</v>
      </c>
      <c r="AN134" s="2">
        <v>0</v>
      </c>
      <c r="AO134" s="2">
        <v>0</v>
      </c>
      <c r="AP134" s="12">
        <v>0</v>
      </c>
      <c r="AQ134" s="1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12">
        <v>0</v>
      </c>
      <c r="BA134" s="1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12">
        <v>0</v>
      </c>
      <c r="BJ134" s="2">
        <v>0</v>
      </c>
      <c r="BK134" s="12">
        <v>0</v>
      </c>
      <c r="BL134" s="12">
        <v>0</v>
      </c>
      <c r="BM134" s="2">
        <v>0</v>
      </c>
      <c r="BN134" s="12">
        <v>0</v>
      </c>
      <c r="BO134" s="2">
        <v>0</v>
      </c>
      <c r="BP134" s="2">
        <v>0</v>
      </c>
      <c r="BQ134" s="2">
        <v>0</v>
      </c>
      <c r="BR134" s="12">
        <v>0</v>
      </c>
      <c r="BS134" s="2">
        <v>0</v>
      </c>
      <c r="BT134" s="2">
        <v>0</v>
      </c>
      <c r="BU134" s="2">
        <v>0</v>
      </c>
      <c r="BV134" s="12">
        <v>0</v>
      </c>
      <c r="BW134" s="1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1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12">
        <v>0</v>
      </c>
      <c r="CJ134" s="2">
        <v>0</v>
      </c>
      <c r="CK134" s="2">
        <v>0</v>
      </c>
      <c r="CL134" s="12">
        <v>0</v>
      </c>
      <c r="CM134" s="2">
        <v>0</v>
      </c>
      <c r="CN134" s="12">
        <v>0</v>
      </c>
      <c r="CO134" s="2">
        <v>0</v>
      </c>
      <c r="CP134" s="12">
        <v>0</v>
      </c>
      <c r="CQ134" s="2">
        <v>0</v>
      </c>
    </row>
    <row r="135" spans="1:95" ht="15" thickBot="1" x14ac:dyDescent="0.35">
      <c r="A135" s="1" t="s">
        <v>187</v>
      </c>
      <c r="B135" s="12">
        <v>0</v>
      </c>
      <c r="C135" s="2">
        <v>0</v>
      </c>
      <c r="D135" s="2">
        <v>0</v>
      </c>
      <c r="E135" s="12">
        <v>0</v>
      </c>
      <c r="F135" s="2">
        <v>0</v>
      </c>
      <c r="G135" s="12">
        <v>0</v>
      </c>
      <c r="H135" s="2">
        <v>0</v>
      </c>
      <c r="I135" s="12">
        <v>0</v>
      </c>
      <c r="J135" s="12">
        <v>0</v>
      </c>
      <c r="K135" s="2">
        <v>0</v>
      </c>
      <c r="L135" s="2">
        <v>0</v>
      </c>
      <c r="M135" s="2">
        <v>0</v>
      </c>
      <c r="N135" s="2">
        <v>0</v>
      </c>
      <c r="O135" s="12">
        <v>0</v>
      </c>
      <c r="P135" s="2">
        <v>0</v>
      </c>
      <c r="Q135" s="2">
        <v>0</v>
      </c>
      <c r="R135" s="2">
        <v>0</v>
      </c>
      <c r="S135" s="12">
        <v>0</v>
      </c>
      <c r="T135" s="2">
        <v>0</v>
      </c>
      <c r="U135" s="2">
        <v>0</v>
      </c>
      <c r="V135" s="2">
        <v>0</v>
      </c>
      <c r="W135" s="12">
        <v>0</v>
      </c>
      <c r="X135" s="2">
        <v>0</v>
      </c>
      <c r="Y135" s="1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2">
        <v>0</v>
      </c>
      <c r="AH135" s="2">
        <v>0</v>
      </c>
      <c r="AI135" s="2">
        <v>0</v>
      </c>
      <c r="AJ135" s="2">
        <v>0</v>
      </c>
      <c r="AK135" s="12">
        <v>0</v>
      </c>
      <c r="AL135" s="2">
        <v>0</v>
      </c>
      <c r="AM135" s="2">
        <v>0</v>
      </c>
      <c r="AN135" s="2">
        <v>0</v>
      </c>
      <c r="AO135" s="2">
        <v>0</v>
      </c>
      <c r="AP135" s="12">
        <v>0</v>
      </c>
      <c r="AQ135" s="1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12">
        <v>0</v>
      </c>
      <c r="BA135" s="1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12">
        <v>0</v>
      </c>
      <c r="BJ135" s="2">
        <v>0</v>
      </c>
      <c r="BK135" s="12">
        <v>0</v>
      </c>
      <c r="BL135" s="12">
        <v>0</v>
      </c>
      <c r="BM135" s="2">
        <v>0</v>
      </c>
      <c r="BN135" s="12">
        <v>0</v>
      </c>
      <c r="BO135" s="2">
        <v>0</v>
      </c>
      <c r="BP135" s="2">
        <v>0</v>
      </c>
      <c r="BQ135" s="2">
        <v>0</v>
      </c>
      <c r="BR135" s="12">
        <v>0</v>
      </c>
      <c r="BS135" s="2">
        <v>0</v>
      </c>
      <c r="BT135" s="2">
        <v>0</v>
      </c>
      <c r="BU135" s="2">
        <v>0</v>
      </c>
      <c r="BV135" s="12">
        <v>0</v>
      </c>
      <c r="BW135" s="1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1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12">
        <v>0</v>
      </c>
      <c r="CJ135" s="2">
        <v>0</v>
      </c>
      <c r="CK135" s="2">
        <v>0</v>
      </c>
      <c r="CL135" s="12">
        <v>0</v>
      </c>
      <c r="CM135" s="2">
        <v>0</v>
      </c>
      <c r="CN135" s="12">
        <v>0</v>
      </c>
      <c r="CO135" s="2">
        <v>0</v>
      </c>
      <c r="CP135" s="12">
        <v>0</v>
      </c>
      <c r="CQ135" s="2">
        <v>0</v>
      </c>
    </row>
    <row r="136" spans="1:95" ht="15" thickBot="1" x14ac:dyDescent="0.35">
      <c r="A136" s="1" t="s">
        <v>188</v>
      </c>
      <c r="B136" s="12">
        <v>0</v>
      </c>
      <c r="C136" s="2">
        <v>0</v>
      </c>
      <c r="D136" s="2">
        <v>0</v>
      </c>
      <c r="E136" s="12">
        <v>0</v>
      </c>
      <c r="F136" s="2">
        <v>0</v>
      </c>
      <c r="G136" s="12">
        <v>0</v>
      </c>
      <c r="H136" s="2">
        <v>0</v>
      </c>
      <c r="I136" s="12">
        <v>0</v>
      </c>
      <c r="J136" s="12">
        <v>0</v>
      </c>
      <c r="K136" s="2">
        <v>0</v>
      </c>
      <c r="L136" s="2">
        <v>0</v>
      </c>
      <c r="M136" s="2">
        <v>0</v>
      </c>
      <c r="N136" s="2">
        <v>0</v>
      </c>
      <c r="O136" s="12">
        <v>0</v>
      </c>
      <c r="P136" s="2">
        <v>0</v>
      </c>
      <c r="Q136" s="2">
        <v>0</v>
      </c>
      <c r="R136" s="2">
        <v>0</v>
      </c>
      <c r="S136" s="12">
        <v>0</v>
      </c>
      <c r="T136" s="2">
        <v>0</v>
      </c>
      <c r="U136" s="2">
        <v>0</v>
      </c>
      <c r="V136" s="2">
        <v>0</v>
      </c>
      <c r="W136" s="12">
        <v>0</v>
      </c>
      <c r="X136" s="2">
        <v>0</v>
      </c>
      <c r="Y136" s="1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2">
        <v>0</v>
      </c>
      <c r="AH136" s="2">
        <v>0</v>
      </c>
      <c r="AI136" s="2">
        <v>0</v>
      </c>
      <c r="AJ136" s="2">
        <v>0</v>
      </c>
      <c r="AK136" s="12">
        <v>0</v>
      </c>
      <c r="AL136" s="2">
        <v>0</v>
      </c>
      <c r="AM136" s="2">
        <v>0</v>
      </c>
      <c r="AN136" s="2">
        <v>0</v>
      </c>
      <c r="AO136" s="2">
        <v>0</v>
      </c>
      <c r="AP136" s="12">
        <v>0</v>
      </c>
      <c r="AQ136" s="1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12">
        <v>0</v>
      </c>
      <c r="BA136" s="1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12">
        <v>0</v>
      </c>
      <c r="BJ136" s="2">
        <v>0</v>
      </c>
      <c r="BK136" s="12">
        <v>0</v>
      </c>
      <c r="BL136" s="12">
        <v>0</v>
      </c>
      <c r="BM136" s="2">
        <v>0</v>
      </c>
      <c r="BN136" s="12">
        <v>0</v>
      </c>
      <c r="BO136" s="2">
        <v>0</v>
      </c>
      <c r="BP136" s="2">
        <v>0</v>
      </c>
      <c r="BQ136" s="2">
        <v>0</v>
      </c>
      <c r="BR136" s="12">
        <v>0</v>
      </c>
      <c r="BS136" s="2">
        <v>0</v>
      </c>
      <c r="BT136" s="2">
        <v>0</v>
      </c>
      <c r="BU136" s="2">
        <v>0</v>
      </c>
      <c r="BV136" s="12">
        <v>0</v>
      </c>
      <c r="BW136" s="1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1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12">
        <v>0</v>
      </c>
      <c r="CJ136" s="2">
        <v>0</v>
      </c>
      <c r="CK136" s="2">
        <v>0</v>
      </c>
      <c r="CL136" s="12">
        <v>0</v>
      </c>
      <c r="CM136" s="2">
        <v>0</v>
      </c>
      <c r="CN136" s="12">
        <v>0</v>
      </c>
      <c r="CO136" s="2">
        <v>0</v>
      </c>
      <c r="CP136" s="12">
        <v>0</v>
      </c>
      <c r="CQ136" s="2">
        <v>0</v>
      </c>
    </row>
    <row r="137" spans="1:95" ht="15" thickBot="1" x14ac:dyDescent="0.35">
      <c r="A137" s="1" t="s">
        <v>189</v>
      </c>
      <c r="B137" s="12">
        <v>0</v>
      </c>
      <c r="C137" s="2">
        <v>0</v>
      </c>
      <c r="D137" s="2">
        <v>0</v>
      </c>
      <c r="E137" s="12">
        <v>0</v>
      </c>
      <c r="F137" s="2">
        <v>0</v>
      </c>
      <c r="G137" s="12">
        <v>0</v>
      </c>
      <c r="H137" s="2">
        <v>0</v>
      </c>
      <c r="I137" s="12">
        <v>0</v>
      </c>
      <c r="J137" s="12">
        <v>0</v>
      </c>
      <c r="K137" s="2">
        <v>0</v>
      </c>
      <c r="L137" s="2">
        <v>0</v>
      </c>
      <c r="M137" s="2">
        <v>0</v>
      </c>
      <c r="N137" s="2">
        <v>0</v>
      </c>
      <c r="O137" s="12">
        <v>0</v>
      </c>
      <c r="P137" s="2">
        <v>0</v>
      </c>
      <c r="Q137" s="2">
        <v>0</v>
      </c>
      <c r="R137" s="2">
        <v>0</v>
      </c>
      <c r="S137" s="12">
        <v>0</v>
      </c>
      <c r="T137" s="2">
        <v>0</v>
      </c>
      <c r="U137" s="2">
        <v>0</v>
      </c>
      <c r="V137" s="2">
        <v>0</v>
      </c>
      <c r="W137" s="12">
        <v>0</v>
      </c>
      <c r="X137" s="2">
        <v>0</v>
      </c>
      <c r="Y137" s="1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2">
        <v>0</v>
      </c>
      <c r="AH137" s="2">
        <v>0</v>
      </c>
      <c r="AI137" s="2">
        <v>0</v>
      </c>
      <c r="AJ137" s="2">
        <v>0</v>
      </c>
      <c r="AK137" s="12">
        <v>0</v>
      </c>
      <c r="AL137" s="2">
        <v>0</v>
      </c>
      <c r="AM137" s="2">
        <v>0</v>
      </c>
      <c r="AN137" s="2">
        <v>0</v>
      </c>
      <c r="AO137" s="2">
        <v>0</v>
      </c>
      <c r="AP137" s="12">
        <v>0</v>
      </c>
      <c r="AQ137" s="1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12">
        <v>0</v>
      </c>
      <c r="BA137" s="1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12">
        <v>0</v>
      </c>
      <c r="BJ137" s="2">
        <v>0</v>
      </c>
      <c r="BK137" s="12">
        <v>0</v>
      </c>
      <c r="BL137" s="12">
        <v>0</v>
      </c>
      <c r="BM137" s="2">
        <v>0</v>
      </c>
      <c r="BN137" s="12">
        <v>0</v>
      </c>
      <c r="BO137" s="2">
        <v>0</v>
      </c>
      <c r="BP137" s="2">
        <v>0</v>
      </c>
      <c r="BQ137" s="2">
        <v>0</v>
      </c>
      <c r="BR137" s="12">
        <v>0</v>
      </c>
      <c r="BS137" s="2">
        <v>0</v>
      </c>
      <c r="BT137" s="2">
        <v>0</v>
      </c>
      <c r="BU137" s="2">
        <v>0</v>
      </c>
      <c r="BV137" s="12">
        <v>0</v>
      </c>
      <c r="BW137" s="1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1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12">
        <v>0</v>
      </c>
      <c r="CJ137" s="2">
        <v>0</v>
      </c>
      <c r="CK137" s="2">
        <v>0</v>
      </c>
      <c r="CL137" s="12">
        <v>0</v>
      </c>
      <c r="CM137" s="2">
        <v>0</v>
      </c>
      <c r="CN137" s="12">
        <v>0</v>
      </c>
      <c r="CO137" s="2">
        <v>0</v>
      </c>
      <c r="CP137" s="12">
        <v>0</v>
      </c>
      <c r="CQ137" s="2">
        <v>0</v>
      </c>
    </row>
    <row r="138" spans="1:95" ht="15" thickBot="1" x14ac:dyDescent="0.35">
      <c r="A138" s="1" t="s">
        <v>190</v>
      </c>
      <c r="B138" s="12">
        <v>0</v>
      </c>
      <c r="C138" s="2">
        <v>0</v>
      </c>
      <c r="D138" s="2">
        <v>0</v>
      </c>
      <c r="E138" s="12">
        <v>0</v>
      </c>
      <c r="F138" s="2">
        <v>0</v>
      </c>
      <c r="G138" s="12">
        <v>0</v>
      </c>
      <c r="H138" s="2">
        <v>0</v>
      </c>
      <c r="I138" s="12">
        <v>0</v>
      </c>
      <c r="J138" s="12">
        <v>0</v>
      </c>
      <c r="K138" s="2">
        <v>0</v>
      </c>
      <c r="L138" s="2">
        <v>0</v>
      </c>
      <c r="M138" s="2">
        <v>0</v>
      </c>
      <c r="N138" s="2">
        <v>0</v>
      </c>
      <c r="O138" s="12">
        <v>0</v>
      </c>
      <c r="P138" s="2">
        <v>0</v>
      </c>
      <c r="Q138" s="2">
        <v>0</v>
      </c>
      <c r="R138" s="2">
        <v>0</v>
      </c>
      <c r="S138" s="12">
        <v>0</v>
      </c>
      <c r="T138" s="2">
        <v>0</v>
      </c>
      <c r="U138" s="2">
        <v>0</v>
      </c>
      <c r="V138" s="2">
        <v>0</v>
      </c>
      <c r="W138" s="12">
        <v>0</v>
      </c>
      <c r="X138" s="2">
        <v>0</v>
      </c>
      <c r="Y138" s="1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2">
        <v>0</v>
      </c>
      <c r="AH138" s="2">
        <v>0</v>
      </c>
      <c r="AI138" s="2">
        <v>0</v>
      </c>
      <c r="AJ138" s="2">
        <v>0</v>
      </c>
      <c r="AK138" s="12">
        <v>0</v>
      </c>
      <c r="AL138" s="2">
        <v>0</v>
      </c>
      <c r="AM138" s="2">
        <v>0</v>
      </c>
      <c r="AN138" s="2">
        <v>0</v>
      </c>
      <c r="AO138" s="2">
        <v>0</v>
      </c>
      <c r="AP138" s="12">
        <v>0</v>
      </c>
      <c r="AQ138" s="1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12">
        <v>0</v>
      </c>
      <c r="BA138" s="1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12">
        <v>0</v>
      </c>
      <c r="BJ138" s="2">
        <v>0</v>
      </c>
      <c r="BK138" s="12">
        <v>0</v>
      </c>
      <c r="BL138" s="12">
        <v>0</v>
      </c>
      <c r="BM138" s="2">
        <v>0</v>
      </c>
      <c r="BN138" s="12">
        <v>0</v>
      </c>
      <c r="BO138" s="2">
        <v>0</v>
      </c>
      <c r="BP138" s="2">
        <v>0</v>
      </c>
      <c r="BQ138" s="2">
        <v>0</v>
      </c>
      <c r="BR138" s="12">
        <v>0</v>
      </c>
      <c r="BS138" s="2">
        <v>0</v>
      </c>
      <c r="BT138" s="2">
        <v>0</v>
      </c>
      <c r="BU138" s="2">
        <v>0</v>
      </c>
      <c r="BV138" s="12">
        <v>0</v>
      </c>
      <c r="BW138" s="1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1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12">
        <v>0</v>
      </c>
      <c r="CJ138" s="2">
        <v>0</v>
      </c>
      <c r="CK138" s="2">
        <v>0</v>
      </c>
      <c r="CL138" s="12">
        <v>0</v>
      </c>
      <c r="CM138" s="2">
        <v>0</v>
      </c>
      <c r="CN138" s="12">
        <v>0</v>
      </c>
      <c r="CO138" s="2">
        <v>0</v>
      </c>
      <c r="CP138" s="12">
        <v>0</v>
      </c>
      <c r="CQ138" s="2">
        <v>0</v>
      </c>
    </row>
    <row r="139" spans="1:95" ht="15" thickBot="1" x14ac:dyDescent="0.35">
      <c r="A139" s="1" t="s">
        <v>191</v>
      </c>
      <c r="B139" s="12">
        <v>0</v>
      </c>
      <c r="C139" s="2">
        <v>0</v>
      </c>
      <c r="D139" s="2">
        <v>0</v>
      </c>
      <c r="E139" s="12">
        <v>0</v>
      </c>
      <c r="F139" s="2">
        <v>0</v>
      </c>
      <c r="G139" s="12">
        <v>0</v>
      </c>
      <c r="H139" s="2">
        <v>0</v>
      </c>
      <c r="I139" s="12">
        <v>0</v>
      </c>
      <c r="J139" s="12">
        <v>0</v>
      </c>
      <c r="K139" s="2">
        <v>0</v>
      </c>
      <c r="L139" s="2">
        <v>0</v>
      </c>
      <c r="M139" s="2">
        <v>0</v>
      </c>
      <c r="N139" s="2">
        <v>0</v>
      </c>
      <c r="O139" s="12">
        <v>0</v>
      </c>
      <c r="P139" s="2">
        <v>0</v>
      </c>
      <c r="Q139" s="2">
        <v>0</v>
      </c>
      <c r="R139" s="2">
        <v>0</v>
      </c>
      <c r="S139" s="12">
        <v>0</v>
      </c>
      <c r="T139" s="2">
        <v>0</v>
      </c>
      <c r="U139" s="2">
        <v>0</v>
      </c>
      <c r="V139" s="2">
        <v>0</v>
      </c>
      <c r="W139" s="12">
        <v>0</v>
      </c>
      <c r="X139" s="2">
        <v>0</v>
      </c>
      <c r="Y139" s="1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2">
        <v>0</v>
      </c>
      <c r="AH139" s="2">
        <v>0</v>
      </c>
      <c r="AI139" s="2">
        <v>0</v>
      </c>
      <c r="AJ139" s="2">
        <v>0</v>
      </c>
      <c r="AK139" s="12">
        <v>0</v>
      </c>
      <c r="AL139" s="2">
        <v>0</v>
      </c>
      <c r="AM139" s="2">
        <v>0</v>
      </c>
      <c r="AN139" s="2">
        <v>0</v>
      </c>
      <c r="AO139" s="2">
        <v>0</v>
      </c>
      <c r="AP139" s="12">
        <v>0</v>
      </c>
      <c r="AQ139" s="1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12">
        <v>0</v>
      </c>
      <c r="BA139" s="1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12">
        <v>0</v>
      </c>
      <c r="BJ139" s="2">
        <v>0</v>
      </c>
      <c r="BK139" s="12">
        <v>0</v>
      </c>
      <c r="BL139" s="12">
        <v>0</v>
      </c>
      <c r="BM139" s="2">
        <v>0</v>
      </c>
      <c r="BN139" s="12">
        <v>0</v>
      </c>
      <c r="BO139" s="2">
        <v>0</v>
      </c>
      <c r="BP139" s="2">
        <v>0</v>
      </c>
      <c r="BQ139" s="2">
        <v>0</v>
      </c>
      <c r="BR139" s="12">
        <v>0</v>
      </c>
      <c r="BS139" s="2">
        <v>0</v>
      </c>
      <c r="BT139" s="2">
        <v>0</v>
      </c>
      <c r="BU139" s="2">
        <v>0</v>
      </c>
      <c r="BV139" s="12">
        <v>0</v>
      </c>
      <c r="BW139" s="1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1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12">
        <v>0</v>
      </c>
      <c r="CJ139" s="2">
        <v>0</v>
      </c>
      <c r="CK139" s="2">
        <v>0</v>
      </c>
      <c r="CL139" s="12">
        <v>0</v>
      </c>
      <c r="CM139" s="2">
        <v>0</v>
      </c>
      <c r="CN139" s="12">
        <v>0</v>
      </c>
      <c r="CO139" s="2">
        <v>0</v>
      </c>
      <c r="CP139" s="12">
        <v>0</v>
      </c>
      <c r="CQ139" s="2">
        <v>0</v>
      </c>
    </row>
    <row r="140" spans="1:95" ht="15" thickBot="1" x14ac:dyDescent="0.35">
      <c r="A140" s="1" t="s">
        <v>192</v>
      </c>
      <c r="B140" s="12">
        <v>0</v>
      </c>
      <c r="C140" s="2">
        <v>0</v>
      </c>
      <c r="D140" s="2">
        <v>0</v>
      </c>
      <c r="E140" s="12">
        <v>0</v>
      </c>
      <c r="F140" s="2">
        <v>0</v>
      </c>
      <c r="G140" s="12">
        <v>0</v>
      </c>
      <c r="H140" s="2">
        <v>0</v>
      </c>
      <c r="I140" s="12">
        <v>0</v>
      </c>
      <c r="J140" s="12">
        <v>0</v>
      </c>
      <c r="K140" s="2">
        <v>0</v>
      </c>
      <c r="L140" s="2">
        <v>0</v>
      </c>
      <c r="M140" s="2">
        <v>0</v>
      </c>
      <c r="N140" s="2">
        <v>0</v>
      </c>
      <c r="O140" s="12">
        <v>0</v>
      </c>
      <c r="P140" s="2">
        <v>0</v>
      </c>
      <c r="Q140" s="2">
        <v>0</v>
      </c>
      <c r="R140" s="2">
        <v>0</v>
      </c>
      <c r="S140" s="12">
        <v>0</v>
      </c>
      <c r="T140" s="2">
        <v>0</v>
      </c>
      <c r="U140" s="2">
        <v>0</v>
      </c>
      <c r="V140" s="2">
        <v>0</v>
      </c>
      <c r="W140" s="12">
        <v>0</v>
      </c>
      <c r="X140" s="2">
        <v>0</v>
      </c>
      <c r="Y140" s="1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2">
        <v>0</v>
      </c>
      <c r="AH140" s="2">
        <v>0</v>
      </c>
      <c r="AI140" s="2">
        <v>0</v>
      </c>
      <c r="AJ140" s="2">
        <v>0</v>
      </c>
      <c r="AK140" s="12">
        <v>0</v>
      </c>
      <c r="AL140" s="2">
        <v>0</v>
      </c>
      <c r="AM140" s="2">
        <v>0</v>
      </c>
      <c r="AN140" s="2">
        <v>0</v>
      </c>
      <c r="AO140" s="2">
        <v>0</v>
      </c>
      <c r="AP140" s="12">
        <v>0</v>
      </c>
      <c r="AQ140" s="1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12">
        <v>0</v>
      </c>
      <c r="BA140" s="1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12">
        <v>0</v>
      </c>
      <c r="BJ140" s="2">
        <v>0</v>
      </c>
      <c r="BK140" s="12">
        <v>0</v>
      </c>
      <c r="BL140" s="12">
        <v>0</v>
      </c>
      <c r="BM140" s="2">
        <v>0</v>
      </c>
      <c r="BN140" s="12">
        <v>0</v>
      </c>
      <c r="BO140" s="2">
        <v>0</v>
      </c>
      <c r="BP140" s="2">
        <v>0</v>
      </c>
      <c r="BQ140" s="2">
        <v>0</v>
      </c>
      <c r="BR140" s="12">
        <v>0</v>
      </c>
      <c r="BS140" s="2">
        <v>0</v>
      </c>
      <c r="BT140" s="2">
        <v>0</v>
      </c>
      <c r="BU140" s="2">
        <v>0</v>
      </c>
      <c r="BV140" s="12">
        <v>0</v>
      </c>
      <c r="BW140" s="1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1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12">
        <v>0</v>
      </c>
      <c r="CJ140" s="2">
        <v>0</v>
      </c>
      <c r="CK140" s="2">
        <v>0</v>
      </c>
      <c r="CL140" s="12">
        <v>0</v>
      </c>
      <c r="CM140" s="2">
        <v>0</v>
      </c>
      <c r="CN140" s="12">
        <v>0</v>
      </c>
      <c r="CO140" s="2">
        <v>0</v>
      </c>
      <c r="CP140" s="12">
        <v>0</v>
      </c>
      <c r="CQ140" s="2">
        <v>0</v>
      </c>
    </row>
    <row r="141" spans="1:95" ht="15" thickBot="1" x14ac:dyDescent="0.35">
      <c r="A141" s="1" t="s">
        <v>193</v>
      </c>
      <c r="B141" s="12">
        <v>0</v>
      </c>
      <c r="C141" s="2">
        <v>0</v>
      </c>
      <c r="D141" s="2">
        <v>0</v>
      </c>
      <c r="E141" s="12">
        <v>0</v>
      </c>
      <c r="F141" s="2">
        <v>0</v>
      </c>
      <c r="G141" s="12">
        <v>0</v>
      </c>
      <c r="H141" s="2">
        <v>0</v>
      </c>
      <c r="I141" s="12">
        <v>0</v>
      </c>
      <c r="J141" s="12">
        <v>0</v>
      </c>
      <c r="K141" s="2">
        <v>0</v>
      </c>
      <c r="L141" s="2">
        <v>0</v>
      </c>
      <c r="M141" s="2">
        <v>0</v>
      </c>
      <c r="N141" s="2">
        <v>0</v>
      </c>
      <c r="O141" s="12">
        <v>0</v>
      </c>
      <c r="P141" s="2">
        <v>0</v>
      </c>
      <c r="Q141" s="2">
        <v>0</v>
      </c>
      <c r="R141" s="2">
        <v>0</v>
      </c>
      <c r="S141" s="12">
        <v>0</v>
      </c>
      <c r="T141" s="2">
        <v>0</v>
      </c>
      <c r="U141" s="2">
        <v>0</v>
      </c>
      <c r="V141" s="2">
        <v>0</v>
      </c>
      <c r="W141" s="12">
        <v>0</v>
      </c>
      <c r="X141" s="2">
        <v>0</v>
      </c>
      <c r="Y141" s="1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2">
        <v>0</v>
      </c>
      <c r="AH141" s="2">
        <v>0</v>
      </c>
      <c r="AI141" s="2">
        <v>0</v>
      </c>
      <c r="AJ141" s="2">
        <v>0</v>
      </c>
      <c r="AK141" s="12">
        <v>0</v>
      </c>
      <c r="AL141" s="2">
        <v>0</v>
      </c>
      <c r="AM141" s="2">
        <v>0</v>
      </c>
      <c r="AN141" s="2">
        <v>0</v>
      </c>
      <c r="AO141" s="2">
        <v>0</v>
      </c>
      <c r="AP141" s="12">
        <v>0</v>
      </c>
      <c r="AQ141" s="1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12">
        <v>0</v>
      </c>
      <c r="BA141" s="1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12">
        <v>0</v>
      </c>
      <c r="BJ141" s="2">
        <v>0</v>
      </c>
      <c r="BK141" s="12">
        <v>0</v>
      </c>
      <c r="BL141" s="12">
        <v>0</v>
      </c>
      <c r="BM141" s="2">
        <v>0</v>
      </c>
      <c r="BN141" s="12">
        <v>0</v>
      </c>
      <c r="BO141" s="2">
        <v>0</v>
      </c>
      <c r="BP141" s="2">
        <v>0</v>
      </c>
      <c r="BQ141" s="2">
        <v>0</v>
      </c>
      <c r="BR141" s="12">
        <v>0</v>
      </c>
      <c r="BS141" s="2">
        <v>0</v>
      </c>
      <c r="BT141" s="2">
        <v>0</v>
      </c>
      <c r="BU141" s="2">
        <v>0</v>
      </c>
      <c r="BV141" s="12">
        <v>0</v>
      </c>
      <c r="BW141" s="1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1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12">
        <v>0</v>
      </c>
      <c r="CJ141" s="2">
        <v>0</v>
      </c>
      <c r="CK141" s="2">
        <v>0</v>
      </c>
      <c r="CL141" s="12">
        <v>0</v>
      </c>
      <c r="CM141" s="2">
        <v>0</v>
      </c>
      <c r="CN141" s="12">
        <v>0</v>
      </c>
      <c r="CO141" s="2">
        <v>0</v>
      </c>
      <c r="CP141" s="12">
        <v>0</v>
      </c>
      <c r="CQ141" s="2">
        <v>0</v>
      </c>
    </row>
    <row r="142" spans="1:95" ht="15" thickBot="1" x14ac:dyDescent="0.35">
      <c r="A142" s="1" t="s">
        <v>194</v>
      </c>
      <c r="B142" s="12">
        <v>0</v>
      </c>
      <c r="C142" s="2">
        <v>0</v>
      </c>
      <c r="D142" s="2">
        <v>0</v>
      </c>
      <c r="E142" s="12">
        <v>0</v>
      </c>
      <c r="F142" s="2">
        <v>0</v>
      </c>
      <c r="G142" s="12">
        <v>0</v>
      </c>
      <c r="H142" s="2">
        <v>0</v>
      </c>
      <c r="I142" s="12">
        <v>0</v>
      </c>
      <c r="J142" s="12">
        <v>0</v>
      </c>
      <c r="K142" s="2">
        <v>0</v>
      </c>
      <c r="L142" s="2">
        <v>0</v>
      </c>
      <c r="M142" s="2">
        <v>0</v>
      </c>
      <c r="N142" s="2">
        <v>0</v>
      </c>
      <c r="O142" s="12">
        <v>0</v>
      </c>
      <c r="P142" s="2">
        <v>0</v>
      </c>
      <c r="Q142" s="2">
        <v>0</v>
      </c>
      <c r="R142" s="2">
        <v>0</v>
      </c>
      <c r="S142" s="12">
        <v>0</v>
      </c>
      <c r="T142" s="2">
        <v>0</v>
      </c>
      <c r="U142" s="2">
        <v>0</v>
      </c>
      <c r="V142" s="2">
        <v>0</v>
      </c>
      <c r="W142" s="12">
        <v>0</v>
      </c>
      <c r="X142" s="2">
        <v>0</v>
      </c>
      <c r="Y142" s="1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2">
        <v>0</v>
      </c>
      <c r="AH142" s="2">
        <v>0</v>
      </c>
      <c r="AI142" s="2">
        <v>0</v>
      </c>
      <c r="AJ142" s="2">
        <v>0</v>
      </c>
      <c r="AK142" s="12">
        <v>0</v>
      </c>
      <c r="AL142" s="2">
        <v>0</v>
      </c>
      <c r="AM142" s="2">
        <v>0</v>
      </c>
      <c r="AN142" s="2">
        <v>0</v>
      </c>
      <c r="AO142" s="2">
        <v>0</v>
      </c>
      <c r="AP142" s="12">
        <v>0</v>
      </c>
      <c r="AQ142" s="1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12">
        <v>0</v>
      </c>
      <c r="BA142" s="1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12">
        <v>0</v>
      </c>
      <c r="BJ142" s="2">
        <v>0</v>
      </c>
      <c r="BK142" s="12">
        <v>0</v>
      </c>
      <c r="BL142" s="12">
        <v>0</v>
      </c>
      <c r="BM142" s="2">
        <v>0</v>
      </c>
      <c r="BN142" s="12">
        <v>0</v>
      </c>
      <c r="BO142" s="2">
        <v>0</v>
      </c>
      <c r="BP142" s="2">
        <v>0</v>
      </c>
      <c r="BQ142" s="2">
        <v>0</v>
      </c>
      <c r="BR142" s="12">
        <v>0</v>
      </c>
      <c r="BS142" s="2">
        <v>0</v>
      </c>
      <c r="BT142" s="2">
        <v>0</v>
      </c>
      <c r="BU142" s="2">
        <v>0</v>
      </c>
      <c r="BV142" s="12">
        <v>0</v>
      </c>
      <c r="BW142" s="1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1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12">
        <v>0</v>
      </c>
      <c r="CJ142" s="2">
        <v>0</v>
      </c>
      <c r="CK142" s="2">
        <v>0</v>
      </c>
      <c r="CL142" s="12">
        <v>0</v>
      </c>
      <c r="CM142" s="2">
        <v>0</v>
      </c>
      <c r="CN142" s="12">
        <v>0</v>
      </c>
      <c r="CO142" s="2">
        <v>0</v>
      </c>
      <c r="CP142" s="12">
        <v>0</v>
      </c>
      <c r="CQ142" s="2">
        <v>0</v>
      </c>
    </row>
    <row r="143" spans="1:95" ht="15" thickBot="1" x14ac:dyDescent="0.35">
      <c r="A143" s="1" t="s">
        <v>195</v>
      </c>
      <c r="B143" s="12">
        <v>0</v>
      </c>
      <c r="C143" s="2">
        <v>0</v>
      </c>
      <c r="D143" s="2">
        <v>0</v>
      </c>
      <c r="E143" s="12">
        <v>0</v>
      </c>
      <c r="F143" s="2">
        <v>0</v>
      </c>
      <c r="G143" s="12">
        <v>0</v>
      </c>
      <c r="H143" s="2">
        <v>0</v>
      </c>
      <c r="I143" s="12">
        <v>0</v>
      </c>
      <c r="J143" s="12">
        <v>0</v>
      </c>
      <c r="K143" s="2">
        <v>0</v>
      </c>
      <c r="L143" s="2">
        <v>0</v>
      </c>
      <c r="M143" s="2">
        <v>0</v>
      </c>
      <c r="N143" s="2">
        <v>0</v>
      </c>
      <c r="O143" s="12">
        <v>0</v>
      </c>
      <c r="P143" s="2">
        <v>0</v>
      </c>
      <c r="Q143" s="2">
        <v>0</v>
      </c>
      <c r="R143" s="2">
        <v>0</v>
      </c>
      <c r="S143" s="12">
        <v>0</v>
      </c>
      <c r="T143" s="2">
        <v>0</v>
      </c>
      <c r="U143" s="2">
        <v>0</v>
      </c>
      <c r="V143" s="2">
        <v>0</v>
      </c>
      <c r="W143" s="12">
        <v>0</v>
      </c>
      <c r="X143" s="2">
        <v>0</v>
      </c>
      <c r="Y143" s="1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2">
        <v>0</v>
      </c>
      <c r="AH143" s="2">
        <v>0</v>
      </c>
      <c r="AI143" s="2">
        <v>0</v>
      </c>
      <c r="AJ143" s="2">
        <v>0</v>
      </c>
      <c r="AK143" s="12">
        <v>0</v>
      </c>
      <c r="AL143" s="2">
        <v>0</v>
      </c>
      <c r="AM143" s="2">
        <v>0</v>
      </c>
      <c r="AN143" s="2">
        <v>0</v>
      </c>
      <c r="AO143" s="2">
        <v>0</v>
      </c>
      <c r="AP143" s="12">
        <v>0</v>
      </c>
      <c r="AQ143" s="1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12">
        <v>0</v>
      </c>
      <c r="BA143" s="1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12">
        <v>0</v>
      </c>
      <c r="BJ143" s="2">
        <v>0</v>
      </c>
      <c r="BK143" s="12">
        <v>0</v>
      </c>
      <c r="BL143" s="12">
        <v>0</v>
      </c>
      <c r="BM143" s="2">
        <v>0</v>
      </c>
      <c r="BN143" s="12">
        <v>0</v>
      </c>
      <c r="BO143" s="2">
        <v>0</v>
      </c>
      <c r="BP143" s="2">
        <v>0</v>
      </c>
      <c r="BQ143" s="2">
        <v>0</v>
      </c>
      <c r="BR143" s="12">
        <v>0</v>
      </c>
      <c r="BS143" s="2">
        <v>0</v>
      </c>
      <c r="BT143" s="2">
        <v>0</v>
      </c>
      <c r="BU143" s="2">
        <v>0</v>
      </c>
      <c r="BV143" s="12">
        <v>0</v>
      </c>
      <c r="BW143" s="1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1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12">
        <v>0</v>
      </c>
      <c r="CJ143" s="2">
        <v>0</v>
      </c>
      <c r="CK143" s="2">
        <v>0</v>
      </c>
      <c r="CL143" s="12">
        <v>0</v>
      </c>
      <c r="CM143" s="2">
        <v>0</v>
      </c>
      <c r="CN143" s="12">
        <v>0</v>
      </c>
      <c r="CO143" s="2">
        <v>0</v>
      </c>
      <c r="CP143" s="12">
        <v>0</v>
      </c>
      <c r="CQ143" s="2">
        <v>0</v>
      </c>
    </row>
    <row r="144" spans="1:95" ht="15" thickBot="1" x14ac:dyDescent="0.35">
      <c r="A144" s="1" t="s">
        <v>196</v>
      </c>
      <c r="B144" s="12">
        <v>0</v>
      </c>
      <c r="C144" s="2">
        <v>0</v>
      </c>
      <c r="D144" s="2">
        <v>0</v>
      </c>
      <c r="E144" s="12">
        <v>0</v>
      </c>
      <c r="F144" s="2">
        <v>0</v>
      </c>
      <c r="G144" s="12">
        <v>0</v>
      </c>
      <c r="H144" s="2">
        <v>0</v>
      </c>
      <c r="I144" s="12">
        <v>0</v>
      </c>
      <c r="J144" s="12">
        <v>0</v>
      </c>
      <c r="K144" s="2">
        <v>0</v>
      </c>
      <c r="L144" s="2">
        <v>0</v>
      </c>
      <c r="M144" s="2">
        <v>0</v>
      </c>
      <c r="N144" s="2">
        <v>0</v>
      </c>
      <c r="O144" s="12">
        <v>0</v>
      </c>
      <c r="P144" s="2">
        <v>0</v>
      </c>
      <c r="Q144" s="2">
        <v>0</v>
      </c>
      <c r="R144" s="2">
        <v>0</v>
      </c>
      <c r="S144" s="12">
        <v>0</v>
      </c>
      <c r="T144" s="2">
        <v>0</v>
      </c>
      <c r="U144" s="2">
        <v>0</v>
      </c>
      <c r="V144" s="2">
        <v>0</v>
      </c>
      <c r="W144" s="12">
        <v>0</v>
      </c>
      <c r="X144" s="2">
        <v>0</v>
      </c>
      <c r="Y144" s="1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2">
        <v>0</v>
      </c>
      <c r="AH144" s="2">
        <v>0</v>
      </c>
      <c r="AI144" s="2">
        <v>0</v>
      </c>
      <c r="AJ144" s="2">
        <v>0</v>
      </c>
      <c r="AK144" s="12">
        <v>0</v>
      </c>
      <c r="AL144" s="2">
        <v>0</v>
      </c>
      <c r="AM144" s="2">
        <v>0</v>
      </c>
      <c r="AN144" s="2">
        <v>0</v>
      </c>
      <c r="AO144" s="2">
        <v>0</v>
      </c>
      <c r="AP144" s="12">
        <v>0</v>
      </c>
      <c r="AQ144" s="1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12">
        <v>0</v>
      </c>
      <c r="BA144" s="1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12">
        <v>0</v>
      </c>
      <c r="BJ144" s="2">
        <v>0</v>
      </c>
      <c r="BK144" s="12">
        <v>0</v>
      </c>
      <c r="BL144" s="12">
        <v>0</v>
      </c>
      <c r="BM144" s="2">
        <v>0</v>
      </c>
      <c r="BN144" s="12">
        <v>0</v>
      </c>
      <c r="BO144" s="2">
        <v>0</v>
      </c>
      <c r="BP144" s="2">
        <v>0</v>
      </c>
      <c r="BQ144" s="2">
        <v>0</v>
      </c>
      <c r="BR144" s="12">
        <v>0</v>
      </c>
      <c r="BS144" s="2">
        <v>0</v>
      </c>
      <c r="BT144" s="2">
        <v>0</v>
      </c>
      <c r="BU144" s="2">
        <v>0</v>
      </c>
      <c r="BV144" s="12">
        <v>0</v>
      </c>
      <c r="BW144" s="1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1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12">
        <v>0</v>
      </c>
      <c r="CJ144" s="2">
        <v>0</v>
      </c>
      <c r="CK144" s="2">
        <v>0</v>
      </c>
      <c r="CL144" s="12">
        <v>0</v>
      </c>
      <c r="CM144" s="2">
        <v>0</v>
      </c>
      <c r="CN144" s="12">
        <v>0</v>
      </c>
      <c r="CO144" s="2">
        <v>0</v>
      </c>
      <c r="CP144" s="12">
        <v>0</v>
      </c>
      <c r="CQ144" s="2">
        <v>0</v>
      </c>
    </row>
    <row r="145" spans="1:99" ht="15" thickBot="1" x14ac:dyDescent="0.35">
      <c r="A145" s="1" t="s">
        <v>197</v>
      </c>
      <c r="B145" s="12">
        <v>0</v>
      </c>
      <c r="C145" s="2">
        <v>0</v>
      </c>
      <c r="D145" s="2">
        <v>0</v>
      </c>
      <c r="E145" s="12">
        <v>0</v>
      </c>
      <c r="F145" s="2">
        <v>0</v>
      </c>
      <c r="G145" s="12">
        <v>0</v>
      </c>
      <c r="H145" s="2">
        <v>0</v>
      </c>
      <c r="I145" s="12">
        <v>0</v>
      </c>
      <c r="J145" s="12">
        <v>0</v>
      </c>
      <c r="K145" s="2">
        <v>0</v>
      </c>
      <c r="L145" s="2">
        <v>0</v>
      </c>
      <c r="M145" s="2">
        <v>0</v>
      </c>
      <c r="N145" s="2">
        <v>0</v>
      </c>
      <c r="O145" s="12">
        <v>0</v>
      </c>
      <c r="P145" s="2">
        <v>0</v>
      </c>
      <c r="Q145" s="2">
        <v>0</v>
      </c>
      <c r="R145" s="2">
        <v>0</v>
      </c>
      <c r="S145" s="12">
        <v>0</v>
      </c>
      <c r="T145" s="2">
        <v>0</v>
      </c>
      <c r="U145" s="2">
        <v>0</v>
      </c>
      <c r="V145" s="2">
        <v>0</v>
      </c>
      <c r="W145" s="12">
        <v>0</v>
      </c>
      <c r="X145" s="2">
        <v>0</v>
      </c>
      <c r="Y145" s="1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2">
        <v>0</v>
      </c>
      <c r="AH145" s="2">
        <v>0</v>
      </c>
      <c r="AI145" s="2">
        <v>0</v>
      </c>
      <c r="AJ145" s="2">
        <v>0</v>
      </c>
      <c r="AK145" s="12">
        <v>0</v>
      </c>
      <c r="AL145" s="2">
        <v>0</v>
      </c>
      <c r="AM145" s="2">
        <v>0</v>
      </c>
      <c r="AN145" s="2">
        <v>0</v>
      </c>
      <c r="AO145" s="2">
        <v>0</v>
      </c>
      <c r="AP145" s="12">
        <v>0</v>
      </c>
      <c r="AQ145" s="1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12">
        <v>0</v>
      </c>
      <c r="BA145" s="1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12">
        <v>0</v>
      </c>
      <c r="BJ145" s="2">
        <v>0</v>
      </c>
      <c r="BK145" s="12">
        <v>0</v>
      </c>
      <c r="BL145" s="12">
        <v>0</v>
      </c>
      <c r="BM145" s="2">
        <v>0</v>
      </c>
      <c r="BN145" s="12">
        <v>0</v>
      </c>
      <c r="BO145" s="2">
        <v>0</v>
      </c>
      <c r="BP145" s="2">
        <v>0</v>
      </c>
      <c r="BQ145" s="2">
        <v>0</v>
      </c>
      <c r="BR145" s="12">
        <v>0</v>
      </c>
      <c r="BS145" s="2">
        <v>0</v>
      </c>
      <c r="BT145" s="2">
        <v>0</v>
      </c>
      <c r="BU145" s="2">
        <v>0</v>
      </c>
      <c r="BV145" s="12">
        <v>0</v>
      </c>
      <c r="BW145" s="1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1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12">
        <v>0</v>
      </c>
      <c r="CJ145" s="2">
        <v>0</v>
      </c>
      <c r="CK145" s="2">
        <v>0</v>
      </c>
      <c r="CL145" s="12">
        <v>0</v>
      </c>
      <c r="CM145" s="2">
        <v>0</v>
      </c>
      <c r="CN145" s="12">
        <v>0</v>
      </c>
      <c r="CO145" s="2">
        <v>0</v>
      </c>
      <c r="CP145" s="12">
        <v>0</v>
      </c>
      <c r="CQ145" s="2">
        <v>0</v>
      </c>
    </row>
    <row r="146" spans="1:99" ht="15" thickBot="1" x14ac:dyDescent="0.35">
      <c r="A146" s="1" t="s">
        <v>198</v>
      </c>
      <c r="B146" s="12">
        <v>0</v>
      </c>
      <c r="C146" s="2">
        <v>0</v>
      </c>
      <c r="D146" s="2">
        <v>0</v>
      </c>
      <c r="E146" s="12">
        <v>0</v>
      </c>
      <c r="F146" s="2">
        <v>0</v>
      </c>
      <c r="G146" s="12">
        <v>0</v>
      </c>
      <c r="H146" s="2">
        <v>0</v>
      </c>
      <c r="I146" s="12">
        <v>0</v>
      </c>
      <c r="J146" s="12">
        <v>0</v>
      </c>
      <c r="K146" s="2">
        <v>0</v>
      </c>
      <c r="L146" s="2">
        <v>0</v>
      </c>
      <c r="M146" s="2">
        <v>0</v>
      </c>
      <c r="N146" s="2">
        <v>0</v>
      </c>
      <c r="O146" s="12">
        <v>0</v>
      </c>
      <c r="P146" s="2">
        <v>0</v>
      </c>
      <c r="Q146" s="2">
        <v>0</v>
      </c>
      <c r="R146" s="2">
        <v>0</v>
      </c>
      <c r="S146" s="12">
        <v>0</v>
      </c>
      <c r="T146" s="2">
        <v>0</v>
      </c>
      <c r="U146" s="2">
        <v>0</v>
      </c>
      <c r="V146" s="2">
        <v>0</v>
      </c>
      <c r="W146" s="12">
        <v>0</v>
      </c>
      <c r="X146" s="2">
        <v>0</v>
      </c>
      <c r="Y146" s="1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2">
        <v>0</v>
      </c>
      <c r="AH146" s="2">
        <v>0</v>
      </c>
      <c r="AI146" s="2">
        <v>0</v>
      </c>
      <c r="AJ146" s="2">
        <v>0</v>
      </c>
      <c r="AK146" s="12">
        <v>0</v>
      </c>
      <c r="AL146" s="2">
        <v>0</v>
      </c>
      <c r="AM146" s="2">
        <v>0</v>
      </c>
      <c r="AN146" s="2">
        <v>0</v>
      </c>
      <c r="AO146" s="2">
        <v>0</v>
      </c>
      <c r="AP146" s="12">
        <v>0</v>
      </c>
      <c r="AQ146" s="1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12">
        <v>0</v>
      </c>
      <c r="BA146" s="1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12">
        <v>0</v>
      </c>
      <c r="BJ146" s="2">
        <v>0</v>
      </c>
      <c r="BK146" s="12">
        <v>0</v>
      </c>
      <c r="BL146" s="12">
        <v>0</v>
      </c>
      <c r="BM146" s="2">
        <v>0</v>
      </c>
      <c r="BN146" s="12">
        <v>0</v>
      </c>
      <c r="BO146" s="2">
        <v>0</v>
      </c>
      <c r="BP146" s="2">
        <v>0</v>
      </c>
      <c r="BQ146" s="2">
        <v>0</v>
      </c>
      <c r="BR146" s="12">
        <v>0</v>
      </c>
      <c r="BS146" s="2">
        <v>0</v>
      </c>
      <c r="BT146" s="2">
        <v>0</v>
      </c>
      <c r="BU146" s="2">
        <v>0</v>
      </c>
      <c r="BV146" s="12">
        <v>0</v>
      </c>
      <c r="BW146" s="1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1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12">
        <v>0</v>
      </c>
      <c r="CJ146" s="2">
        <v>0</v>
      </c>
      <c r="CK146" s="2">
        <v>0</v>
      </c>
      <c r="CL146" s="12">
        <v>0</v>
      </c>
      <c r="CM146" s="2">
        <v>0</v>
      </c>
      <c r="CN146" s="12">
        <v>0</v>
      </c>
      <c r="CO146" s="2">
        <v>0</v>
      </c>
      <c r="CP146" s="12">
        <v>0</v>
      </c>
      <c r="CQ146" s="2">
        <v>0</v>
      </c>
    </row>
    <row r="147" spans="1:99" ht="15" thickBot="1" x14ac:dyDescent="0.35">
      <c r="A147" s="1" t="s">
        <v>199</v>
      </c>
      <c r="B147" s="12">
        <v>0</v>
      </c>
      <c r="C147" s="2">
        <v>0</v>
      </c>
      <c r="D147" s="2">
        <v>0</v>
      </c>
      <c r="E147" s="12">
        <v>0</v>
      </c>
      <c r="F147" s="2">
        <v>0</v>
      </c>
      <c r="G147" s="12">
        <v>0</v>
      </c>
      <c r="H147" s="2">
        <v>0</v>
      </c>
      <c r="I147" s="12">
        <v>0</v>
      </c>
      <c r="J147" s="12">
        <v>0</v>
      </c>
      <c r="K147" s="2">
        <v>0</v>
      </c>
      <c r="L147" s="2">
        <v>0</v>
      </c>
      <c r="M147" s="2">
        <v>0</v>
      </c>
      <c r="N147" s="2">
        <v>0</v>
      </c>
      <c r="O147" s="12">
        <v>0</v>
      </c>
      <c r="P147" s="2">
        <v>0</v>
      </c>
      <c r="Q147" s="2">
        <v>0</v>
      </c>
      <c r="R147" s="2">
        <v>0</v>
      </c>
      <c r="S147" s="12">
        <v>0</v>
      </c>
      <c r="T147" s="2">
        <v>0</v>
      </c>
      <c r="U147" s="2">
        <v>0</v>
      </c>
      <c r="V147" s="2">
        <v>0</v>
      </c>
      <c r="W147" s="12">
        <v>0</v>
      </c>
      <c r="X147" s="2">
        <v>0</v>
      </c>
      <c r="Y147" s="1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2">
        <v>0</v>
      </c>
      <c r="AH147" s="2">
        <v>0</v>
      </c>
      <c r="AI147" s="2">
        <v>0</v>
      </c>
      <c r="AJ147" s="2">
        <v>0</v>
      </c>
      <c r="AK147" s="12">
        <v>0</v>
      </c>
      <c r="AL147" s="2">
        <v>0</v>
      </c>
      <c r="AM147" s="2">
        <v>0</v>
      </c>
      <c r="AN147" s="2">
        <v>0</v>
      </c>
      <c r="AO147" s="2">
        <v>0</v>
      </c>
      <c r="AP147" s="12">
        <v>0</v>
      </c>
      <c r="AQ147" s="1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12">
        <v>0</v>
      </c>
      <c r="BA147" s="1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12">
        <v>0</v>
      </c>
      <c r="BJ147" s="2">
        <v>0</v>
      </c>
      <c r="BK147" s="12">
        <v>0</v>
      </c>
      <c r="BL147" s="12">
        <v>0</v>
      </c>
      <c r="BM147" s="2">
        <v>0</v>
      </c>
      <c r="BN147" s="12">
        <v>0</v>
      </c>
      <c r="BO147" s="2">
        <v>0</v>
      </c>
      <c r="BP147" s="2">
        <v>0</v>
      </c>
      <c r="BQ147" s="2">
        <v>0</v>
      </c>
      <c r="BR147" s="12">
        <v>0</v>
      </c>
      <c r="BS147" s="2">
        <v>0</v>
      </c>
      <c r="BT147" s="2">
        <v>0</v>
      </c>
      <c r="BU147" s="2">
        <v>0</v>
      </c>
      <c r="BV147" s="12">
        <v>0</v>
      </c>
      <c r="BW147" s="1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1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12">
        <v>0</v>
      </c>
      <c r="CJ147" s="2">
        <v>0</v>
      </c>
      <c r="CK147" s="2">
        <v>0</v>
      </c>
      <c r="CL147" s="12">
        <v>0</v>
      </c>
      <c r="CM147" s="2">
        <v>0</v>
      </c>
      <c r="CN147" s="12">
        <v>0</v>
      </c>
      <c r="CO147" s="2">
        <v>0</v>
      </c>
      <c r="CP147" s="12">
        <v>0</v>
      </c>
      <c r="CQ147" s="2">
        <v>0</v>
      </c>
      <c r="CT147">
        <f>regresszio_additiv!GL5</f>
        <v>1435551420.3692245</v>
      </c>
    </row>
    <row r="148" spans="1:99" ht="18.600000000000001" thickBot="1" x14ac:dyDescent="0.35">
      <c r="A148" s="3"/>
      <c r="CR148" t="s">
        <v>217</v>
      </c>
      <c r="CS148" s="28">
        <f>CORREL(CS150:CS183,CR150:CR183)</f>
        <v>0.9656792397191899</v>
      </c>
      <c r="CT148" s="122">
        <f>SUMSQ(CT150:CT183)</f>
        <v>854754814.85000014</v>
      </c>
      <c r="CU148" s="112">
        <f>CT148/CT147</f>
        <v>0.59541915581829652</v>
      </c>
    </row>
    <row r="149" spans="1:99" ht="15" thickBot="1" x14ac:dyDescent="0.35">
      <c r="A149" s="1" t="s">
        <v>201</v>
      </c>
      <c r="B149" s="11" t="s">
        <v>1</v>
      </c>
      <c r="C149" s="1" t="s">
        <v>2</v>
      </c>
      <c r="D149" s="1" t="s">
        <v>3</v>
      </c>
      <c r="E149" s="11" t="s">
        <v>4</v>
      </c>
      <c r="F149" s="1" t="s">
        <v>5</v>
      </c>
      <c r="G149" s="11" t="s">
        <v>6</v>
      </c>
      <c r="H149" s="1" t="s">
        <v>7</v>
      </c>
      <c r="I149" s="11" t="s">
        <v>8</v>
      </c>
      <c r="J149" s="11" t="s">
        <v>9</v>
      </c>
      <c r="K149" s="1" t="s">
        <v>10</v>
      </c>
      <c r="L149" s="1" t="s">
        <v>11</v>
      </c>
      <c r="M149" s="1" t="s">
        <v>12</v>
      </c>
      <c r="N149" s="1" t="s">
        <v>13</v>
      </c>
      <c r="O149" s="11" t="s">
        <v>14</v>
      </c>
      <c r="P149" s="1" t="s">
        <v>15</v>
      </c>
      <c r="Q149" s="1" t="s">
        <v>16</v>
      </c>
      <c r="R149" s="1" t="s">
        <v>17</v>
      </c>
      <c r="S149" s="11" t="s">
        <v>18</v>
      </c>
      <c r="T149" s="1" t="s">
        <v>19</v>
      </c>
      <c r="U149" s="1" t="s">
        <v>20</v>
      </c>
      <c r="V149" s="1" t="s">
        <v>21</v>
      </c>
      <c r="W149" s="11" t="s">
        <v>22</v>
      </c>
      <c r="X149" s="1" t="s">
        <v>23</v>
      </c>
      <c r="Y149" s="11" t="s">
        <v>24</v>
      </c>
      <c r="Z149" s="1" t="s">
        <v>25</v>
      </c>
      <c r="AA149" s="1" t="s">
        <v>26</v>
      </c>
      <c r="AB149" s="1" t="s">
        <v>27</v>
      </c>
      <c r="AC149" s="1" t="s">
        <v>28</v>
      </c>
      <c r="AD149" s="1" t="s">
        <v>29</v>
      </c>
      <c r="AE149" s="1" t="s">
        <v>30</v>
      </c>
      <c r="AF149" s="1" t="s">
        <v>31</v>
      </c>
      <c r="AG149" s="11" t="s">
        <v>32</v>
      </c>
      <c r="AH149" s="1" t="s">
        <v>33</v>
      </c>
      <c r="AI149" s="1" t="s">
        <v>34</v>
      </c>
      <c r="AJ149" s="1" t="s">
        <v>35</v>
      </c>
      <c r="AK149" s="11" t="s">
        <v>36</v>
      </c>
      <c r="AL149" s="1" t="s">
        <v>37</v>
      </c>
      <c r="AM149" s="1" t="s">
        <v>38</v>
      </c>
      <c r="AN149" s="1" t="s">
        <v>39</v>
      </c>
      <c r="AO149" s="1" t="s">
        <v>40</v>
      </c>
      <c r="AP149" s="11" t="s">
        <v>41</v>
      </c>
      <c r="AQ149" s="11" t="s">
        <v>42</v>
      </c>
      <c r="AR149" s="1" t="s">
        <v>43</v>
      </c>
      <c r="AS149" s="1" t="s">
        <v>44</v>
      </c>
      <c r="AT149" s="1" t="s">
        <v>45</v>
      </c>
      <c r="AU149" s="1" t="s">
        <v>46</v>
      </c>
      <c r="AV149" s="1" t="s">
        <v>47</v>
      </c>
      <c r="AW149" s="1" t="s">
        <v>48</v>
      </c>
      <c r="AX149" s="1" t="s">
        <v>49</v>
      </c>
      <c r="AY149" s="1" t="s">
        <v>50</v>
      </c>
      <c r="AZ149" s="11" t="s">
        <v>51</v>
      </c>
      <c r="BA149" s="11" t="s">
        <v>52</v>
      </c>
      <c r="BB149" s="1" t="s">
        <v>53</v>
      </c>
      <c r="BC149" s="1" t="s">
        <v>54</v>
      </c>
      <c r="BD149" s="1" t="s">
        <v>55</v>
      </c>
      <c r="BE149" s="1" t="s">
        <v>56</v>
      </c>
      <c r="BF149" s="1" t="s">
        <v>57</v>
      </c>
      <c r="BG149" s="1" t="s">
        <v>58</v>
      </c>
      <c r="BH149" s="1" t="s">
        <v>59</v>
      </c>
      <c r="BI149" s="11" t="s">
        <v>60</v>
      </c>
      <c r="BJ149" s="1" t="s">
        <v>61</v>
      </c>
      <c r="BK149" s="11" t="s">
        <v>62</v>
      </c>
      <c r="BL149" s="11" t="s">
        <v>63</v>
      </c>
      <c r="BM149" s="1" t="s">
        <v>64</v>
      </c>
      <c r="BN149" s="11" t="s">
        <v>65</v>
      </c>
      <c r="BO149" s="1" t="s">
        <v>66</v>
      </c>
      <c r="BP149" s="1" t="s">
        <v>67</v>
      </c>
      <c r="BQ149" s="1" t="s">
        <v>68</v>
      </c>
      <c r="BR149" s="11" t="s">
        <v>69</v>
      </c>
      <c r="BS149" s="1" t="s">
        <v>70</v>
      </c>
      <c r="BT149" s="1" t="s">
        <v>71</v>
      </c>
      <c r="BU149" s="1" t="s">
        <v>72</v>
      </c>
      <c r="BV149" s="11" t="s">
        <v>73</v>
      </c>
      <c r="BW149" s="11" t="s">
        <v>74</v>
      </c>
      <c r="BX149" s="1" t="s">
        <v>75</v>
      </c>
      <c r="BY149" s="1" t="s">
        <v>76</v>
      </c>
      <c r="BZ149" s="1" t="s">
        <v>77</v>
      </c>
      <c r="CA149" s="1" t="s">
        <v>78</v>
      </c>
      <c r="CB149" s="1" t="s">
        <v>79</v>
      </c>
      <c r="CC149" s="11" t="s">
        <v>80</v>
      </c>
      <c r="CD149" s="1" t="s">
        <v>81</v>
      </c>
      <c r="CE149" s="1" t="s">
        <v>82</v>
      </c>
      <c r="CF149" s="1" t="s">
        <v>83</v>
      </c>
      <c r="CG149" s="1" t="s">
        <v>84</v>
      </c>
      <c r="CH149" s="1" t="s">
        <v>85</v>
      </c>
      <c r="CI149" s="11" t="s">
        <v>86</v>
      </c>
      <c r="CJ149" s="1" t="s">
        <v>87</v>
      </c>
      <c r="CK149" s="1" t="s">
        <v>88</v>
      </c>
      <c r="CL149" s="11" t="s">
        <v>89</v>
      </c>
      <c r="CM149" s="1" t="s">
        <v>90</v>
      </c>
      <c r="CN149" s="11" t="s">
        <v>91</v>
      </c>
      <c r="CO149" s="1" t="s">
        <v>92</v>
      </c>
      <c r="CP149" s="11" t="s">
        <v>93</v>
      </c>
      <c r="CQ149" s="1" t="s">
        <v>94</v>
      </c>
      <c r="CR149" s="1" t="s">
        <v>202</v>
      </c>
      <c r="CS149" s="1" t="s">
        <v>203</v>
      </c>
      <c r="CT149" s="1" t="s">
        <v>204</v>
      </c>
      <c r="CU149" s="1" t="s">
        <v>205</v>
      </c>
    </row>
    <row r="150" spans="1:99" ht="15" thickBot="1" x14ac:dyDescent="0.35">
      <c r="A150" s="1" t="s">
        <v>96</v>
      </c>
      <c r="B150" s="12">
        <v>0</v>
      </c>
      <c r="C150" s="2">
        <v>0</v>
      </c>
      <c r="D150" s="2">
        <v>0</v>
      </c>
      <c r="E150" s="12">
        <v>0</v>
      </c>
      <c r="F150" s="2">
        <v>0</v>
      </c>
      <c r="G150" s="12">
        <v>0</v>
      </c>
      <c r="H150" s="2">
        <v>0</v>
      </c>
      <c r="I150" s="12">
        <v>30568.400000000001</v>
      </c>
      <c r="J150" s="12">
        <v>0</v>
      </c>
      <c r="K150" s="2">
        <v>0</v>
      </c>
      <c r="L150" s="2">
        <v>0</v>
      </c>
      <c r="M150" s="2">
        <v>0</v>
      </c>
      <c r="N150" s="2">
        <v>0</v>
      </c>
      <c r="O150" s="12">
        <v>0</v>
      </c>
      <c r="P150" s="2">
        <v>0</v>
      </c>
      <c r="Q150" s="2">
        <v>0</v>
      </c>
      <c r="R150" s="2">
        <v>0</v>
      </c>
      <c r="S150" s="12">
        <v>15635.5</v>
      </c>
      <c r="T150" s="2">
        <v>0</v>
      </c>
      <c r="U150" s="2">
        <v>0</v>
      </c>
      <c r="V150" s="2">
        <v>0</v>
      </c>
      <c r="W150" s="12">
        <v>0</v>
      </c>
      <c r="X150" s="2">
        <v>0</v>
      </c>
      <c r="Y150" s="1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2">
        <v>8075.8</v>
      </c>
      <c r="AH150" s="2">
        <v>0</v>
      </c>
      <c r="AI150" s="2">
        <v>0</v>
      </c>
      <c r="AJ150" s="2">
        <v>0</v>
      </c>
      <c r="AK150" s="12">
        <v>10459.6</v>
      </c>
      <c r="AL150" s="2">
        <v>0</v>
      </c>
      <c r="AM150" s="2">
        <v>0</v>
      </c>
      <c r="AN150" s="2">
        <v>0</v>
      </c>
      <c r="AO150" s="2">
        <v>0</v>
      </c>
      <c r="AP150" s="12">
        <v>5550</v>
      </c>
      <c r="AQ150" s="12">
        <v>4353.6000000000004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12">
        <v>0</v>
      </c>
      <c r="BA150" s="12">
        <v>8878.7000000000007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12">
        <v>10637.1</v>
      </c>
      <c r="BJ150" s="2">
        <v>0</v>
      </c>
      <c r="BK150" s="12">
        <v>0</v>
      </c>
      <c r="BL150" s="12">
        <v>5365.9</v>
      </c>
      <c r="BM150" s="2">
        <v>0</v>
      </c>
      <c r="BN150" s="12">
        <v>0</v>
      </c>
      <c r="BO150" s="2">
        <v>0</v>
      </c>
      <c r="BP150" s="2">
        <v>0</v>
      </c>
      <c r="BQ150" s="2">
        <v>0</v>
      </c>
      <c r="BR150" s="12">
        <v>5652.2</v>
      </c>
      <c r="BS150" s="2">
        <v>0</v>
      </c>
      <c r="BT150" s="2">
        <v>0</v>
      </c>
      <c r="BU150" s="2">
        <v>0</v>
      </c>
      <c r="BV150" s="12">
        <v>0</v>
      </c>
      <c r="BW150" s="12">
        <v>6475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1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12">
        <v>1033.3</v>
      </c>
      <c r="CJ150" s="2">
        <v>0</v>
      </c>
      <c r="CK150" s="2">
        <v>0</v>
      </c>
      <c r="CL150" s="12">
        <v>0</v>
      </c>
      <c r="CM150" s="2">
        <v>0</v>
      </c>
      <c r="CN150" s="12">
        <v>0</v>
      </c>
      <c r="CO150" s="2">
        <v>0</v>
      </c>
      <c r="CP150" s="12">
        <v>25653.8</v>
      </c>
      <c r="CQ150" s="2">
        <v>0</v>
      </c>
      <c r="CR150" s="2">
        <v>138339.1</v>
      </c>
      <c r="CS150" s="2">
        <v>138700</v>
      </c>
      <c r="CT150" s="2">
        <v>360.9</v>
      </c>
      <c r="CU150" s="2">
        <v>0.26</v>
      </c>
    </row>
    <row r="151" spans="1:99" ht="15" thickBot="1" x14ac:dyDescent="0.35">
      <c r="A151" s="1" t="s">
        <v>97</v>
      </c>
      <c r="B151" s="12">
        <v>0</v>
      </c>
      <c r="C151" s="2">
        <v>0</v>
      </c>
      <c r="D151" s="2">
        <v>0</v>
      </c>
      <c r="E151" s="12">
        <v>0</v>
      </c>
      <c r="F151" s="2">
        <v>0</v>
      </c>
      <c r="G151" s="12">
        <v>0</v>
      </c>
      <c r="H151" s="2">
        <v>0</v>
      </c>
      <c r="I151" s="12">
        <v>0</v>
      </c>
      <c r="J151" s="12">
        <v>0</v>
      </c>
      <c r="K151" s="2">
        <v>0</v>
      </c>
      <c r="L151" s="2">
        <v>0</v>
      </c>
      <c r="M151" s="2">
        <v>0</v>
      </c>
      <c r="N151" s="2">
        <v>0</v>
      </c>
      <c r="O151" s="12">
        <v>533.1</v>
      </c>
      <c r="P151" s="2">
        <v>0</v>
      </c>
      <c r="Q151" s="2">
        <v>0</v>
      </c>
      <c r="R151" s="2">
        <v>0</v>
      </c>
      <c r="S151" s="12">
        <v>15635.5</v>
      </c>
      <c r="T151" s="2">
        <v>0</v>
      </c>
      <c r="U151" s="2">
        <v>0</v>
      </c>
      <c r="V151" s="2">
        <v>0</v>
      </c>
      <c r="W151" s="12">
        <v>0</v>
      </c>
      <c r="X151" s="2">
        <v>0</v>
      </c>
      <c r="Y151" s="12">
        <v>4571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2">
        <v>8075.8</v>
      </c>
      <c r="AH151" s="2">
        <v>0</v>
      </c>
      <c r="AI151" s="2">
        <v>0</v>
      </c>
      <c r="AJ151" s="2">
        <v>0</v>
      </c>
      <c r="AK151" s="12">
        <v>0</v>
      </c>
      <c r="AL151" s="2">
        <v>0</v>
      </c>
      <c r="AM151" s="2">
        <v>0</v>
      </c>
      <c r="AN151" s="2">
        <v>0</v>
      </c>
      <c r="AO151" s="2">
        <v>0</v>
      </c>
      <c r="AP151" s="12">
        <v>5550</v>
      </c>
      <c r="AQ151" s="1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12">
        <v>0</v>
      </c>
      <c r="BA151" s="12">
        <v>8878.7000000000007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12">
        <v>0</v>
      </c>
      <c r="BJ151" s="2">
        <v>0</v>
      </c>
      <c r="BK151" s="12">
        <v>25764</v>
      </c>
      <c r="BL151" s="12">
        <v>5365.9</v>
      </c>
      <c r="BM151" s="2">
        <v>0</v>
      </c>
      <c r="BN151" s="12">
        <v>3905.8</v>
      </c>
      <c r="BO151" s="2">
        <v>0</v>
      </c>
      <c r="BP151" s="2">
        <v>0</v>
      </c>
      <c r="BQ151" s="2">
        <v>0</v>
      </c>
      <c r="BR151" s="12">
        <v>4760</v>
      </c>
      <c r="BS151" s="2">
        <v>0</v>
      </c>
      <c r="BT151" s="2">
        <v>0</v>
      </c>
      <c r="BU151" s="2">
        <v>0</v>
      </c>
      <c r="BV151" s="12">
        <v>0</v>
      </c>
      <c r="BW151" s="1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12">
        <v>31850.1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12">
        <v>1033.3</v>
      </c>
      <c r="CJ151" s="2">
        <v>0</v>
      </c>
      <c r="CK151" s="2">
        <v>0</v>
      </c>
      <c r="CL151" s="12">
        <v>0</v>
      </c>
      <c r="CM151" s="2">
        <v>0</v>
      </c>
      <c r="CN151" s="12">
        <v>0</v>
      </c>
      <c r="CO151" s="2">
        <v>0</v>
      </c>
      <c r="CP151" s="12">
        <v>0</v>
      </c>
      <c r="CQ151" s="2">
        <v>0</v>
      </c>
      <c r="CR151" s="2">
        <v>115923.3</v>
      </c>
      <c r="CS151" s="2">
        <v>115100</v>
      </c>
      <c r="CT151" s="2">
        <v>-823.3</v>
      </c>
      <c r="CU151" s="2">
        <v>-0.72</v>
      </c>
    </row>
    <row r="152" spans="1:99" ht="15" thickBot="1" x14ac:dyDescent="0.35">
      <c r="A152" s="1" t="s">
        <v>98</v>
      </c>
      <c r="B152" s="12">
        <v>0</v>
      </c>
      <c r="C152" s="2">
        <v>0</v>
      </c>
      <c r="D152" s="2">
        <v>0</v>
      </c>
      <c r="E152" s="12">
        <v>2954.8</v>
      </c>
      <c r="F152" s="2">
        <v>0</v>
      </c>
      <c r="G152" s="12">
        <v>0</v>
      </c>
      <c r="H152" s="2">
        <v>0</v>
      </c>
      <c r="I152" s="12">
        <v>30568.400000000001</v>
      </c>
      <c r="J152" s="12">
        <v>0</v>
      </c>
      <c r="K152" s="2">
        <v>0</v>
      </c>
      <c r="L152" s="2">
        <v>0</v>
      </c>
      <c r="M152" s="2">
        <v>0</v>
      </c>
      <c r="N152" s="2">
        <v>0</v>
      </c>
      <c r="O152" s="12">
        <v>533.1</v>
      </c>
      <c r="P152" s="2">
        <v>0</v>
      </c>
      <c r="Q152" s="2">
        <v>0</v>
      </c>
      <c r="R152" s="2">
        <v>0</v>
      </c>
      <c r="S152" s="12">
        <v>12404.5</v>
      </c>
      <c r="T152" s="2">
        <v>0</v>
      </c>
      <c r="U152" s="2">
        <v>0</v>
      </c>
      <c r="V152" s="2">
        <v>0</v>
      </c>
      <c r="W152" s="12">
        <v>0</v>
      </c>
      <c r="X152" s="2">
        <v>0</v>
      </c>
      <c r="Y152" s="1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2">
        <v>8075.8</v>
      </c>
      <c r="AH152" s="2">
        <v>0</v>
      </c>
      <c r="AI152" s="2">
        <v>0</v>
      </c>
      <c r="AJ152" s="2">
        <v>0</v>
      </c>
      <c r="AK152" s="12">
        <v>10459.6</v>
      </c>
      <c r="AL152" s="2">
        <v>0</v>
      </c>
      <c r="AM152" s="2">
        <v>0</v>
      </c>
      <c r="AN152" s="2">
        <v>0</v>
      </c>
      <c r="AO152" s="2">
        <v>0</v>
      </c>
      <c r="AP152" s="12">
        <v>0</v>
      </c>
      <c r="AQ152" s="12">
        <v>4353.6000000000004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12">
        <v>49.9</v>
      </c>
      <c r="BA152" s="12">
        <v>8878.7000000000007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12">
        <v>0</v>
      </c>
      <c r="BJ152" s="2">
        <v>0</v>
      </c>
      <c r="BK152" s="12">
        <v>25764</v>
      </c>
      <c r="BL152" s="12">
        <v>0</v>
      </c>
      <c r="BM152" s="2">
        <v>0</v>
      </c>
      <c r="BN152" s="12">
        <v>0</v>
      </c>
      <c r="BO152" s="2">
        <v>0</v>
      </c>
      <c r="BP152" s="2">
        <v>0</v>
      </c>
      <c r="BQ152" s="2">
        <v>0</v>
      </c>
      <c r="BR152" s="12">
        <v>5652.2</v>
      </c>
      <c r="BS152" s="2">
        <v>0</v>
      </c>
      <c r="BT152" s="2">
        <v>580.5</v>
      </c>
      <c r="BU152" s="2">
        <v>0</v>
      </c>
      <c r="BV152" s="12">
        <v>0</v>
      </c>
      <c r="BW152" s="1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1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12">
        <v>0</v>
      </c>
      <c r="CJ152" s="2">
        <v>0</v>
      </c>
      <c r="CK152" s="2">
        <v>0</v>
      </c>
      <c r="CL152" s="12">
        <v>0</v>
      </c>
      <c r="CM152" s="2">
        <v>0</v>
      </c>
      <c r="CN152" s="12">
        <v>5024.3</v>
      </c>
      <c r="CO152" s="2">
        <v>0</v>
      </c>
      <c r="CP152" s="12">
        <v>0</v>
      </c>
      <c r="CQ152" s="2">
        <v>0</v>
      </c>
      <c r="CR152" s="2">
        <v>115299.4</v>
      </c>
      <c r="CS152" s="2">
        <v>115600</v>
      </c>
      <c r="CT152" s="2">
        <v>300.60000000000002</v>
      </c>
      <c r="CU152" s="2">
        <v>0.26</v>
      </c>
    </row>
    <row r="153" spans="1:99" ht="15" thickBot="1" x14ac:dyDescent="0.35">
      <c r="A153" s="1" t="s">
        <v>99</v>
      </c>
      <c r="B153" s="12">
        <v>0</v>
      </c>
      <c r="C153" s="2">
        <v>0</v>
      </c>
      <c r="D153" s="2">
        <v>0</v>
      </c>
      <c r="E153" s="12">
        <v>0</v>
      </c>
      <c r="F153" s="2">
        <v>0</v>
      </c>
      <c r="G153" s="12">
        <v>0</v>
      </c>
      <c r="H153" s="2">
        <v>0</v>
      </c>
      <c r="I153" s="12">
        <v>0</v>
      </c>
      <c r="J153" s="12">
        <v>0</v>
      </c>
      <c r="K153" s="2">
        <v>0</v>
      </c>
      <c r="L153" s="2">
        <v>0</v>
      </c>
      <c r="M153" s="2">
        <v>0</v>
      </c>
      <c r="N153" s="2">
        <v>0</v>
      </c>
      <c r="O153" s="12">
        <v>533.1</v>
      </c>
      <c r="P153" s="2">
        <v>0</v>
      </c>
      <c r="Q153" s="2">
        <v>0</v>
      </c>
      <c r="R153" s="2">
        <v>0</v>
      </c>
      <c r="S153" s="12">
        <v>15635.5</v>
      </c>
      <c r="T153" s="2">
        <v>0</v>
      </c>
      <c r="U153" s="2">
        <v>0</v>
      </c>
      <c r="V153" s="2">
        <v>0</v>
      </c>
      <c r="W153" s="12">
        <v>0</v>
      </c>
      <c r="X153" s="2">
        <v>0</v>
      </c>
      <c r="Y153" s="1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2">
        <v>8075.8</v>
      </c>
      <c r="AH153" s="2">
        <v>0</v>
      </c>
      <c r="AI153" s="2">
        <v>0</v>
      </c>
      <c r="AJ153" s="2">
        <v>0</v>
      </c>
      <c r="AK153" s="12">
        <v>0</v>
      </c>
      <c r="AL153" s="2">
        <v>0</v>
      </c>
      <c r="AM153" s="2">
        <v>0</v>
      </c>
      <c r="AN153" s="2">
        <v>0</v>
      </c>
      <c r="AO153" s="2">
        <v>0</v>
      </c>
      <c r="AP153" s="12">
        <v>5550</v>
      </c>
      <c r="AQ153" s="12">
        <v>4353.6000000000004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12">
        <v>0</v>
      </c>
      <c r="BA153" s="12">
        <v>8878.7000000000007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12">
        <v>0</v>
      </c>
      <c r="BJ153" s="2">
        <v>0</v>
      </c>
      <c r="BK153" s="12">
        <v>25764</v>
      </c>
      <c r="BL153" s="12">
        <v>5365.9</v>
      </c>
      <c r="BM153" s="2">
        <v>0</v>
      </c>
      <c r="BN153" s="12">
        <v>3905.8</v>
      </c>
      <c r="BO153" s="2">
        <v>0</v>
      </c>
      <c r="BP153" s="2">
        <v>0</v>
      </c>
      <c r="BQ153" s="2">
        <v>0</v>
      </c>
      <c r="BR153" s="12">
        <v>5652.2</v>
      </c>
      <c r="BS153" s="2">
        <v>0</v>
      </c>
      <c r="BT153" s="2">
        <v>580.5</v>
      </c>
      <c r="BU153" s="2">
        <v>0</v>
      </c>
      <c r="BV153" s="12">
        <v>1701.5</v>
      </c>
      <c r="BW153" s="12">
        <v>6475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1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12">
        <v>1033.3</v>
      </c>
      <c r="CJ153" s="2">
        <v>0</v>
      </c>
      <c r="CK153" s="2">
        <v>0</v>
      </c>
      <c r="CL153" s="12">
        <v>4752.1000000000004</v>
      </c>
      <c r="CM153" s="2">
        <v>0</v>
      </c>
      <c r="CN153" s="12">
        <v>0</v>
      </c>
      <c r="CO153" s="2">
        <v>0</v>
      </c>
      <c r="CP153" s="12">
        <v>25653.8</v>
      </c>
      <c r="CQ153" s="2">
        <v>0</v>
      </c>
      <c r="CR153" s="2">
        <v>123910.9</v>
      </c>
      <c r="CS153" s="2">
        <v>131666</v>
      </c>
      <c r="CT153" s="2">
        <v>7755.1</v>
      </c>
      <c r="CU153" s="2">
        <v>5.89</v>
      </c>
    </row>
    <row r="154" spans="1:99" ht="15" thickBot="1" x14ac:dyDescent="0.35">
      <c r="A154" s="1" t="s">
        <v>100</v>
      </c>
      <c r="B154" s="12">
        <v>0</v>
      </c>
      <c r="C154" s="2">
        <v>0</v>
      </c>
      <c r="D154" s="2">
        <v>0</v>
      </c>
      <c r="E154" s="12">
        <v>0</v>
      </c>
      <c r="F154" s="2">
        <v>0</v>
      </c>
      <c r="G154" s="12">
        <v>0</v>
      </c>
      <c r="H154" s="2">
        <v>0</v>
      </c>
      <c r="I154" s="12">
        <v>0</v>
      </c>
      <c r="J154" s="12">
        <v>0</v>
      </c>
      <c r="K154" s="2">
        <v>0</v>
      </c>
      <c r="L154" s="2">
        <v>0</v>
      </c>
      <c r="M154" s="2">
        <v>0</v>
      </c>
      <c r="N154" s="2">
        <v>0</v>
      </c>
      <c r="O154" s="12">
        <v>0</v>
      </c>
      <c r="P154" s="2">
        <v>0</v>
      </c>
      <c r="Q154" s="2">
        <v>0</v>
      </c>
      <c r="R154" s="2">
        <v>0</v>
      </c>
      <c r="S154" s="12">
        <v>15635.5</v>
      </c>
      <c r="T154" s="2">
        <v>0</v>
      </c>
      <c r="U154" s="2">
        <v>0</v>
      </c>
      <c r="V154" s="2">
        <v>0</v>
      </c>
      <c r="W154" s="12">
        <v>0</v>
      </c>
      <c r="X154" s="2">
        <v>0</v>
      </c>
      <c r="Y154" s="1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2">
        <v>8075.8</v>
      </c>
      <c r="AH154" s="2">
        <v>0</v>
      </c>
      <c r="AI154" s="2">
        <v>0</v>
      </c>
      <c r="AJ154" s="2">
        <v>0</v>
      </c>
      <c r="AK154" s="12">
        <v>0</v>
      </c>
      <c r="AL154" s="2">
        <v>0</v>
      </c>
      <c r="AM154" s="2">
        <v>0</v>
      </c>
      <c r="AN154" s="2">
        <v>0</v>
      </c>
      <c r="AO154" s="2">
        <v>0</v>
      </c>
      <c r="AP154" s="12">
        <v>5550</v>
      </c>
      <c r="AQ154" s="12">
        <v>4353.6000000000004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12">
        <v>0</v>
      </c>
      <c r="BA154" s="12">
        <v>8878.7000000000007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12">
        <v>0</v>
      </c>
      <c r="BJ154" s="2">
        <v>0</v>
      </c>
      <c r="BK154" s="12">
        <v>25764</v>
      </c>
      <c r="BL154" s="12">
        <v>0</v>
      </c>
      <c r="BM154" s="2">
        <v>0</v>
      </c>
      <c r="BN154" s="12">
        <v>3905.8</v>
      </c>
      <c r="BO154" s="2">
        <v>0</v>
      </c>
      <c r="BP154" s="2">
        <v>0</v>
      </c>
      <c r="BQ154" s="2">
        <v>0</v>
      </c>
      <c r="BR154" s="12">
        <v>5652.2</v>
      </c>
      <c r="BS154" s="2">
        <v>0</v>
      </c>
      <c r="BT154" s="2">
        <v>0</v>
      </c>
      <c r="BU154" s="2">
        <v>0</v>
      </c>
      <c r="BV154" s="12">
        <v>0</v>
      </c>
      <c r="BW154" s="12">
        <v>6475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1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12">
        <v>1033.3</v>
      </c>
      <c r="CJ154" s="2">
        <v>0</v>
      </c>
      <c r="CK154" s="2">
        <v>0</v>
      </c>
      <c r="CL154" s="12">
        <v>4752.1000000000004</v>
      </c>
      <c r="CM154" s="2">
        <v>0</v>
      </c>
      <c r="CN154" s="12">
        <v>0</v>
      </c>
      <c r="CO154" s="2">
        <v>0</v>
      </c>
      <c r="CP154" s="12">
        <v>25653.8</v>
      </c>
      <c r="CQ154" s="2">
        <v>0</v>
      </c>
      <c r="CR154" s="2">
        <v>115729.8</v>
      </c>
      <c r="CS154" s="2">
        <v>130933</v>
      </c>
      <c r="CT154" s="2">
        <v>15203.2</v>
      </c>
      <c r="CU154" s="2">
        <v>11.61</v>
      </c>
    </row>
    <row r="155" spans="1:99" ht="15" thickBot="1" x14ac:dyDescent="0.35">
      <c r="A155" s="1" t="s">
        <v>101</v>
      </c>
      <c r="B155" s="12">
        <v>0</v>
      </c>
      <c r="C155" s="2">
        <v>0</v>
      </c>
      <c r="D155" s="2">
        <v>0</v>
      </c>
      <c r="E155" s="12">
        <v>2954.8</v>
      </c>
      <c r="F155" s="2">
        <v>0</v>
      </c>
      <c r="G155" s="12">
        <v>2353.8000000000002</v>
      </c>
      <c r="H155" s="2">
        <v>0</v>
      </c>
      <c r="I155" s="12">
        <v>30568.400000000001</v>
      </c>
      <c r="J155" s="12">
        <v>0</v>
      </c>
      <c r="K155" s="2">
        <v>0</v>
      </c>
      <c r="L155" s="2">
        <v>0</v>
      </c>
      <c r="M155" s="2">
        <v>0</v>
      </c>
      <c r="N155" s="2">
        <v>0</v>
      </c>
      <c r="O155" s="12">
        <v>533.1</v>
      </c>
      <c r="P155" s="2">
        <v>0</v>
      </c>
      <c r="Q155" s="2">
        <v>0</v>
      </c>
      <c r="R155" s="2">
        <v>0</v>
      </c>
      <c r="S155" s="12">
        <v>12404.5</v>
      </c>
      <c r="T155" s="2">
        <v>0</v>
      </c>
      <c r="U155" s="2">
        <v>0</v>
      </c>
      <c r="V155" s="2">
        <v>0</v>
      </c>
      <c r="W155" s="12">
        <v>0</v>
      </c>
      <c r="X155" s="2">
        <v>0</v>
      </c>
      <c r="Y155" s="12">
        <v>4025.5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2">
        <v>0</v>
      </c>
      <c r="AH155" s="2">
        <v>0</v>
      </c>
      <c r="AI155" s="2">
        <v>0</v>
      </c>
      <c r="AJ155" s="2">
        <v>0</v>
      </c>
      <c r="AK155" s="12">
        <v>0</v>
      </c>
      <c r="AL155" s="2">
        <v>0</v>
      </c>
      <c r="AM155" s="2">
        <v>0</v>
      </c>
      <c r="AN155" s="2">
        <v>0</v>
      </c>
      <c r="AO155" s="2">
        <v>0</v>
      </c>
      <c r="AP155" s="12">
        <v>0</v>
      </c>
      <c r="AQ155" s="12">
        <v>4353.6000000000004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12">
        <v>0</v>
      </c>
      <c r="BA155" s="12">
        <v>8878.7000000000007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12">
        <v>10637.1</v>
      </c>
      <c r="BJ155" s="2">
        <v>0</v>
      </c>
      <c r="BK155" s="12">
        <v>25764</v>
      </c>
      <c r="BL155" s="12">
        <v>5365.9</v>
      </c>
      <c r="BM155" s="2">
        <v>0</v>
      </c>
      <c r="BN155" s="12">
        <v>3905.8</v>
      </c>
      <c r="BO155" s="2">
        <v>0</v>
      </c>
      <c r="BP155" s="2">
        <v>0</v>
      </c>
      <c r="BQ155" s="2">
        <v>0</v>
      </c>
      <c r="BR155" s="12">
        <v>4760</v>
      </c>
      <c r="BS155" s="2">
        <v>0</v>
      </c>
      <c r="BT155" s="2">
        <v>580.5</v>
      </c>
      <c r="BU155" s="2">
        <v>0</v>
      </c>
      <c r="BV155" s="12">
        <v>0</v>
      </c>
      <c r="BW155" s="1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1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12">
        <v>0</v>
      </c>
      <c r="CJ155" s="2">
        <v>0</v>
      </c>
      <c r="CK155" s="2">
        <v>0</v>
      </c>
      <c r="CL155" s="12">
        <v>0</v>
      </c>
      <c r="CM155" s="2">
        <v>0</v>
      </c>
      <c r="CN155" s="12">
        <v>0</v>
      </c>
      <c r="CO155" s="2">
        <v>0</v>
      </c>
      <c r="CP155" s="12">
        <v>0</v>
      </c>
      <c r="CQ155" s="2">
        <v>0</v>
      </c>
      <c r="CR155" s="2">
        <v>117085.8</v>
      </c>
      <c r="CS155" s="2">
        <v>112800</v>
      </c>
      <c r="CT155" s="2">
        <v>-4285.8</v>
      </c>
      <c r="CU155" s="2">
        <v>-3.8</v>
      </c>
    </row>
    <row r="156" spans="1:99" ht="15" thickBot="1" x14ac:dyDescent="0.35">
      <c r="A156" s="1" t="s">
        <v>102</v>
      </c>
      <c r="B156" s="12">
        <v>0</v>
      </c>
      <c r="C156" s="2">
        <v>0</v>
      </c>
      <c r="D156" s="2">
        <v>0</v>
      </c>
      <c r="E156" s="12">
        <v>0</v>
      </c>
      <c r="F156" s="2">
        <v>0</v>
      </c>
      <c r="G156" s="12">
        <v>2353.8000000000002</v>
      </c>
      <c r="H156" s="2">
        <v>0</v>
      </c>
      <c r="I156" s="12">
        <v>30568.400000000001</v>
      </c>
      <c r="J156" s="12">
        <v>0</v>
      </c>
      <c r="K156" s="2">
        <v>0</v>
      </c>
      <c r="L156" s="2">
        <v>0</v>
      </c>
      <c r="M156" s="2">
        <v>0</v>
      </c>
      <c r="N156" s="2">
        <v>0</v>
      </c>
      <c r="O156" s="12">
        <v>533.1</v>
      </c>
      <c r="P156" s="2">
        <v>0</v>
      </c>
      <c r="Q156" s="2">
        <v>0</v>
      </c>
      <c r="R156" s="2">
        <v>0</v>
      </c>
      <c r="S156" s="12">
        <v>15635.5</v>
      </c>
      <c r="T156" s="2">
        <v>0</v>
      </c>
      <c r="U156" s="2">
        <v>0</v>
      </c>
      <c r="V156" s="2">
        <v>0</v>
      </c>
      <c r="W156" s="12">
        <v>0</v>
      </c>
      <c r="X156" s="2">
        <v>0</v>
      </c>
      <c r="Y156" s="12">
        <v>4025.5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2">
        <v>8075.8</v>
      </c>
      <c r="AH156" s="2">
        <v>0</v>
      </c>
      <c r="AI156" s="2">
        <v>0</v>
      </c>
      <c r="AJ156" s="2">
        <v>0</v>
      </c>
      <c r="AK156" s="12">
        <v>0</v>
      </c>
      <c r="AL156" s="2">
        <v>0</v>
      </c>
      <c r="AM156" s="2">
        <v>0</v>
      </c>
      <c r="AN156" s="2">
        <v>0</v>
      </c>
      <c r="AO156" s="2">
        <v>0</v>
      </c>
      <c r="AP156" s="12">
        <v>0</v>
      </c>
      <c r="AQ156" s="12">
        <v>4353.6000000000004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12">
        <v>0</v>
      </c>
      <c r="BA156" s="12">
        <v>8878.7000000000007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12">
        <v>0</v>
      </c>
      <c r="BJ156" s="2">
        <v>0</v>
      </c>
      <c r="BK156" s="12">
        <v>25764</v>
      </c>
      <c r="BL156" s="12">
        <v>5365.9</v>
      </c>
      <c r="BM156" s="2">
        <v>0</v>
      </c>
      <c r="BN156" s="12">
        <v>3905.8</v>
      </c>
      <c r="BO156" s="2">
        <v>0</v>
      </c>
      <c r="BP156" s="2">
        <v>0</v>
      </c>
      <c r="BQ156" s="2">
        <v>0</v>
      </c>
      <c r="BR156" s="12">
        <v>4760</v>
      </c>
      <c r="BS156" s="2">
        <v>0</v>
      </c>
      <c r="BT156" s="2">
        <v>580.5</v>
      </c>
      <c r="BU156" s="2">
        <v>0</v>
      </c>
      <c r="BV156" s="12">
        <v>0</v>
      </c>
      <c r="BW156" s="1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1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12">
        <v>0</v>
      </c>
      <c r="CJ156" s="2">
        <v>0</v>
      </c>
      <c r="CK156" s="2">
        <v>0</v>
      </c>
      <c r="CL156" s="12">
        <v>0</v>
      </c>
      <c r="CM156" s="2">
        <v>0</v>
      </c>
      <c r="CN156" s="12">
        <v>0</v>
      </c>
      <c r="CO156" s="2">
        <v>0</v>
      </c>
      <c r="CP156" s="12">
        <v>0</v>
      </c>
      <c r="CQ156" s="2">
        <v>0</v>
      </c>
      <c r="CR156" s="2">
        <v>114800.8</v>
      </c>
      <c r="CS156" s="2">
        <v>115100</v>
      </c>
      <c r="CT156" s="2">
        <v>299.2</v>
      </c>
      <c r="CU156" s="2">
        <v>0.26</v>
      </c>
    </row>
    <row r="157" spans="1:99" ht="15" thickBot="1" x14ac:dyDescent="0.35">
      <c r="A157" s="1" t="s">
        <v>103</v>
      </c>
      <c r="B157" s="12">
        <v>0</v>
      </c>
      <c r="C157" s="2">
        <v>0</v>
      </c>
      <c r="D157" s="2">
        <v>0</v>
      </c>
      <c r="E157" s="12">
        <v>0</v>
      </c>
      <c r="F157" s="2">
        <v>0</v>
      </c>
      <c r="G157" s="12">
        <v>2353.8000000000002</v>
      </c>
      <c r="H157" s="2">
        <v>0</v>
      </c>
      <c r="I157" s="12">
        <v>30568.400000000001</v>
      </c>
      <c r="J157" s="12">
        <v>0</v>
      </c>
      <c r="K157" s="2">
        <v>0</v>
      </c>
      <c r="L157" s="2">
        <v>0</v>
      </c>
      <c r="M157" s="2">
        <v>0</v>
      </c>
      <c r="N157" s="2">
        <v>0</v>
      </c>
      <c r="O157" s="12">
        <v>533.1</v>
      </c>
      <c r="P157" s="2">
        <v>0</v>
      </c>
      <c r="Q157" s="2">
        <v>0</v>
      </c>
      <c r="R157" s="2">
        <v>0</v>
      </c>
      <c r="S157" s="12">
        <v>12404.5</v>
      </c>
      <c r="T157" s="2">
        <v>0</v>
      </c>
      <c r="U157" s="2">
        <v>0</v>
      </c>
      <c r="V157" s="2">
        <v>0</v>
      </c>
      <c r="W157" s="12">
        <v>0</v>
      </c>
      <c r="X157" s="2">
        <v>0</v>
      </c>
      <c r="Y157" s="12">
        <v>4025.5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2">
        <v>8075.8</v>
      </c>
      <c r="AH157" s="2">
        <v>0</v>
      </c>
      <c r="AI157" s="2">
        <v>0</v>
      </c>
      <c r="AJ157" s="2">
        <v>0</v>
      </c>
      <c r="AK157" s="12">
        <v>0</v>
      </c>
      <c r="AL157" s="2">
        <v>0</v>
      </c>
      <c r="AM157" s="2">
        <v>0</v>
      </c>
      <c r="AN157" s="2">
        <v>0</v>
      </c>
      <c r="AO157" s="2">
        <v>0</v>
      </c>
      <c r="AP157" s="12">
        <v>0</v>
      </c>
      <c r="AQ157" s="1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12">
        <v>0</v>
      </c>
      <c r="BA157" s="12">
        <v>8878.7000000000007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12">
        <v>0</v>
      </c>
      <c r="BJ157" s="2">
        <v>0</v>
      </c>
      <c r="BK157" s="12">
        <v>25764</v>
      </c>
      <c r="BL157" s="12">
        <v>5365.9</v>
      </c>
      <c r="BM157" s="2">
        <v>0</v>
      </c>
      <c r="BN157" s="12">
        <v>3905.8</v>
      </c>
      <c r="BO157" s="2">
        <v>0</v>
      </c>
      <c r="BP157" s="2">
        <v>0</v>
      </c>
      <c r="BQ157" s="2">
        <v>0</v>
      </c>
      <c r="BR157" s="12">
        <v>4760</v>
      </c>
      <c r="BS157" s="2">
        <v>0</v>
      </c>
      <c r="BT157" s="2">
        <v>580.5</v>
      </c>
      <c r="BU157" s="2">
        <v>0</v>
      </c>
      <c r="BV157" s="12">
        <v>0</v>
      </c>
      <c r="BW157" s="1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1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12">
        <v>0</v>
      </c>
      <c r="CJ157" s="2">
        <v>0</v>
      </c>
      <c r="CK157" s="2">
        <v>0</v>
      </c>
      <c r="CL157" s="12">
        <v>0</v>
      </c>
      <c r="CM157" s="2">
        <v>0</v>
      </c>
      <c r="CN157" s="12">
        <v>5024.3</v>
      </c>
      <c r="CO157" s="2">
        <v>0</v>
      </c>
      <c r="CP157" s="12">
        <v>0</v>
      </c>
      <c r="CQ157" s="2">
        <v>0</v>
      </c>
      <c r="CR157" s="2">
        <v>112240.5</v>
      </c>
      <c r="CS157" s="2">
        <v>112533</v>
      </c>
      <c r="CT157" s="2">
        <v>292.5</v>
      </c>
      <c r="CU157" s="2">
        <v>0.26</v>
      </c>
    </row>
    <row r="158" spans="1:99" ht="15" thickBot="1" x14ac:dyDescent="0.35">
      <c r="A158" s="1" t="s">
        <v>104</v>
      </c>
      <c r="B158" s="12">
        <v>0</v>
      </c>
      <c r="C158" s="2">
        <v>0</v>
      </c>
      <c r="D158" s="2">
        <v>0</v>
      </c>
      <c r="E158" s="12">
        <v>2954.8</v>
      </c>
      <c r="F158" s="2">
        <v>0</v>
      </c>
      <c r="G158" s="12">
        <v>0</v>
      </c>
      <c r="H158" s="2">
        <v>0</v>
      </c>
      <c r="I158" s="12">
        <v>30568.400000000001</v>
      </c>
      <c r="J158" s="12">
        <v>0</v>
      </c>
      <c r="K158" s="2">
        <v>0</v>
      </c>
      <c r="L158" s="2">
        <v>0</v>
      </c>
      <c r="M158" s="2">
        <v>0</v>
      </c>
      <c r="N158" s="2">
        <v>0</v>
      </c>
      <c r="O158" s="12">
        <v>0</v>
      </c>
      <c r="P158" s="2">
        <v>0</v>
      </c>
      <c r="Q158" s="2">
        <v>0</v>
      </c>
      <c r="R158" s="2">
        <v>0</v>
      </c>
      <c r="S158" s="12">
        <v>15635.5</v>
      </c>
      <c r="T158" s="2">
        <v>0</v>
      </c>
      <c r="U158" s="2">
        <v>0</v>
      </c>
      <c r="V158" s="2">
        <v>0</v>
      </c>
      <c r="W158" s="12">
        <v>42330.1</v>
      </c>
      <c r="X158" s="2">
        <v>0</v>
      </c>
      <c r="Y158" s="12">
        <v>4025.5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2">
        <v>8075.8</v>
      </c>
      <c r="AH158" s="2">
        <v>0</v>
      </c>
      <c r="AI158" s="2">
        <v>0</v>
      </c>
      <c r="AJ158" s="2">
        <v>0</v>
      </c>
      <c r="AK158" s="12">
        <v>10459.6</v>
      </c>
      <c r="AL158" s="2">
        <v>0</v>
      </c>
      <c r="AM158" s="2">
        <v>0</v>
      </c>
      <c r="AN158" s="2">
        <v>0</v>
      </c>
      <c r="AO158" s="2">
        <v>0</v>
      </c>
      <c r="AP158" s="12">
        <v>0</v>
      </c>
      <c r="AQ158" s="12">
        <v>4353.6000000000004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12">
        <v>49.9</v>
      </c>
      <c r="BA158" s="12">
        <v>8878.7000000000007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12">
        <v>10637.1</v>
      </c>
      <c r="BJ158" s="2">
        <v>0</v>
      </c>
      <c r="BK158" s="12">
        <v>0</v>
      </c>
      <c r="BL158" s="12">
        <v>0</v>
      </c>
      <c r="BM158" s="2">
        <v>0</v>
      </c>
      <c r="BN158" s="12">
        <v>3905.8</v>
      </c>
      <c r="BO158" s="2">
        <v>0</v>
      </c>
      <c r="BP158" s="2">
        <v>0</v>
      </c>
      <c r="BQ158" s="2">
        <v>0</v>
      </c>
      <c r="BR158" s="12">
        <v>4760</v>
      </c>
      <c r="BS158" s="2">
        <v>0</v>
      </c>
      <c r="BT158" s="2">
        <v>580.5</v>
      </c>
      <c r="BU158" s="2">
        <v>0</v>
      </c>
      <c r="BV158" s="12">
        <v>0</v>
      </c>
      <c r="BW158" s="1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1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12">
        <v>1033.3</v>
      </c>
      <c r="CJ158" s="2">
        <v>0</v>
      </c>
      <c r="CK158" s="2">
        <v>0</v>
      </c>
      <c r="CL158" s="12">
        <v>0</v>
      </c>
      <c r="CM158" s="2">
        <v>0</v>
      </c>
      <c r="CN158" s="12">
        <v>0</v>
      </c>
      <c r="CO158" s="2">
        <v>0</v>
      </c>
      <c r="CP158" s="12">
        <v>25653.8</v>
      </c>
      <c r="CQ158" s="2">
        <v>0</v>
      </c>
      <c r="CR158" s="2">
        <v>173902.4</v>
      </c>
      <c r="CS158" s="2">
        <v>174357</v>
      </c>
      <c r="CT158" s="2">
        <v>454.6</v>
      </c>
      <c r="CU158" s="2">
        <v>0.26</v>
      </c>
    </row>
    <row r="159" spans="1:99" ht="15" thickBot="1" x14ac:dyDescent="0.35">
      <c r="A159" s="1" t="s">
        <v>105</v>
      </c>
      <c r="B159" s="12">
        <v>0</v>
      </c>
      <c r="C159" s="2">
        <v>0</v>
      </c>
      <c r="D159" s="2">
        <v>0</v>
      </c>
      <c r="E159" s="12">
        <v>2954.8</v>
      </c>
      <c r="F159" s="2">
        <v>0</v>
      </c>
      <c r="G159" s="12">
        <v>2353.8000000000002</v>
      </c>
      <c r="H159" s="2">
        <v>0</v>
      </c>
      <c r="I159" s="12">
        <v>30568.400000000001</v>
      </c>
      <c r="J159" s="12">
        <v>0</v>
      </c>
      <c r="K159" s="2">
        <v>0</v>
      </c>
      <c r="L159" s="2">
        <v>0</v>
      </c>
      <c r="M159" s="2">
        <v>0</v>
      </c>
      <c r="N159" s="2">
        <v>0</v>
      </c>
      <c r="O159" s="12">
        <v>533.1</v>
      </c>
      <c r="P159" s="2">
        <v>0</v>
      </c>
      <c r="Q159" s="2">
        <v>0</v>
      </c>
      <c r="R159" s="2">
        <v>0</v>
      </c>
      <c r="S159" s="12">
        <v>12404.5</v>
      </c>
      <c r="T159" s="2">
        <v>0</v>
      </c>
      <c r="U159" s="2">
        <v>0</v>
      </c>
      <c r="V159" s="2">
        <v>0</v>
      </c>
      <c r="W159" s="12">
        <v>0</v>
      </c>
      <c r="X159" s="2">
        <v>0</v>
      </c>
      <c r="Y159" s="1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2">
        <v>8075.8</v>
      </c>
      <c r="AH159" s="2">
        <v>0</v>
      </c>
      <c r="AI159" s="2">
        <v>0</v>
      </c>
      <c r="AJ159" s="2">
        <v>0</v>
      </c>
      <c r="AK159" s="12">
        <v>10459.6</v>
      </c>
      <c r="AL159" s="2">
        <v>0</v>
      </c>
      <c r="AM159" s="2">
        <v>0</v>
      </c>
      <c r="AN159" s="2">
        <v>0</v>
      </c>
      <c r="AO159" s="2">
        <v>0</v>
      </c>
      <c r="AP159" s="12">
        <v>5550</v>
      </c>
      <c r="AQ159" s="12">
        <v>4353.6000000000004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12">
        <v>49.9</v>
      </c>
      <c r="BA159" s="12">
        <v>8878.7000000000007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12">
        <v>0</v>
      </c>
      <c r="BJ159" s="2">
        <v>0</v>
      </c>
      <c r="BK159" s="12">
        <v>25764</v>
      </c>
      <c r="BL159" s="12">
        <v>0</v>
      </c>
      <c r="BM159" s="2">
        <v>0</v>
      </c>
      <c r="BN159" s="12">
        <v>3905.8</v>
      </c>
      <c r="BO159" s="2">
        <v>0</v>
      </c>
      <c r="BP159" s="2">
        <v>0</v>
      </c>
      <c r="BQ159" s="2">
        <v>0</v>
      </c>
      <c r="BR159" s="12">
        <v>4760</v>
      </c>
      <c r="BS159" s="2">
        <v>0</v>
      </c>
      <c r="BT159" s="2">
        <v>0</v>
      </c>
      <c r="BU159" s="2">
        <v>0</v>
      </c>
      <c r="BV159" s="12">
        <v>0</v>
      </c>
      <c r="BW159" s="1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1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12">
        <v>0</v>
      </c>
      <c r="CJ159" s="2">
        <v>0</v>
      </c>
      <c r="CK159" s="2">
        <v>0</v>
      </c>
      <c r="CL159" s="12">
        <v>0</v>
      </c>
      <c r="CM159" s="2">
        <v>0</v>
      </c>
      <c r="CN159" s="12">
        <v>5024.3</v>
      </c>
      <c r="CO159" s="2">
        <v>0</v>
      </c>
      <c r="CP159" s="12">
        <v>0</v>
      </c>
      <c r="CQ159" s="2">
        <v>0</v>
      </c>
      <c r="CR159" s="2">
        <v>125636.4</v>
      </c>
      <c r="CS159" s="2">
        <v>125964</v>
      </c>
      <c r="CT159" s="2">
        <v>327.60000000000002</v>
      </c>
      <c r="CU159" s="2">
        <v>0.26</v>
      </c>
    </row>
    <row r="160" spans="1:99" ht="15" thickBot="1" x14ac:dyDescent="0.35">
      <c r="A160" s="1" t="s">
        <v>106</v>
      </c>
      <c r="B160" s="12">
        <v>0</v>
      </c>
      <c r="C160" s="2">
        <v>0</v>
      </c>
      <c r="D160" s="2">
        <v>0</v>
      </c>
      <c r="E160" s="12">
        <v>0</v>
      </c>
      <c r="F160" s="2">
        <v>0</v>
      </c>
      <c r="G160" s="12">
        <v>2353.8000000000002</v>
      </c>
      <c r="H160" s="2">
        <v>0</v>
      </c>
      <c r="I160" s="12">
        <v>30568.400000000001</v>
      </c>
      <c r="J160" s="12">
        <v>0</v>
      </c>
      <c r="K160" s="2">
        <v>0</v>
      </c>
      <c r="L160" s="2">
        <v>0</v>
      </c>
      <c r="M160" s="2">
        <v>0</v>
      </c>
      <c r="N160" s="2">
        <v>0</v>
      </c>
      <c r="O160" s="12">
        <v>533.1</v>
      </c>
      <c r="P160" s="2">
        <v>0</v>
      </c>
      <c r="Q160" s="2">
        <v>0</v>
      </c>
      <c r="R160" s="2">
        <v>0</v>
      </c>
      <c r="S160" s="12">
        <v>12404.5</v>
      </c>
      <c r="T160" s="2">
        <v>0</v>
      </c>
      <c r="U160" s="2">
        <v>0</v>
      </c>
      <c r="V160" s="2">
        <v>0</v>
      </c>
      <c r="W160" s="12">
        <v>42330.1</v>
      </c>
      <c r="X160" s="2">
        <v>0</v>
      </c>
      <c r="Y160" s="12">
        <v>4571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2">
        <v>8075.8</v>
      </c>
      <c r="AH160" s="2">
        <v>0</v>
      </c>
      <c r="AI160" s="2">
        <v>0</v>
      </c>
      <c r="AJ160" s="2">
        <v>0</v>
      </c>
      <c r="AK160" s="12">
        <v>10459.6</v>
      </c>
      <c r="AL160" s="2">
        <v>0</v>
      </c>
      <c r="AM160" s="2">
        <v>0</v>
      </c>
      <c r="AN160" s="2">
        <v>0</v>
      </c>
      <c r="AO160" s="2">
        <v>0</v>
      </c>
      <c r="AP160" s="12">
        <v>0</v>
      </c>
      <c r="AQ160" s="12">
        <v>4353.6000000000004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12">
        <v>49.9</v>
      </c>
      <c r="BA160" s="12">
        <v>8878.7000000000007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12">
        <v>0</v>
      </c>
      <c r="BJ160" s="2">
        <v>0</v>
      </c>
      <c r="BK160" s="12">
        <v>0</v>
      </c>
      <c r="BL160" s="12">
        <v>0</v>
      </c>
      <c r="BM160" s="2">
        <v>0</v>
      </c>
      <c r="BN160" s="12">
        <v>3905.8</v>
      </c>
      <c r="BO160" s="2">
        <v>0</v>
      </c>
      <c r="BP160" s="2">
        <v>0</v>
      </c>
      <c r="BQ160" s="2">
        <v>0</v>
      </c>
      <c r="BR160" s="12">
        <v>5652.2</v>
      </c>
      <c r="BS160" s="2">
        <v>0</v>
      </c>
      <c r="BT160" s="2">
        <v>0</v>
      </c>
      <c r="BU160" s="2">
        <v>0</v>
      </c>
      <c r="BV160" s="12">
        <v>0</v>
      </c>
      <c r="BW160" s="1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1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12">
        <v>1033.3</v>
      </c>
      <c r="CJ160" s="2">
        <v>0</v>
      </c>
      <c r="CK160" s="2">
        <v>0</v>
      </c>
      <c r="CL160" s="12">
        <v>0</v>
      </c>
      <c r="CM160" s="2">
        <v>0</v>
      </c>
      <c r="CN160" s="12">
        <v>5024.3</v>
      </c>
      <c r="CO160" s="2">
        <v>0</v>
      </c>
      <c r="CP160" s="12">
        <v>0</v>
      </c>
      <c r="CQ160" s="2">
        <v>0</v>
      </c>
      <c r="CR160" s="2">
        <v>140194.20000000001</v>
      </c>
      <c r="CS160" s="2">
        <v>138966</v>
      </c>
      <c r="CT160" s="2">
        <v>-1228.2</v>
      </c>
      <c r="CU160" s="2">
        <v>-0.88</v>
      </c>
    </row>
    <row r="161" spans="1:99" ht="15" thickBot="1" x14ac:dyDescent="0.35">
      <c r="A161" s="1" t="s">
        <v>107</v>
      </c>
      <c r="B161" s="12">
        <v>2909.4</v>
      </c>
      <c r="C161" s="2">
        <v>0</v>
      </c>
      <c r="D161" s="2">
        <v>0</v>
      </c>
      <c r="E161" s="12">
        <v>0</v>
      </c>
      <c r="F161" s="2">
        <v>0</v>
      </c>
      <c r="G161" s="12">
        <v>0</v>
      </c>
      <c r="H161" s="2">
        <v>0</v>
      </c>
      <c r="I161" s="12">
        <v>30568.400000000001</v>
      </c>
      <c r="J161" s="12">
        <v>19629.599999999999</v>
      </c>
      <c r="K161" s="2">
        <v>0</v>
      </c>
      <c r="L161" s="2">
        <v>0</v>
      </c>
      <c r="M161" s="2">
        <v>0</v>
      </c>
      <c r="N161" s="2">
        <v>0</v>
      </c>
      <c r="O161" s="12">
        <v>533.1</v>
      </c>
      <c r="P161" s="2">
        <v>0</v>
      </c>
      <c r="Q161" s="2">
        <v>0</v>
      </c>
      <c r="R161" s="2">
        <v>0</v>
      </c>
      <c r="S161" s="12">
        <v>0</v>
      </c>
      <c r="T161" s="2">
        <v>0</v>
      </c>
      <c r="U161" s="2">
        <v>0</v>
      </c>
      <c r="V161" s="2">
        <v>0</v>
      </c>
      <c r="W161" s="12">
        <v>0</v>
      </c>
      <c r="X161" s="2">
        <v>0</v>
      </c>
      <c r="Y161" s="12">
        <v>4025.5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2">
        <v>8075.8</v>
      </c>
      <c r="AH161" s="2">
        <v>0</v>
      </c>
      <c r="AI161" s="2">
        <v>0</v>
      </c>
      <c r="AJ161" s="2">
        <v>0</v>
      </c>
      <c r="AK161" s="12">
        <v>0</v>
      </c>
      <c r="AL161" s="2">
        <v>0</v>
      </c>
      <c r="AM161" s="2">
        <v>0</v>
      </c>
      <c r="AN161" s="2">
        <v>0</v>
      </c>
      <c r="AO161" s="2">
        <v>0</v>
      </c>
      <c r="AP161" s="12">
        <v>5550</v>
      </c>
      <c r="AQ161" s="1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12">
        <v>49.9</v>
      </c>
      <c r="BA161" s="12">
        <v>8878.7000000000007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12">
        <v>0</v>
      </c>
      <c r="BJ161" s="2">
        <v>0</v>
      </c>
      <c r="BK161" s="12">
        <v>25764</v>
      </c>
      <c r="BL161" s="12">
        <v>5365.9</v>
      </c>
      <c r="BM161" s="2">
        <v>0</v>
      </c>
      <c r="BN161" s="12">
        <v>3905.8</v>
      </c>
      <c r="BO161" s="2">
        <v>0</v>
      </c>
      <c r="BP161" s="2">
        <v>0</v>
      </c>
      <c r="BQ161" s="2">
        <v>0</v>
      </c>
      <c r="BR161" s="12">
        <v>4760</v>
      </c>
      <c r="BS161" s="2">
        <v>0</v>
      </c>
      <c r="BT161" s="2">
        <v>0</v>
      </c>
      <c r="BU161" s="2">
        <v>0</v>
      </c>
      <c r="BV161" s="12">
        <v>0</v>
      </c>
      <c r="BW161" s="12">
        <v>6475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1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12">
        <v>1033.3</v>
      </c>
      <c r="CJ161" s="2">
        <v>0</v>
      </c>
      <c r="CK161" s="2">
        <v>0</v>
      </c>
      <c r="CL161" s="12">
        <v>0</v>
      </c>
      <c r="CM161" s="2">
        <v>0</v>
      </c>
      <c r="CN161" s="12">
        <v>0</v>
      </c>
      <c r="CO161" s="2">
        <v>0</v>
      </c>
      <c r="CP161" s="12">
        <v>0</v>
      </c>
      <c r="CQ161" s="2">
        <v>0</v>
      </c>
      <c r="CR161" s="2">
        <v>127524.4</v>
      </c>
      <c r="CS161" s="2">
        <v>127857</v>
      </c>
      <c r="CT161" s="2">
        <v>332.6</v>
      </c>
      <c r="CU161" s="2">
        <v>0.26</v>
      </c>
    </row>
    <row r="162" spans="1:99" ht="15" thickBot="1" x14ac:dyDescent="0.35">
      <c r="A162" s="1" t="s">
        <v>108</v>
      </c>
      <c r="B162" s="12">
        <v>2909.4</v>
      </c>
      <c r="C162" s="2">
        <v>0</v>
      </c>
      <c r="D162" s="2">
        <v>0</v>
      </c>
      <c r="E162" s="12">
        <v>0</v>
      </c>
      <c r="F162" s="2">
        <v>0</v>
      </c>
      <c r="G162" s="12">
        <v>0</v>
      </c>
      <c r="H162" s="2">
        <v>0</v>
      </c>
      <c r="I162" s="12">
        <v>30568.400000000001</v>
      </c>
      <c r="J162" s="12">
        <v>0</v>
      </c>
      <c r="K162" s="2">
        <v>0</v>
      </c>
      <c r="L162" s="2">
        <v>0</v>
      </c>
      <c r="M162" s="2">
        <v>0</v>
      </c>
      <c r="N162" s="2">
        <v>0</v>
      </c>
      <c r="O162" s="12">
        <v>0</v>
      </c>
      <c r="P162" s="2">
        <v>0</v>
      </c>
      <c r="Q162" s="2">
        <v>0</v>
      </c>
      <c r="R162" s="2">
        <v>0</v>
      </c>
      <c r="S162" s="12">
        <v>12404.5</v>
      </c>
      <c r="T162" s="2">
        <v>0</v>
      </c>
      <c r="U162" s="2">
        <v>0</v>
      </c>
      <c r="V162" s="2">
        <v>0</v>
      </c>
      <c r="W162" s="12">
        <v>0</v>
      </c>
      <c r="X162" s="2">
        <v>0</v>
      </c>
      <c r="Y162" s="12">
        <v>4025.5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2">
        <v>8075.8</v>
      </c>
      <c r="AH162" s="2">
        <v>0</v>
      </c>
      <c r="AI162" s="2">
        <v>0</v>
      </c>
      <c r="AJ162" s="2">
        <v>0</v>
      </c>
      <c r="AK162" s="12">
        <v>0</v>
      </c>
      <c r="AL162" s="2">
        <v>0</v>
      </c>
      <c r="AM162" s="2">
        <v>0</v>
      </c>
      <c r="AN162" s="2">
        <v>0</v>
      </c>
      <c r="AO162" s="2">
        <v>0</v>
      </c>
      <c r="AP162" s="12">
        <v>5550</v>
      </c>
      <c r="AQ162" s="1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12">
        <v>0</v>
      </c>
      <c r="BA162" s="12">
        <v>8878.7000000000007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12">
        <v>0</v>
      </c>
      <c r="BJ162" s="2">
        <v>0</v>
      </c>
      <c r="BK162" s="12">
        <v>25764</v>
      </c>
      <c r="BL162" s="12">
        <v>5365.9</v>
      </c>
      <c r="BM162" s="2">
        <v>0</v>
      </c>
      <c r="BN162" s="12">
        <v>3905.8</v>
      </c>
      <c r="BO162" s="2">
        <v>0</v>
      </c>
      <c r="BP162" s="2">
        <v>0</v>
      </c>
      <c r="BQ162" s="2">
        <v>0</v>
      </c>
      <c r="BR162" s="12">
        <v>4760</v>
      </c>
      <c r="BS162" s="2">
        <v>0</v>
      </c>
      <c r="BT162" s="2">
        <v>0</v>
      </c>
      <c r="BU162" s="2">
        <v>0</v>
      </c>
      <c r="BV162" s="12">
        <v>0</v>
      </c>
      <c r="BW162" s="12">
        <v>6475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1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12">
        <v>1033.3</v>
      </c>
      <c r="CJ162" s="2">
        <v>0</v>
      </c>
      <c r="CK162" s="2">
        <v>0</v>
      </c>
      <c r="CL162" s="12">
        <v>0</v>
      </c>
      <c r="CM162" s="2">
        <v>0</v>
      </c>
      <c r="CN162" s="12">
        <v>5024.3</v>
      </c>
      <c r="CO162" s="2">
        <v>0</v>
      </c>
      <c r="CP162" s="12">
        <v>0</v>
      </c>
      <c r="CQ162" s="2">
        <v>0</v>
      </c>
      <c r="CR162" s="2">
        <v>124740.7</v>
      </c>
      <c r="CS162" s="2">
        <v>125066</v>
      </c>
      <c r="CT162" s="2">
        <v>325.3</v>
      </c>
      <c r="CU162" s="2">
        <v>0.26</v>
      </c>
    </row>
    <row r="163" spans="1:99" ht="15" thickBot="1" x14ac:dyDescent="0.35">
      <c r="A163" s="1" t="s">
        <v>109</v>
      </c>
      <c r="B163" s="12">
        <v>0</v>
      </c>
      <c r="C163" s="2">
        <v>0</v>
      </c>
      <c r="D163" s="2">
        <v>0</v>
      </c>
      <c r="E163" s="12">
        <v>2954.8</v>
      </c>
      <c r="F163" s="2">
        <v>0</v>
      </c>
      <c r="G163" s="12">
        <v>2353.8000000000002</v>
      </c>
      <c r="H163" s="2">
        <v>0</v>
      </c>
      <c r="I163" s="12">
        <v>0</v>
      </c>
      <c r="J163" s="12">
        <v>0</v>
      </c>
      <c r="K163" s="2">
        <v>0</v>
      </c>
      <c r="L163" s="2">
        <v>0</v>
      </c>
      <c r="M163" s="2">
        <v>0</v>
      </c>
      <c r="N163" s="2">
        <v>0</v>
      </c>
      <c r="O163" s="12">
        <v>533.1</v>
      </c>
      <c r="P163" s="2">
        <v>0</v>
      </c>
      <c r="Q163" s="2">
        <v>0</v>
      </c>
      <c r="R163" s="2">
        <v>0</v>
      </c>
      <c r="S163" s="12">
        <v>0</v>
      </c>
      <c r="T163" s="2">
        <v>0</v>
      </c>
      <c r="U163" s="2">
        <v>0</v>
      </c>
      <c r="V163" s="2">
        <v>0</v>
      </c>
      <c r="W163" s="12">
        <v>42330.1</v>
      </c>
      <c r="X163" s="2">
        <v>0</v>
      </c>
      <c r="Y163" s="1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2">
        <v>8075.8</v>
      </c>
      <c r="AH163" s="2">
        <v>0</v>
      </c>
      <c r="AI163" s="2">
        <v>0</v>
      </c>
      <c r="AJ163" s="2">
        <v>0</v>
      </c>
      <c r="AK163" s="12">
        <v>10459.6</v>
      </c>
      <c r="AL163" s="2">
        <v>0</v>
      </c>
      <c r="AM163" s="2">
        <v>0</v>
      </c>
      <c r="AN163" s="2">
        <v>0</v>
      </c>
      <c r="AO163" s="2">
        <v>0</v>
      </c>
      <c r="AP163" s="12">
        <v>5550</v>
      </c>
      <c r="AQ163" s="12">
        <v>4353.6000000000004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12">
        <v>49.9</v>
      </c>
      <c r="BA163" s="1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12">
        <v>0</v>
      </c>
      <c r="BJ163" s="2">
        <v>0</v>
      </c>
      <c r="BK163" s="12">
        <v>25764</v>
      </c>
      <c r="BL163" s="12">
        <v>0</v>
      </c>
      <c r="BM163" s="2">
        <v>0</v>
      </c>
      <c r="BN163" s="12">
        <v>3905.8</v>
      </c>
      <c r="BO163" s="2">
        <v>0</v>
      </c>
      <c r="BP163" s="2">
        <v>0</v>
      </c>
      <c r="BQ163" s="2">
        <v>0</v>
      </c>
      <c r="BR163" s="12">
        <v>0</v>
      </c>
      <c r="BS163" s="2">
        <v>0</v>
      </c>
      <c r="BT163" s="2">
        <v>0</v>
      </c>
      <c r="BU163" s="2">
        <v>0</v>
      </c>
      <c r="BV163" s="12">
        <v>2211.6999999999998</v>
      </c>
      <c r="BW163" s="1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1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12">
        <v>0</v>
      </c>
      <c r="CJ163" s="2">
        <v>0</v>
      </c>
      <c r="CK163" s="2">
        <v>0</v>
      </c>
      <c r="CL163" s="12">
        <v>0</v>
      </c>
      <c r="CM163" s="2">
        <v>0</v>
      </c>
      <c r="CN163" s="12">
        <v>0</v>
      </c>
      <c r="CO163" s="2">
        <v>0</v>
      </c>
      <c r="CP163" s="12">
        <v>25653.8</v>
      </c>
      <c r="CQ163" s="2">
        <v>0</v>
      </c>
      <c r="CR163" s="2">
        <v>134195.9</v>
      </c>
      <c r="CS163" s="2">
        <v>127857</v>
      </c>
      <c r="CT163" s="2">
        <v>-6338.9</v>
      </c>
      <c r="CU163" s="2">
        <v>-4.96</v>
      </c>
    </row>
    <row r="164" spans="1:99" ht="15" thickBot="1" x14ac:dyDescent="0.35">
      <c r="A164" s="1" t="s">
        <v>110</v>
      </c>
      <c r="B164" s="12">
        <v>0</v>
      </c>
      <c r="C164" s="2">
        <v>0</v>
      </c>
      <c r="D164" s="2">
        <v>0</v>
      </c>
      <c r="E164" s="12">
        <v>2954.8</v>
      </c>
      <c r="F164" s="2">
        <v>0</v>
      </c>
      <c r="G164" s="12">
        <v>2353.8000000000002</v>
      </c>
      <c r="H164" s="2">
        <v>0</v>
      </c>
      <c r="I164" s="12">
        <v>30568.400000000001</v>
      </c>
      <c r="J164" s="12">
        <v>0</v>
      </c>
      <c r="K164" s="2">
        <v>0</v>
      </c>
      <c r="L164" s="2">
        <v>0</v>
      </c>
      <c r="M164" s="2">
        <v>0</v>
      </c>
      <c r="N164" s="2">
        <v>0</v>
      </c>
      <c r="O164" s="12">
        <v>0</v>
      </c>
      <c r="P164" s="2">
        <v>0</v>
      </c>
      <c r="Q164" s="2">
        <v>0</v>
      </c>
      <c r="R164" s="2">
        <v>0</v>
      </c>
      <c r="S164" s="12">
        <v>12404.5</v>
      </c>
      <c r="T164" s="2">
        <v>0</v>
      </c>
      <c r="U164" s="2">
        <v>0</v>
      </c>
      <c r="V164" s="2">
        <v>0</v>
      </c>
      <c r="W164" s="12">
        <v>0</v>
      </c>
      <c r="X164" s="2">
        <v>0</v>
      </c>
      <c r="Y164" s="1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2">
        <v>8075.8</v>
      </c>
      <c r="AH164" s="2">
        <v>0</v>
      </c>
      <c r="AI164" s="2">
        <v>0</v>
      </c>
      <c r="AJ164" s="2">
        <v>0</v>
      </c>
      <c r="AK164" s="12">
        <v>10459.6</v>
      </c>
      <c r="AL164" s="2">
        <v>0</v>
      </c>
      <c r="AM164" s="2">
        <v>0</v>
      </c>
      <c r="AN164" s="2">
        <v>0</v>
      </c>
      <c r="AO164" s="2">
        <v>0</v>
      </c>
      <c r="AP164" s="12">
        <v>0</v>
      </c>
      <c r="AQ164" s="12">
        <v>4353.6000000000004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12">
        <v>0</v>
      </c>
      <c r="BA164" s="12">
        <v>8878.7000000000007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12">
        <v>0</v>
      </c>
      <c r="BJ164" s="2">
        <v>0</v>
      </c>
      <c r="BK164" s="12">
        <v>25764</v>
      </c>
      <c r="BL164" s="12">
        <v>0</v>
      </c>
      <c r="BM164" s="2">
        <v>0</v>
      </c>
      <c r="BN164" s="12">
        <v>0</v>
      </c>
      <c r="BO164" s="2">
        <v>0</v>
      </c>
      <c r="BP164" s="2">
        <v>0</v>
      </c>
      <c r="BQ164" s="2">
        <v>0</v>
      </c>
      <c r="BR164" s="12">
        <v>4760</v>
      </c>
      <c r="BS164" s="2">
        <v>0</v>
      </c>
      <c r="BT164" s="2">
        <v>580.5</v>
      </c>
      <c r="BU164" s="2">
        <v>0</v>
      </c>
      <c r="BV164" s="12">
        <v>0</v>
      </c>
      <c r="BW164" s="1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1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12">
        <v>0</v>
      </c>
      <c r="CJ164" s="2">
        <v>0</v>
      </c>
      <c r="CK164" s="2">
        <v>0</v>
      </c>
      <c r="CL164" s="12">
        <v>0</v>
      </c>
      <c r="CM164" s="2">
        <v>0</v>
      </c>
      <c r="CN164" s="12">
        <v>5024.3</v>
      </c>
      <c r="CO164" s="2">
        <v>0</v>
      </c>
      <c r="CP164" s="12">
        <v>0</v>
      </c>
      <c r="CQ164" s="2">
        <v>0</v>
      </c>
      <c r="CR164" s="2">
        <v>116178.1</v>
      </c>
      <c r="CS164" s="2">
        <v>113566</v>
      </c>
      <c r="CT164" s="2">
        <v>-2612.1</v>
      </c>
      <c r="CU164" s="2">
        <v>-2.2999999999999998</v>
      </c>
    </row>
    <row r="165" spans="1:99" ht="15" thickBot="1" x14ac:dyDescent="0.35">
      <c r="A165" s="1" t="s">
        <v>111</v>
      </c>
      <c r="B165" s="12">
        <v>0</v>
      </c>
      <c r="C165" s="2">
        <v>0</v>
      </c>
      <c r="D165" s="2">
        <v>0</v>
      </c>
      <c r="E165" s="12">
        <v>0</v>
      </c>
      <c r="F165" s="2">
        <v>0</v>
      </c>
      <c r="G165" s="12">
        <v>0</v>
      </c>
      <c r="H165" s="2">
        <v>0</v>
      </c>
      <c r="I165" s="12">
        <v>30568.400000000001</v>
      </c>
      <c r="J165" s="12">
        <v>0</v>
      </c>
      <c r="K165" s="2">
        <v>0</v>
      </c>
      <c r="L165" s="2">
        <v>0</v>
      </c>
      <c r="M165" s="2">
        <v>0</v>
      </c>
      <c r="N165" s="2">
        <v>0</v>
      </c>
      <c r="O165" s="12">
        <v>533.1</v>
      </c>
      <c r="P165" s="2">
        <v>0</v>
      </c>
      <c r="Q165" s="2">
        <v>0</v>
      </c>
      <c r="R165" s="2">
        <v>0</v>
      </c>
      <c r="S165" s="12">
        <v>12404.5</v>
      </c>
      <c r="T165" s="2">
        <v>0</v>
      </c>
      <c r="U165" s="2">
        <v>0</v>
      </c>
      <c r="V165" s="2">
        <v>0</v>
      </c>
      <c r="W165" s="12">
        <v>0</v>
      </c>
      <c r="X165" s="2">
        <v>0</v>
      </c>
      <c r="Y165" s="1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2">
        <v>8075.8</v>
      </c>
      <c r="AH165" s="2">
        <v>0</v>
      </c>
      <c r="AI165" s="2">
        <v>0</v>
      </c>
      <c r="AJ165" s="2">
        <v>0</v>
      </c>
      <c r="AK165" s="12">
        <v>10459.6</v>
      </c>
      <c r="AL165" s="2">
        <v>0</v>
      </c>
      <c r="AM165" s="2">
        <v>0</v>
      </c>
      <c r="AN165" s="2">
        <v>0</v>
      </c>
      <c r="AO165" s="2">
        <v>0</v>
      </c>
      <c r="AP165" s="12">
        <v>5550</v>
      </c>
      <c r="AQ165" s="1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12">
        <v>49.9</v>
      </c>
      <c r="BA165" s="1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12">
        <v>10637.1</v>
      </c>
      <c r="BJ165" s="2">
        <v>0</v>
      </c>
      <c r="BK165" s="12">
        <v>25764</v>
      </c>
      <c r="BL165" s="12">
        <v>5365.9</v>
      </c>
      <c r="BM165" s="2">
        <v>0</v>
      </c>
      <c r="BN165" s="12">
        <v>0</v>
      </c>
      <c r="BO165" s="2">
        <v>0</v>
      </c>
      <c r="BP165" s="2">
        <v>0</v>
      </c>
      <c r="BQ165" s="2">
        <v>0</v>
      </c>
      <c r="BR165" s="12">
        <v>0</v>
      </c>
      <c r="BS165" s="2">
        <v>0</v>
      </c>
      <c r="BT165" s="2">
        <v>580.5</v>
      </c>
      <c r="BU165" s="2">
        <v>0</v>
      </c>
      <c r="BV165" s="12">
        <v>2211.6999999999998</v>
      </c>
      <c r="BW165" s="1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1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12">
        <v>1033.3</v>
      </c>
      <c r="CJ165" s="2">
        <v>0</v>
      </c>
      <c r="CK165" s="2">
        <v>0</v>
      </c>
      <c r="CL165" s="12">
        <v>0</v>
      </c>
      <c r="CM165" s="2">
        <v>0</v>
      </c>
      <c r="CN165" s="12">
        <v>0</v>
      </c>
      <c r="CO165" s="2">
        <v>0</v>
      </c>
      <c r="CP165" s="12">
        <v>25653.8</v>
      </c>
      <c r="CQ165" s="2">
        <v>0</v>
      </c>
      <c r="CR165" s="2">
        <v>138887.6</v>
      </c>
      <c r="CS165" s="2">
        <v>139250</v>
      </c>
      <c r="CT165" s="2">
        <v>362.4</v>
      </c>
      <c r="CU165" s="2">
        <v>0.26</v>
      </c>
    </row>
    <row r="166" spans="1:99" ht="15" thickBot="1" x14ac:dyDescent="0.35">
      <c r="A166" s="1" t="s">
        <v>112</v>
      </c>
      <c r="B166" s="12">
        <v>0</v>
      </c>
      <c r="C166" s="2">
        <v>0</v>
      </c>
      <c r="D166" s="2">
        <v>0</v>
      </c>
      <c r="E166" s="12">
        <v>0</v>
      </c>
      <c r="F166" s="2">
        <v>0</v>
      </c>
      <c r="G166" s="12">
        <v>0</v>
      </c>
      <c r="H166" s="2">
        <v>0</v>
      </c>
      <c r="I166" s="12">
        <v>30568.400000000001</v>
      </c>
      <c r="J166" s="12">
        <v>0</v>
      </c>
      <c r="K166" s="2">
        <v>0</v>
      </c>
      <c r="L166" s="2">
        <v>0</v>
      </c>
      <c r="M166" s="2">
        <v>0</v>
      </c>
      <c r="N166" s="2">
        <v>0</v>
      </c>
      <c r="O166" s="12">
        <v>533.1</v>
      </c>
      <c r="P166" s="2">
        <v>0</v>
      </c>
      <c r="Q166" s="2">
        <v>0</v>
      </c>
      <c r="R166" s="2">
        <v>0</v>
      </c>
      <c r="S166" s="12">
        <v>12404.5</v>
      </c>
      <c r="T166" s="2">
        <v>0</v>
      </c>
      <c r="U166" s="2">
        <v>0</v>
      </c>
      <c r="V166" s="2">
        <v>0</v>
      </c>
      <c r="W166" s="12">
        <v>0</v>
      </c>
      <c r="X166" s="2">
        <v>0</v>
      </c>
      <c r="Y166" s="12">
        <v>4571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2">
        <v>8075.8</v>
      </c>
      <c r="AH166" s="2">
        <v>0</v>
      </c>
      <c r="AI166" s="2">
        <v>0</v>
      </c>
      <c r="AJ166" s="2">
        <v>0</v>
      </c>
      <c r="AK166" s="12">
        <v>10459.6</v>
      </c>
      <c r="AL166" s="2">
        <v>0</v>
      </c>
      <c r="AM166" s="2">
        <v>0</v>
      </c>
      <c r="AN166" s="2">
        <v>0</v>
      </c>
      <c r="AO166" s="2">
        <v>0</v>
      </c>
      <c r="AP166" s="12">
        <v>5550</v>
      </c>
      <c r="AQ166" s="12">
        <v>4353.6000000000004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12">
        <v>49.9</v>
      </c>
      <c r="BA166" s="12">
        <v>8878.7000000000007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12">
        <v>0</v>
      </c>
      <c r="BJ166" s="2">
        <v>0</v>
      </c>
      <c r="BK166" s="12">
        <v>0</v>
      </c>
      <c r="BL166" s="12">
        <v>5365.9</v>
      </c>
      <c r="BM166" s="2">
        <v>0</v>
      </c>
      <c r="BN166" s="12">
        <v>3905.8</v>
      </c>
      <c r="BO166" s="2">
        <v>0</v>
      </c>
      <c r="BP166" s="2">
        <v>0</v>
      </c>
      <c r="BQ166" s="2">
        <v>0</v>
      </c>
      <c r="BR166" s="12">
        <v>5652.2</v>
      </c>
      <c r="BS166" s="2">
        <v>0</v>
      </c>
      <c r="BT166" s="2">
        <v>580.5</v>
      </c>
      <c r="BU166" s="2">
        <v>0</v>
      </c>
      <c r="BV166" s="12">
        <v>0</v>
      </c>
      <c r="BW166" s="1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1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12">
        <v>1033.3</v>
      </c>
      <c r="CJ166" s="2">
        <v>0</v>
      </c>
      <c r="CK166" s="2">
        <v>0</v>
      </c>
      <c r="CL166" s="12">
        <v>4752.1000000000004</v>
      </c>
      <c r="CM166" s="2">
        <v>0</v>
      </c>
      <c r="CN166" s="12">
        <v>0</v>
      </c>
      <c r="CO166" s="2">
        <v>0</v>
      </c>
      <c r="CP166" s="12">
        <v>25653.8</v>
      </c>
      <c r="CQ166" s="2">
        <v>0</v>
      </c>
      <c r="CR166" s="2">
        <v>132388.20000000001</v>
      </c>
      <c r="CS166" s="2">
        <v>132733</v>
      </c>
      <c r="CT166" s="2">
        <v>344.8</v>
      </c>
      <c r="CU166" s="2">
        <v>0.26</v>
      </c>
    </row>
    <row r="167" spans="1:99" ht="15" thickBot="1" x14ac:dyDescent="0.35">
      <c r="A167" s="1" t="s">
        <v>113</v>
      </c>
      <c r="B167" s="12">
        <v>0</v>
      </c>
      <c r="C167" s="2">
        <v>0</v>
      </c>
      <c r="D167" s="2">
        <v>0</v>
      </c>
      <c r="E167" s="12">
        <v>0</v>
      </c>
      <c r="F167" s="2">
        <v>0</v>
      </c>
      <c r="G167" s="12">
        <v>0</v>
      </c>
      <c r="H167" s="2">
        <v>0</v>
      </c>
      <c r="I167" s="12">
        <v>0</v>
      </c>
      <c r="J167" s="12">
        <v>0</v>
      </c>
      <c r="K167" s="2">
        <v>0</v>
      </c>
      <c r="L167" s="2">
        <v>0</v>
      </c>
      <c r="M167" s="2">
        <v>0</v>
      </c>
      <c r="N167" s="2">
        <v>0</v>
      </c>
      <c r="O167" s="12">
        <v>0</v>
      </c>
      <c r="P167" s="2">
        <v>0</v>
      </c>
      <c r="Q167" s="2">
        <v>0</v>
      </c>
      <c r="R167" s="2">
        <v>0</v>
      </c>
      <c r="S167" s="12">
        <v>15635.5</v>
      </c>
      <c r="T167" s="2">
        <v>0</v>
      </c>
      <c r="U167" s="2">
        <v>0</v>
      </c>
      <c r="V167" s="2">
        <v>0</v>
      </c>
      <c r="W167" s="12">
        <v>0</v>
      </c>
      <c r="X167" s="2">
        <v>0</v>
      </c>
      <c r="Y167" s="1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2">
        <v>8075.8</v>
      </c>
      <c r="AH167" s="2">
        <v>0</v>
      </c>
      <c r="AI167" s="2">
        <v>0</v>
      </c>
      <c r="AJ167" s="2">
        <v>0</v>
      </c>
      <c r="AK167" s="12">
        <v>0</v>
      </c>
      <c r="AL167" s="2">
        <v>0</v>
      </c>
      <c r="AM167" s="2">
        <v>0</v>
      </c>
      <c r="AN167" s="2">
        <v>0</v>
      </c>
      <c r="AO167" s="2">
        <v>0</v>
      </c>
      <c r="AP167" s="12">
        <v>5550</v>
      </c>
      <c r="AQ167" s="12">
        <v>4353.6000000000004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12">
        <v>0</v>
      </c>
      <c r="BA167" s="12">
        <v>8878.7000000000007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12">
        <v>0</v>
      </c>
      <c r="BJ167" s="2">
        <v>0</v>
      </c>
      <c r="BK167" s="12">
        <v>25764</v>
      </c>
      <c r="BL167" s="12">
        <v>5365.9</v>
      </c>
      <c r="BM167" s="2">
        <v>0</v>
      </c>
      <c r="BN167" s="12">
        <v>3905.8</v>
      </c>
      <c r="BO167" s="2">
        <v>0</v>
      </c>
      <c r="BP167" s="2">
        <v>0</v>
      </c>
      <c r="BQ167" s="2">
        <v>0</v>
      </c>
      <c r="BR167" s="12">
        <v>5652.2</v>
      </c>
      <c r="BS167" s="2">
        <v>0</v>
      </c>
      <c r="BT167" s="2">
        <v>580.5</v>
      </c>
      <c r="BU167" s="2">
        <v>0</v>
      </c>
      <c r="BV167" s="12">
        <v>2211.6999999999998</v>
      </c>
      <c r="BW167" s="12">
        <v>6475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1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12">
        <v>1033.3</v>
      </c>
      <c r="CJ167" s="2">
        <v>0</v>
      </c>
      <c r="CK167" s="2">
        <v>0</v>
      </c>
      <c r="CL167" s="12">
        <v>0</v>
      </c>
      <c r="CM167" s="2">
        <v>0</v>
      </c>
      <c r="CN167" s="12">
        <v>5024.3</v>
      </c>
      <c r="CO167" s="2">
        <v>0</v>
      </c>
      <c r="CP167" s="12">
        <v>25653.8</v>
      </c>
      <c r="CQ167" s="2">
        <v>0</v>
      </c>
      <c r="CR167" s="2">
        <v>124160.2</v>
      </c>
      <c r="CS167" s="2">
        <v>120666</v>
      </c>
      <c r="CT167" s="2">
        <v>-3494.2</v>
      </c>
      <c r="CU167" s="2">
        <v>-2.9</v>
      </c>
    </row>
    <row r="168" spans="1:99" ht="15" thickBot="1" x14ac:dyDescent="0.35">
      <c r="A168" s="1" t="s">
        <v>114</v>
      </c>
      <c r="B168" s="12">
        <v>0</v>
      </c>
      <c r="C168" s="2">
        <v>0</v>
      </c>
      <c r="D168" s="2">
        <v>0</v>
      </c>
      <c r="E168" s="12">
        <v>0</v>
      </c>
      <c r="F168" s="2">
        <v>0</v>
      </c>
      <c r="G168" s="12">
        <v>2353.8000000000002</v>
      </c>
      <c r="H168" s="2">
        <v>0</v>
      </c>
      <c r="I168" s="12">
        <v>0</v>
      </c>
      <c r="J168" s="12">
        <v>0</v>
      </c>
      <c r="K168" s="2">
        <v>0</v>
      </c>
      <c r="L168" s="2">
        <v>0</v>
      </c>
      <c r="M168" s="2">
        <v>0</v>
      </c>
      <c r="N168" s="2">
        <v>0</v>
      </c>
      <c r="O168" s="12">
        <v>0</v>
      </c>
      <c r="P168" s="2">
        <v>0</v>
      </c>
      <c r="Q168" s="2">
        <v>0</v>
      </c>
      <c r="R168" s="2">
        <v>0</v>
      </c>
      <c r="S168" s="12">
        <v>15635.5</v>
      </c>
      <c r="T168" s="2">
        <v>0</v>
      </c>
      <c r="U168" s="2">
        <v>0</v>
      </c>
      <c r="V168" s="2">
        <v>0</v>
      </c>
      <c r="W168" s="12">
        <v>0</v>
      </c>
      <c r="X168" s="2">
        <v>0</v>
      </c>
      <c r="Y168" s="1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2">
        <v>8075.8</v>
      </c>
      <c r="AH168" s="2">
        <v>0</v>
      </c>
      <c r="AI168" s="2">
        <v>0</v>
      </c>
      <c r="AJ168" s="2">
        <v>0</v>
      </c>
      <c r="AK168" s="12">
        <v>10459.6</v>
      </c>
      <c r="AL168" s="2">
        <v>0</v>
      </c>
      <c r="AM168" s="2">
        <v>0</v>
      </c>
      <c r="AN168" s="2">
        <v>0</v>
      </c>
      <c r="AO168" s="2">
        <v>0</v>
      </c>
      <c r="AP168" s="12">
        <v>5550</v>
      </c>
      <c r="AQ168" s="12">
        <v>4353.6000000000004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12">
        <v>49.9</v>
      </c>
      <c r="BA168" s="12">
        <v>8878.7000000000007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12">
        <v>0</v>
      </c>
      <c r="BJ168" s="2">
        <v>0</v>
      </c>
      <c r="BK168" s="12">
        <v>25764</v>
      </c>
      <c r="BL168" s="12">
        <v>0</v>
      </c>
      <c r="BM168" s="2">
        <v>0</v>
      </c>
      <c r="BN168" s="12">
        <v>3905.8</v>
      </c>
      <c r="BO168" s="2">
        <v>0</v>
      </c>
      <c r="BP168" s="2">
        <v>0</v>
      </c>
      <c r="BQ168" s="2">
        <v>0</v>
      </c>
      <c r="BR168" s="12">
        <v>5652.2</v>
      </c>
      <c r="BS168" s="2">
        <v>0</v>
      </c>
      <c r="BT168" s="2">
        <v>0</v>
      </c>
      <c r="BU168" s="2">
        <v>0</v>
      </c>
      <c r="BV168" s="12">
        <v>0</v>
      </c>
      <c r="BW168" s="12">
        <v>6475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1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12">
        <v>1033.3</v>
      </c>
      <c r="CJ168" s="2">
        <v>0</v>
      </c>
      <c r="CK168" s="2">
        <v>0</v>
      </c>
      <c r="CL168" s="12">
        <v>4752.1000000000004</v>
      </c>
      <c r="CM168" s="2">
        <v>0</v>
      </c>
      <c r="CN168" s="12">
        <v>0</v>
      </c>
      <c r="CO168" s="2">
        <v>0</v>
      </c>
      <c r="CP168" s="12">
        <v>25653.8</v>
      </c>
      <c r="CQ168" s="2">
        <v>0</v>
      </c>
      <c r="CR168" s="2">
        <v>128593.1</v>
      </c>
      <c r="CS168" s="2">
        <v>118966</v>
      </c>
      <c r="CT168" s="2">
        <v>-9627.1</v>
      </c>
      <c r="CU168" s="2">
        <v>-8.09</v>
      </c>
    </row>
    <row r="169" spans="1:99" ht="15" thickBot="1" x14ac:dyDescent="0.35">
      <c r="A169" s="1" t="s">
        <v>115</v>
      </c>
      <c r="B169" s="12">
        <v>0</v>
      </c>
      <c r="C169" s="2">
        <v>0</v>
      </c>
      <c r="D169" s="2">
        <v>0</v>
      </c>
      <c r="E169" s="12">
        <v>0</v>
      </c>
      <c r="F169" s="2">
        <v>0</v>
      </c>
      <c r="G169" s="12">
        <v>0</v>
      </c>
      <c r="H169" s="2">
        <v>0</v>
      </c>
      <c r="I169" s="12">
        <v>0</v>
      </c>
      <c r="J169" s="12">
        <v>0</v>
      </c>
      <c r="K169" s="2">
        <v>0</v>
      </c>
      <c r="L169" s="2">
        <v>0</v>
      </c>
      <c r="M169" s="2">
        <v>0</v>
      </c>
      <c r="N169" s="2">
        <v>0</v>
      </c>
      <c r="O169" s="12">
        <v>533.1</v>
      </c>
      <c r="P169" s="2">
        <v>0</v>
      </c>
      <c r="Q169" s="2">
        <v>0</v>
      </c>
      <c r="R169" s="2">
        <v>0</v>
      </c>
      <c r="S169" s="12">
        <v>15635.5</v>
      </c>
      <c r="T169" s="2">
        <v>0</v>
      </c>
      <c r="U169" s="2">
        <v>0</v>
      </c>
      <c r="V169" s="2">
        <v>0</v>
      </c>
      <c r="W169" s="12">
        <v>0</v>
      </c>
      <c r="X169" s="2">
        <v>0</v>
      </c>
      <c r="Y169" s="1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2">
        <v>8075.8</v>
      </c>
      <c r="AH169" s="2">
        <v>0</v>
      </c>
      <c r="AI169" s="2">
        <v>0</v>
      </c>
      <c r="AJ169" s="2">
        <v>0</v>
      </c>
      <c r="AK169" s="12">
        <v>0</v>
      </c>
      <c r="AL169" s="2">
        <v>0</v>
      </c>
      <c r="AM169" s="2">
        <v>0</v>
      </c>
      <c r="AN169" s="2">
        <v>0</v>
      </c>
      <c r="AO169" s="2">
        <v>0</v>
      </c>
      <c r="AP169" s="12">
        <v>5550</v>
      </c>
      <c r="AQ169" s="12">
        <v>4353.6000000000004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12">
        <v>0</v>
      </c>
      <c r="BA169" s="12">
        <v>8878.7000000000007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12">
        <v>0</v>
      </c>
      <c r="BJ169" s="2">
        <v>0</v>
      </c>
      <c r="BK169" s="12">
        <v>25764</v>
      </c>
      <c r="BL169" s="12">
        <v>5365.9</v>
      </c>
      <c r="BM169" s="2">
        <v>0</v>
      </c>
      <c r="BN169" s="12">
        <v>3905.8</v>
      </c>
      <c r="BO169" s="2">
        <v>0</v>
      </c>
      <c r="BP169" s="2">
        <v>0</v>
      </c>
      <c r="BQ169" s="2">
        <v>0</v>
      </c>
      <c r="BR169" s="12">
        <v>5652.2</v>
      </c>
      <c r="BS169" s="2">
        <v>0</v>
      </c>
      <c r="BT169" s="2">
        <v>580.5</v>
      </c>
      <c r="BU169" s="2">
        <v>0</v>
      </c>
      <c r="BV169" s="12">
        <v>1701.5</v>
      </c>
      <c r="BW169" s="12">
        <v>6475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1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12">
        <v>1033.3</v>
      </c>
      <c r="CJ169" s="2">
        <v>0</v>
      </c>
      <c r="CK169" s="2">
        <v>0</v>
      </c>
      <c r="CL169" s="12">
        <v>0</v>
      </c>
      <c r="CM169" s="2">
        <v>0</v>
      </c>
      <c r="CN169" s="12">
        <v>0</v>
      </c>
      <c r="CO169" s="2">
        <v>0</v>
      </c>
      <c r="CP169" s="12">
        <v>25653.8</v>
      </c>
      <c r="CQ169" s="2">
        <v>0</v>
      </c>
      <c r="CR169" s="2">
        <v>119158.8</v>
      </c>
      <c r="CS169" s="2">
        <v>116800</v>
      </c>
      <c r="CT169" s="2">
        <v>-2358.8000000000002</v>
      </c>
      <c r="CU169" s="2">
        <v>-2.02</v>
      </c>
    </row>
    <row r="170" spans="1:99" ht="15" thickBot="1" x14ac:dyDescent="0.35">
      <c r="A170" s="1" t="s">
        <v>116</v>
      </c>
      <c r="B170" s="12">
        <v>0</v>
      </c>
      <c r="C170" s="2">
        <v>0</v>
      </c>
      <c r="D170" s="2">
        <v>0</v>
      </c>
      <c r="E170" s="12">
        <v>0</v>
      </c>
      <c r="F170" s="2">
        <v>0</v>
      </c>
      <c r="G170" s="12">
        <v>0</v>
      </c>
      <c r="H170" s="2">
        <v>0</v>
      </c>
      <c r="I170" s="12">
        <v>0</v>
      </c>
      <c r="J170" s="12">
        <v>0</v>
      </c>
      <c r="K170" s="2">
        <v>0</v>
      </c>
      <c r="L170" s="2">
        <v>0</v>
      </c>
      <c r="M170" s="2">
        <v>0</v>
      </c>
      <c r="N170" s="2">
        <v>0</v>
      </c>
      <c r="O170" s="12">
        <v>0</v>
      </c>
      <c r="P170" s="2">
        <v>0</v>
      </c>
      <c r="Q170" s="2">
        <v>0</v>
      </c>
      <c r="R170" s="2">
        <v>0</v>
      </c>
      <c r="S170" s="12">
        <v>15635.5</v>
      </c>
      <c r="T170" s="2">
        <v>0</v>
      </c>
      <c r="U170" s="2">
        <v>0</v>
      </c>
      <c r="V170" s="2">
        <v>0</v>
      </c>
      <c r="W170" s="12">
        <v>0</v>
      </c>
      <c r="X170" s="2">
        <v>0</v>
      </c>
      <c r="Y170" s="12">
        <v>4571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2">
        <v>8075.8</v>
      </c>
      <c r="AH170" s="2">
        <v>0</v>
      </c>
      <c r="AI170" s="2">
        <v>0</v>
      </c>
      <c r="AJ170" s="2">
        <v>0</v>
      </c>
      <c r="AK170" s="12">
        <v>0</v>
      </c>
      <c r="AL170" s="2">
        <v>0</v>
      </c>
      <c r="AM170" s="2">
        <v>0</v>
      </c>
      <c r="AN170" s="2">
        <v>0</v>
      </c>
      <c r="AO170" s="2">
        <v>0</v>
      </c>
      <c r="AP170" s="12">
        <v>5550</v>
      </c>
      <c r="AQ170" s="12">
        <v>4353.6000000000004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12">
        <v>0</v>
      </c>
      <c r="BA170" s="12">
        <v>8878.7000000000007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12">
        <v>0</v>
      </c>
      <c r="BJ170" s="2">
        <v>0</v>
      </c>
      <c r="BK170" s="12">
        <v>25764</v>
      </c>
      <c r="BL170" s="12">
        <v>5365.9</v>
      </c>
      <c r="BM170" s="2">
        <v>0</v>
      </c>
      <c r="BN170" s="12">
        <v>3905.8</v>
      </c>
      <c r="BO170" s="2">
        <v>0</v>
      </c>
      <c r="BP170" s="2">
        <v>0</v>
      </c>
      <c r="BQ170" s="2">
        <v>0</v>
      </c>
      <c r="BR170" s="12">
        <v>5652.2</v>
      </c>
      <c r="BS170" s="2">
        <v>0</v>
      </c>
      <c r="BT170" s="2">
        <v>0</v>
      </c>
      <c r="BU170" s="2">
        <v>0</v>
      </c>
      <c r="BV170" s="12">
        <v>0</v>
      </c>
      <c r="BW170" s="12">
        <v>6475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1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12">
        <v>1033.3</v>
      </c>
      <c r="CJ170" s="2">
        <v>0</v>
      </c>
      <c r="CK170" s="2">
        <v>0</v>
      </c>
      <c r="CL170" s="12">
        <v>4752.1000000000004</v>
      </c>
      <c r="CM170" s="2">
        <v>0</v>
      </c>
      <c r="CN170" s="12">
        <v>5024.3</v>
      </c>
      <c r="CO170" s="2">
        <v>0</v>
      </c>
      <c r="CP170" s="12">
        <v>25653.8</v>
      </c>
      <c r="CQ170" s="2">
        <v>0</v>
      </c>
      <c r="CR170" s="2">
        <v>130691.1</v>
      </c>
      <c r="CS170" s="2">
        <v>124233</v>
      </c>
      <c r="CT170" s="2">
        <v>-6458.1</v>
      </c>
      <c r="CU170" s="2">
        <v>-5.2</v>
      </c>
    </row>
    <row r="171" spans="1:99" ht="15" thickBot="1" x14ac:dyDescent="0.35">
      <c r="A171" s="1" t="s">
        <v>117</v>
      </c>
      <c r="B171" s="12">
        <v>0</v>
      </c>
      <c r="C171" s="2">
        <v>0</v>
      </c>
      <c r="D171" s="2">
        <v>0</v>
      </c>
      <c r="E171" s="12">
        <v>0</v>
      </c>
      <c r="F171" s="2">
        <v>0</v>
      </c>
      <c r="G171" s="12">
        <v>0</v>
      </c>
      <c r="H171" s="2">
        <v>0</v>
      </c>
      <c r="I171" s="12">
        <v>0</v>
      </c>
      <c r="J171" s="12">
        <v>0</v>
      </c>
      <c r="K171" s="2">
        <v>0</v>
      </c>
      <c r="L171" s="2">
        <v>0</v>
      </c>
      <c r="M171" s="2">
        <v>0</v>
      </c>
      <c r="N171" s="2">
        <v>0</v>
      </c>
      <c r="O171" s="12">
        <v>533.1</v>
      </c>
      <c r="P171" s="2">
        <v>0</v>
      </c>
      <c r="Q171" s="2">
        <v>0</v>
      </c>
      <c r="R171" s="2">
        <v>0</v>
      </c>
      <c r="S171" s="12">
        <v>15635.5</v>
      </c>
      <c r="T171" s="2">
        <v>0</v>
      </c>
      <c r="U171" s="2">
        <v>0</v>
      </c>
      <c r="V171" s="2">
        <v>0</v>
      </c>
      <c r="W171" s="12">
        <v>0</v>
      </c>
      <c r="X171" s="2">
        <v>0</v>
      </c>
      <c r="Y171" s="1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2">
        <v>8075.8</v>
      </c>
      <c r="AH171" s="2">
        <v>0</v>
      </c>
      <c r="AI171" s="2">
        <v>0</v>
      </c>
      <c r="AJ171" s="2">
        <v>0</v>
      </c>
      <c r="AK171" s="12">
        <v>0</v>
      </c>
      <c r="AL171" s="2">
        <v>0</v>
      </c>
      <c r="AM171" s="2">
        <v>0</v>
      </c>
      <c r="AN171" s="2">
        <v>0</v>
      </c>
      <c r="AO171" s="2">
        <v>0</v>
      </c>
      <c r="AP171" s="12">
        <v>5550</v>
      </c>
      <c r="AQ171" s="12">
        <v>4353.6000000000004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12">
        <v>49.9</v>
      </c>
      <c r="BA171" s="12">
        <v>8878.7000000000007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12">
        <v>0</v>
      </c>
      <c r="BJ171" s="2">
        <v>0</v>
      </c>
      <c r="BK171" s="12">
        <v>25764</v>
      </c>
      <c r="BL171" s="12">
        <v>5365.9</v>
      </c>
      <c r="BM171" s="2">
        <v>0</v>
      </c>
      <c r="BN171" s="12">
        <v>3905.8</v>
      </c>
      <c r="BO171" s="2">
        <v>0</v>
      </c>
      <c r="BP171" s="2">
        <v>0</v>
      </c>
      <c r="BQ171" s="2">
        <v>0</v>
      </c>
      <c r="BR171" s="12">
        <v>5652.2</v>
      </c>
      <c r="BS171" s="2">
        <v>0</v>
      </c>
      <c r="BT171" s="2">
        <v>580.5</v>
      </c>
      <c r="BU171" s="2">
        <v>0</v>
      </c>
      <c r="BV171" s="12">
        <v>0</v>
      </c>
      <c r="BW171" s="12">
        <v>6475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1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12">
        <v>1033.3</v>
      </c>
      <c r="CJ171" s="2">
        <v>0</v>
      </c>
      <c r="CK171" s="2">
        <v>0</v>
      </c>
      <c r="CL171" s="12">
        <v>0</v>
      </c>
      <c r="CM171" s="2">
        <v>0</v>
      </c>
      <c r="CN171" s="12">
        <v>5024.3</v>
      </c>
      <c r="CO171" s="2">
        <v>0</v>
      </c>
      <c r="CP171" s="12">
        <v>25653.8</v>
      </c>
      <c r="CQ171" s="2">
        <v>0</v>
      </c>
      <c r="CR171" s="2">
        <v>122531.5</v>
      </c>
      <c r="CS171" s="2">
        <v>128300</v>
      </c>
      <c r="CT171" s="2">
        <v>5768.5</v>
      </c>
      <c r="CU171" s="2">
        <v>4.5</v>
      </c>
    </row>
    <row r="172" spans="1:99" ht="15" thickBot="1" x14ac:dyDescent="0.35">
      <c r="A172" s="1" t="s">
        <v>118</v>
      </c>
      <c r="B172" s="12">
        <v>0</v>
      </c>
      <c r="C172" s="2">
        <v>0</v>
      </c>
      <c r="D172" s="2">
        <v>0</v>
      </c>
      <c r="E172" s="12">
        <v>0</v>
      </c>
      <c r="F172" s="2">
        <v>0</v>
      </c>
      <c r="G172" s="12">
        <v>0</v>
      </c>
      <c r="H172" s="2">
        <v>0</v>
      </c>
      <c r="I172" s="12">
        <v>0</v>
      </c>
      <c r="J172" s="12">
        <v>0</v>
      </c>
      <c r="K172" s="2">
        <v>0</v>
      </c>
      <c r="L172" s="2">
        <v>0</v>
      </c>
      <c r="M172" s="2">
        <v>0</v>
      </c>
      <c r="N172" s="2">
        <v>0</v>
      </c>
      <c r="O172" s="12">
        <v>533.1</v>
      </c>
      <c r="P172" s="2">
        <v>0</v>
      </c>
      <c r="Q172" s="2">
        <v>0</v>
      </c>
      <c r="R172" s="2">
        <v>0</v>
      </c>
      <c r="S172" s="12">
        <v>15635.5</v>
      </c>
      <c r="T172" s="2">
        <v>0</v>
      </c>
      <c r="U172" s="2">
        <v>0</v>
      </c>
      <c r="V172" s="2">
        <v>0</v>
      </c>
      <c r="W172" s="12">
        <v>0</v>
      </c>
      <c r="X172" s="2">
        <v>0</v>
      </c>
      <c r="Y172" s="1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2">
        <v>8075.8</v>
      </c>
      <c r="AH172" s="2">
        <v>0</v>
      </c>
      <c r="AI172" s="2">
        <v>0</v>
      </c>
      <c r="AJ172" s="2">
        <v>0</v>
      </c>
      <c r="AK172" s="12">
        <v>0</v>
      </c>
      <c r="AL172" s="2">
        <v>0</v>
      </c>
      <c r="AM172" s="2">
        <v>0</v>
      </c>
      <c r="AN172" s="2">
        <v>0</v>
      </c>
      <c r="AO172" s="2">
        <v>0</v>
      </c>
      <c r="AP172" s="12">
        <v>5550</v>
      </c>
      <c r="AQ172" s="12">
        <v>4353.6000000000004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12">
        <v>0</v>
      </c>
      <c r="BA172" s="12">
        <v>8878.7000000000007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12">
        <v>0</v>
      </c>
      <c r="BJ172" s="2">
        <v>0</v>
      </c>
      <c r="BK172" s="12">
        <v>25764</v>
      </c>
      <c r="BL172" s="12">
        <v>5365.9</v>
      </c>
      <c r="BM172" s="2">
        <v>0</v>
      </c>
      <c r="BN172" s="12">
        <v>3905.8</v>
      </c>
      <c r="BO172" s="2">
        <v>0</v>
      </c>
      <c r="BP172" s="2">
        <v>0</v>
      </c>
      <c r="BQ172" s="2">
        <v>0</v>
      </c>
      <c r="BR172" s="12">
        <v>5652.2</v>
      </c>
      <c r="BS172" s="2">
        <v>0</v>
      </c>
      <c r="BT172" s="2">
        <v>580.5</v>
      </c>
      <c r="BU172" s="2">
        <v>0</v>
      </c>
      <c r="BV172" s="12">
        <v>0</v>
      </c>
      <c r="BW172" s="12">
        <v>6475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1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12">
        <v>1033.3</v>
      </c>
      <c r="CJ172" s="2">
        <v>0</v>
      </c>
      <c r="CK172" s="2">
        <v>0</v>
      </c>
      <c r="CL172" s="12">
        <v>4752.1000000000004</v>
      </c>
      <c r="CM172" s="2">
        <v>0</v>
      </c>
      <c r="CN172" s="12">
        <v>5024.3</v>
      </c>
      <c r="CO172" s="2">
        <v>0</v>
      </c>
      <c r="CP172" s="12">
        <v>25653.8</v>
      </c>
      <c r="CQ172" s="2">
        <v>0</v>
      </c>
      <c r="CR172" s="2">
        <v>127233.7</v>
      </c>
      <c r="CS172" s="2">
        <v>117300</v>
      </c>
      <c r="CT172" s="2">
        <v>-9933.7000000000007</v>
      </c>
      <c r="CU172" s="2">
        <v>-8.4700000000000006</v>
      </c>
    </row>
    <row r="173" spans="1:99" ht="15" thickBot="1" x14ac:dyDescent="0.35">
      <c r="A173" s="1" t="s">
        <v>119</v>
      </c>
      <c r="B173" s="12">
        <v>0</v>
      </c>
      <c r="C173" s="2">
        <v>0</v>
      </c>
      <c r="D173" s="2">
        <v>0</v>
      </c>
      <c r="E173" s="12">
        <v>0</v>
      </c>
      <c r="F173" s="2">
        <v>0</v>
      </c>
      <c r="G173" s="12">
        <v>0</v>
      </c>
      <c r="H173" s="2">
        <v>0</v>
      </c>
      <c r="I173" s="12">
        <v>0</v>
      </c>
      <c r="J173" s="12">
        <v>0</v>
      </c>
      <c r="K173" s="2">
        <v>0</v>
      </c>
      <c r="L173" s="2">
        <v>0</v>
      </c>
      <c r="M173" s="2">
        <v>0</v>
      </c>
      <c r="N173" s="2">
        <v>0</v>
      </c>
      <c r="O173" s="12">
        <v>533.1</v>
      </c>
      <c r="P173" s="2">
        <v>0</v>
      </c>
      <c r="Q173" s="2">
        <v>0</v>
      </c>
      <c r="R173" s="2">
        <v>0</v>
      </c>
      <c r="S173" s="12">
        <v>15635.5</v>
      </c>
      <c r="T173" s="2">
        <v>0</v>
      </c>
      <c r="U173" s="2">
        <v>0</v>
      </c>
      <c r="V173" s="2">
        <v>0</v>
      </c>
      <c r="W173" s="12">
        <v>0</v>
      </c>
      <c r="X173" s="2">
        <v>0</v>
      </c>
      <c r="Y173" s="1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2">
        <v>8075.8</v>
      </c>
      <c r="AH173" s="2">
        <v>0</v>
      </c>
      <c r="AI173" s="2">
        <v>0</v>
      </c>
      <c r="AJ173" s="2">
        <v>0</v>
      </c>
      <c r="AK173" s="12">
        <v>10459.6</v>
      </c>
      <c r="AL173" s="2">
        <v>0</v>
      </c>
      <c r="AM173" s="2">
        <v>0</v>
      </c>
      <c r="AN173" s="2">
        <v>0</v>
      </c>
      <c r="AO173" s="2">
        <v>0</v>
      </c>
      <c r="AP173" s="12">
        <v>5550</v>
      </c>
      <c r="AQ173" s="12">
        <v>4353.6000000000004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12">
        <v>0</v>
      </c>
      <c r="BA173" s="12">
        <v>8878.7000000000007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12">
        <v>0</v>
      </c>
      <c r="BJ173" s="2">
        <v>0</v>
      </c>
      <c r="BK173" s="12">
        <v>25764</v>
      </c>
      <c r="BL173" s="12">
        <v>5365.9</v>
      </c>
      <c r="BM173" s="2">
        <v>0</v>
      </c>
      <c r="BN173" s="12">
        <v>3905.8</v>
      </c>
      <c r="BO173" s="2">
        <v>0</v>
      </c>
      <c r="BP173" s="2">
        <v>0</v>
      </c>
      <c r="BQ173" s="2">
        <v>0</v>
      </c>
      <c r="BR173" s="12">
        <v>5652.2</v>
      </c>
      <c r="BS173" s="2">
        <v>0</v>
      </c>
      <c r="BT173" s="2">
        <v>580.5</v>
      </c>
      <c r="BU173" s="2">
        <v>0</v>
      </c>
      <c r="BV173" s="12">
        <v>2211.6999999999998</v>
      </c>
      <c r="BW173" s="12">
        <v>6475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1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12">
        <v>1033.3</v>
      </c>
      <c r="CJ173" s="2">
        <v>0</v>
      </c>
      <c r="CK173" s="2">
        <v>0</v>
      </c>
      <c r="CL173" s="12">
        <v>4752.1000000000004</v>
      </c>
      <c r="CM173" s="2">
        <v>0</v>
      </c>
      <c r="CN173" s="12">
        <v>5024.3</v>
      </c>
      <c r="CO173" s="2">
        <v>0</v>
      </c>
      <c r="CP173" s="12">
        <v>25653.8</v>
      </c>
      <c r="CQ173" s="2">
        <v>0</v>
      </c>
      <c r="CR173" s="2">
        <v>139905</v>
      </c>
      <c r="CS173" s="2">
        <v>141066</v>
      </c>
      <c r="CT173" s="2">
        <v>1161</v>
      </c>
      <c r="CU173" s="2">
        <v>0.82</v>
      </c>
    </row>
    <row r="174" spans="1:99" ht="15" thickBot="1" x14ac:dyDescent="0.35">
      <c r="A174" s="1" t="s">
        <v>120</v>
      </c>
      <c r="B174" s="12">
        <v>2909.4</v>
      </c>
      <c r="C174" s="2">
        <v>0</v>
      </c>
      <c r="D174" s="2">
        <v>0</v>
      </c>
      <c r="E174" s="12">
        <v>0</v>
      </c>
      <c r="F174" s="2">
        <v>0</v>
      </c>
      <c r="G174" s="12">
        <v>0</v>
      </c>
      <c r="H174" s="2">
        <v>0</v>
      </c>
      <c r="I174" s="12">
        <v>30568.400000000001</v>
      </c>
      <c r="J174" s="12">
        <v>0</v>
      </c>
      <c r="K174" s="2">
        <v>0</v>
      </c>
      <c r="L174" s="2">
        <v>0</v>
      </c>
      <c r="M174" s="2">
        <v>0</v>
      </c>
      <c r="N174" s="2">
        <v>0</v>
      </c>
      <c r="O174" s="12">
        <v>0</v>
      </c>
      <c r="P174" s="2">
        <v>0</v>
      </c>
      <c r="Q174" s="2">
        <v>0</v>
      </c>
      <c r="R174" s="2">
        <v>0</v>
      </c>
      <c r="S174" s="12">
        <v>12404.5</v>
      </c>
      <c r="T174" s="2">
        <v>0</v>
      </c>
      <c r="U174" s="2">
        <v>0</v>
      </c>
      <c r="V174" s="2">
        <v>0</v>
      </c>
      <c r="W174" s="12">
        <v>0</v>
      </c>
      <c r="X174" s="2">
        <v>0</v>
      </c>
      <c r="Y174" s="12">
        <v>4025.5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2">
        <v>8075.8</v>
      </c>
      <c r="AH174" s="2">
        <v>0</v>
      </c>
      <c r="AI174" s="2">
        <v>0</v>
      </c>
      <c r="AJ174" s="2">
        <v>0</v>
      </c>
      <c r="AK174" s="12">
        <v>0</v>
      </c>
      <c r="AL174" s="2">
        <v>0</v>
      </c>
      <c r="AM174" s="2">
        <v>0</v>
      </c>
      <c r="AN174" s="2">
        <v>0</v>
      </c>
      <c r="AO174" s="2">
        <v>0</v>
      </c>
      <c r="AP174" s="12">
        <v>5550</v>
      </c>
      <c r="AQ174" s="12">
        <v>4353.6000000000004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12">
        <v>0</v>
      </c>
      <c r="BA174" s="12">
        <v>8878.7000000000007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12">
        <v>10637.1</v>
      </c>
      <c r="BJ174" s="2">
        <v>0</v>
      </c>
      <c r="BK174" s="12">
        <v>25764</v>
      </c>
      <c r="BL174" s="12">
        <v>5365.9</v>
      </c>
      <c r="BM174" s="2">
        <v>0</v>
      </c>
      <c r="BN174" s="12">
        <v>3905.8</v>
      </c>
      <c r="BO174" s="2">
        <v>0</v>
      </c>
      <c r="BP174" s="2">
        <v>0</v>
      </c>
      <c r="BQ174" s="2">
        <v>0</v>
      </c>
      <c r="BR174" s="12">
        <v>4760</v>
      </c>
      <c r="BS174" s="2">
        <v>0</v>
      </c>
      <c r="BT174" s="2">
        <v>580.5</v>
      </c>
      <c r="BU174" s="2">
        <v>0</v>
      </c>
      <c r="BV174" s="12">
        <v>0</v>
      </c>
      <c r="BW174" s="12">
        <v>6475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1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12">
        <v>1033.3</v>
      </c>
      <c r="CJ174" s="2">
        <v>0</v>
      </c>
      <c r="CK174" s="2">
        <v>0</v>
      </c>
      <c r="CL174" s="12">
        <v>0</v>
      </c>
      <c r="CM174" s="2">
        <v>0</v>
      </c>
      <c r="CN174" s="12">
        <v>5024.3</v>
      </c>
      <c r="CO174" s="2">
        <v>0</v>
      </c>
      <c r="CP174" s="12">
        <v>0</v>
      </c>
      <c r="CQ174" s="2">
        <v>0</v>
      </c>
      <c r="CR174" s="2">
        <v>140311.9</v>
      </c>
      <c r="CS174" s="2">
        <v>140678</v>
      </c>
      <c r="CT174" s="2">
        <v>366.1</v>
      </c>
      <c r="CU174" s="2">
        <v>0.26</v>
      </c>
    </row>
    <row r="175" spans="1:99" ht="15" thickBot="1" x14ac:dyDescent="0.35">
      <c r="A175" s="1" t="s">
        <v>121</v>
      </c>
      <c r="B175" s="12">
        <v>0</v>
      </c>
      <c r="C175" s="2">
        <v>0</v>
      </c>
      <c r="D175" s="2">
        <v>0</v>
      </c>
      <c r="E175" s="12">
        <v>2954.8</v>
      </c>
      <c r="F175" s="2">
        <v>0</v>
      </c>
      <c r="G175" s="12">
        <v>2353.8000000000002</v>
      </c>
      <c r="H175" s="2">
        <v>0</v>
      </c>
      <c r="I175" s="12">
        <v>30568.400000000001</v>
      </c>
      <c r="J175" s="12">
        <v>0</v>
      </c>
      <c r="K175" s="2">
        <v>0</v>
      </c>
      <c r="L175" s="2">
        <v>0</v>
      </c>
      <c r="M175" s="2">
        <v>0</v>
      </c>
      <c r="N175" s="2">
        <v>0</v>
      </c>
      <c r="O175" s="12">
        <v>533.1</v>
      </c>
      <c r="P175" s="2">
        <v>0</v>
      </c>
      <c r="Q175" s="2">
        <v>0</v>
      </c>
      <c r="R175" s="2">
        <v>0</v>
      </c>
      <c r="S175" s="12">
        <v>12404.5</v>
      </c>
      <c r="T175" s="2">
        <v>0</v>
      </c>
      <c r="U175" s="2">
        <v>0</v>
      </c>
      <c r="V175" s="2">
        <v>0</v>
      </c>
      <c r="W175" s="12">
        <v>0</v>
      </c>
      <c r="X175" s="2">
        <v>0</v>
      </c>
      <c r="Y175" s="1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2">
        <v>8075.8</v>
      </c>
      <c r="AH175" s="2">
        <v>0</v>
      </c>
      <c r="AI175" s="2">
        <v>0</v>
      </c>
      <c r="AJ175" s="2">
        <v>0</v>
      </c>
      <c r="AK175" s="12">
        <v>10459.6</v>
      </c>
      <c r="AL175" s="2">
        <v>0</v>
      </c>
      <c r="AM175" s="2">
        <v>0</v>
      </c>
      <c r="AN175" s="2">
        <v>0</v>
      </c>
      <c r="AO175" s="2">
        <v>0</v>
      </c>
      <c r="AP175" s="12">
        <v>5550</v>
      </c>
      <c r="AQ175" s="12">
        <v>4353.6000000000004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12">
        <v>49.9</v>
      </c>
      <c r="BA175" s="12">
        <v>8878.7000000000007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12">
        <v>0</v>
      </c>
      <c r="BJ175" s="2">
        <v>0</v>
      </c>
      <c r="BK175" s="12">
        <v>25764</v>
      </c>
      <c r="BL175" s="12">
        <v>0</v>
      </c>
      <c r="BM175" s="2">
        <v>0</v>
      </c>
      <c r="BN175" s="12">
        <v>0</v>
      </c>
      <c r="BO175" s="2">
        <v>0</v>
      </c>
      <c r="BP175" s="2">
        <v>0</v>
      </c>
      <c r="BQ175" s="2">
        <v>0</v>
      </c>
      <c r="BR175" s="12">
        <v>4760</v>
      </c>
      <c r="BS175" s="2">
        <v>0</v>
      </c>
      <c r="BT175" s="2">
        <v>580.5</v>
      </c>
      <c r="BU175" s="2">
        <v>0</v>
      </c>
      <c r="BV175" s="12">
        <v>0</v>
      </c>
      <c r="BW175" s="1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1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12">
        <v>1033.3</v>
      </c>
      <c r="CJ175" s="2">
        <v>0</v>
      </c>
      <c r="CK175" s="2">
        <v>0</v>
      </c>
      <c r="CL175" s="12">
        <v>0</v>
      </c>
      <c r="CM175" s="2">
        <v>0</v>
      </c>
      <c r="CN175" s="12">
        <v>5024.3</v>
      </c>
      <c r="CO175" s="2">
        <v>0</v>
      </c>
      <c r="CP175" s="12">
        <v>0</v>
      </c>
      <c r="CQ175" s="2">
        <v>0</v>
      </c>
      <c r="CR175" s="2">
        <v>123344.4</v>
      </c>
      <c r="CS175" s="2">
        <v>123666</v>
      </c>
      <c r="CT175" s="2">
        <v>321.60000000000002</v>
      </c>
      <c r="CU175" s="2">
        <v>0.26</v>
      </c>
    </row>
    <row r="176" spans="1:99" ht="15" thickBot="1" x14ac:dyDescent="0.35">
      <c r="A176" s="1" t="s">
        <v>122</v>
      </c>
      <c r="B176" s="12">
        <v>0</v>
      </c>
      <c r="C176" s="2">
        <v>0</v>
      </c>
      <c r="D176" s="2">
        <v>0</v>
      </c>
      <c r="E176" s="12">
        <v>2954.8</v>
      </c>
      <c r="F176" s="2">
        <v>0</v>
      </c>
      <c r="G176" s="12">
        <v>2353.8000000000002</v>
      </c>
      <c r="H176" s="2">
        <v>0</v>
      </c>
      <c r="I176" s="12">
        <v>30568.400000000001</v>
      </c>
      <c r="J176" s="12">
        <v>0</v>
      </c>
      <c r="K176" s="2">
        <v>0</v>
      </c>
      <c r="L176" s="2">
        <v>0</v>
      </c>
      <c r="M176" s="2">
        <v>0</v>
      </c>
      <c r="N176" s="2">
        <v>0</v>
      </c>
      <c r="O176" s="12">
        <v>0</v>
      </c>
      <c r="P176" s="2">
        <v>0</v>
      </c>
      <c r="Q176" s="2">
        <v>0</v>
      </c>
      <c r="R176" s="2">
        <v>0</v>
      </c>
      <c r="S176" s="12">
        <v>12404.5</v>
      </c>
      <c r="T176" s="2">
        <v>0</v>
      </c>
      <c r="U176" s="2">
        <v>0</v>
      </c>
      <c r="V176" s="2">
        <v>0</v>
      </c>
      <c r="W176" s="12">
        <v>0</v>
      </c>
      <c r="X176" s="2">
        <v>0</v>
      </c>
      <c r="Y176" s="1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2">
        <v>8075.8</v>
      </c>
      <c r="AH176" s="2">
        <v>0</v>
      </c>
      <c r="AI176" s="2">
        <v>0</v>
      </c>
      <c r="AJ176" s="2">
        <v>0</v>
      </c>
      <c r="AK176" s="12">
        <v>10459.6</v>
      </c>
      <c r="AL176" s="2">
        <v>0</v>
      </c>
      <c r="AM176" s="2">
        <v>0</v>
      </c>
      <c r="AN176" s="2">
        <v>0</v>
      </c>
      <c r="AO176" s="2">
        <v>0</v>
      </c>
      <c r="AP176" s="12">
        <v>0</v>
      </c>
      <c r="AQ176" s="12">
        <v>4353.6000000000004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12">
        <v>49.9</v>
      </c>
      <c r="BA176" s="12">
        <v>8878.7000000000007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12">
        <v>0</v>
      </c>
      <c r="BJ176" s="2">
        <v>0</v>
      </c>
      <c r="BK176" s="12">
        <v>25764</v>
      </c>
      <c r="BL176" s="12">
        <v>0</v>
      </c>
      <c r="BM176" s="2">
        <v>0</v>
      </c>
      <c r="BN176" s="12">
        <v>0</v>
      </c>
      <c r="BO176" s="2">
        <v>0</v>
      </c>
      <c r="BP176" s="2">
        <v>0</v>
      </c>
      <c r="BQ176" s="2">
        <v>0</v>
      </c>
      <c r="BR176" s="12">
        <v>4760</v>
      </c>
      <c r="BS176" s="2">
        <v>0</v>
      </c>
      <c r="BT176" s="2">
        <v>580.5</v>
      </c>
      <c r="BU176" s="2">
        <v>0</v>
      </c>
      <c r="BV176" s="12">
        <v>0</v>
      </c>
      <c r="BW176" s="1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1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12">
        <v>1033.3</v>
      </c>
      <c r="CJ176" s="2">
        <v>0</v>
      </c>
      <c r="CK176" s="2">
        <v>0</v>
      </c>
      <c r="CL176" s="12">
        <v>0</v>
      </c>
      <c r="CM176" s="2">
        <v>0</v>
      </c>
      <c r="CN176" s="12">
        <v>5024.3</v>
      </c>
      <c r="CO176" s="2">
        <v>0</v>
      </c>
      <c r="CP176" s="12">
        <v>0</v>
      </c>
      <c r="CQ176" s="2">
        <v>0</v>
      </c>
      <c r="CR176" s="2">
        <v>117261.3</v>
      </c>
      <c r="CS176" s="2">
        <v>113666</v>
      </c>
      <c r="CT176" s="2">
        <v>-3595.3</v>
      </c>
      <c r="CU176" s="2">
        <v>-3.16</v>
      </c>
    </row>
    <row r="177" spans="1:99" ht="15" thickBot="1" x14ac:dyDescent="0.35">
      <c r="A177" s="1" t="s">
        <v>123</v>
      </c>
      <c r="B177" s="12">
        <v>0</v>
      </c>
      <c r="C177" s="2">
        <v>0</v>
      </c>
      <c r="D177" s="2">
        <v>0</v>
      </c>
      <c r="E177" s="12">
        <v>2954.8</v>
      </c>
      <c r="F177" s="2">
        <v>0</v>
      </c>
      <c r="G177" s="12">
        <v>2353.8000000000002</v>
      </c>
      <c r="H177" s="2">
        <v>0</v>
      </c>
      <c r="I177" s="12">
        <v>30568.400000000001</v>
      </c>
      <c r="J177" s="12">
        <v>0</v>
      </c>
      <c r="K177" s="2">
        <v>0</v>
      </c>
      <c r="L177" s="2">
        <v>0</v>
      </c>
      <c r="M177" s="2">
        <v>0</v>
      </c>
      <c r="N177" s="2">
        <v>0</v>
      </c>
      <c r="O177" s="12">
        <v>0</v>
      </c>
      <c r="P177" s="2">
        <v>0</v>
      </c>
      <c r="Q177" s="2">
        <v>0</v>
      </c>
      <c r="R177" s="2">
        <v>0</v>
      </c>
      <c r="S177" s="12">
        <v>12404.5</v>
      </c>
      <c r="T177" s="2">
        <v>0</v>
      </c>
      <c r="U177" s="2">
        <v>0</v>
      </c>
      <c r="V177" s="2">
        <v>0</v>
      </c>
      <c r="W177" s="12">
        <v>0</v>
      </c>
      <c r="X177" s="2">
        <v>0</v>
      </c>
      <c r="Y177" s="1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2">
        <v>8075.8</v>
      </c>
      <c r="AH177" s="2">
        <v>0</v>
      </c>
      <c r="AI177" s="2">
        <v>0</v>
      </c>
      <c r="AJ177" s="2">
        <v>0</v>
      </c>
      <c r="AK177" s="12">
        <v>10459.6</v>
      </c>
      <c r="AL177" s="2">
        <v>0</v>
      </c>
      <c r="AM177" s="2">
        <v>0</v>
      </c>
      <c r="AN177" s="2">
        <v>0</v>
      </c>
      <c r="AO177" s="2">
        <v>0</v>
      </c>
      <c r="AP177" s="12">
        <v>0</v>
      </c>
      <c r="AQ177" s="12">
        <v>4353.6000000000004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12">
        <v>49.9</v>
      </c>
      <c r="BA177" s="12">
        <v>8878.7000000000007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12">
        <v>0</v>
      </c>
      <c r="BJ177" s="2">
        <v>0</v>
      </c>
      <c r="BK177" s="12">
        <v>25764</v>
      </c>
      <c r="BL177" s="12">
        <v>0</v>
      </c>
      <c r="BM177" s="2">
        <v>0</v>
      </c>
      <c r="BN177" s="12">
        <v>0</v>
      </c>
      <c r="BO177" s="2">
        <v>0</v>
      </c>
      <c r="BP177" s="2">
        <v>0</v>
      </c>
      <c r="BQ177" s="2">
        <v>0</v>
      </c>
      <c r="BR177" s="12">
        <v>4760</v>
      </c>
      <c r="BS177" s="2">
        <v>0</v>
      </c>
      <c r="BT177" s="2">
        <v>580.5</v>
      </c>
      <c r="BU177" s="2">
        <v>0</v>
      </c>
      <c r="BV177" s="12">
        <v>0</v>
      </c>
      <c r="BW177" s="1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1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12">
        <v>1033.3</v>
      </c>
      <c r="CJ177" s="2">
        <v>0</v>
      </c>
      <c r="CK177" s="2">
        <v>0</v>
      </c>
      <c r="CL177" s="12">
        <v>0</v>
      </c>
      <c r="CM177" s="2">
        <v>0</v>
      </c>
      <c r="CN177" s="12">
        <v>5024.3</v>
      </c>
      <c r="CO177" s="2">
        <v>0</v>
      </c>
      <c r="CP177" s="12">
        <v>0</v>
      </c>
      <c r="CQ177" s="2">
        <v>0</v>
      </c>
      <c r="CR177" s="2">
        <v>117261.3</v>
      </c>
      <c r="CS177" s="2">
        <v>117033</v>
      </c>
      <c r="CT177" s="2">
        <v>-228.3</v>
      </c>
      <c r="CU177" s="2">
        <v>-0.2</v>
      </c>
    </row>
    <row r="178" spans="1:99" ht="15" thickBot="1" x14ac:dyDescent="0.35">
      <c r="A178" s="1" t="s">
        <v>124</v>
      </c>
      <c r="B178" s="12">
        <v>0</v>
      </c>
      <c r="C178" s="2">
        <v>0</v>
      </c>
      <c r="D178" s="2">
        <v>0</v>
      </c>
      <c r="E178" s="12">
        <v>2954.8</v>
      </c>
      <c r="F178" s="2">
        <v>0</v>
      </c>
      <c r="G178" s="12">
        <v>2353.8000000000002</v>
      </c>
      <c r="H178" s="2">
        <v>0</v>
      </c>
      <c r="I178" s="12">
        <v>30568.400000000001</v>
      </c>
      <c r="J178" s="12">
        <v>0</v>
      </c>
      <c r="K178" s="2">
        <v>0</v>
      </c>
      <c r="L178" s="2">
        <v>0</v>
      </c>
      <c r="M178" s="2">
        <v>0</v>
      </c>
      <c r="N178" s="2">
        <v>0</v>
      </c>
      <c r="O178" s="12">
        <v>0</v>
      </c>
      <c r="P178" s="2">
        <v>0</v>
      </c>
      <c r="Q178" s="2">
        <v>0</v>
      </c>
      <c r="R178" s="2">
        <v>0</v>
      </c>
      <c r="S178" s="12">
        <v>12404.5</v>
      </c>
      <c r="T178" s="2">
        <v>0</v>
      </c>
      <c r="U178" s="2">
        <v>0</v>
      </c>
      <c r="V178" s="2">
        <v>0</v>
      </c>
      <c r="W178" s="12">
        <v>0</v>
      </c>
      <c r="X178" s="2">
        <v>0</v>
      </c>
      <c r="Y178" s="1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2">
        <v>8075.8</v>
      </c>
      <c r="AH178" s="2">
        <v>0</v>
      </c>
      <c r="AI178" s="2">
        <v>0</v>
      </c>
      <c r="AJ178" s="2">
        <v>0</v>
      </c>
      <c r="AK178" s="12">
        <v>10459.6</v>
      </c>
      <c r="AL178" s="2">
        <v>0</v>
      </c>
      <c r="AM178" s="2">
        <v>0</v>
      </c>
      <c r="AN178" s="2">
        <v>0</v>
      </c>
      <c r="AO178" s="2">
        <v>0</v>
      </c>
      <c r="AP178" s="12">
        <v>0</v>
      </c>
      <c r="AQ178" s="12">
        <v>4353.6000000000004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12">
        <v>49.9</v>
      </c>
      <c r="BA178" s="12">
        <v>8878.7000000000007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12">
        <v>0</v>
      </c>
      <c r="BJ178" s="2">
        <v>0</v>
      </c>
      <c r="BK178" s="12">
        <v>25764</v>
      </c>
      <c r="BL178" s="12">
        <v>0</v>
      </c>
      <c r="BM178" s="2">
        <v>0</v>
      </c>
      <c r="BN178" s="12">
        <v>0</v>
      </c>
      <c r="BO178" s="2">
        <v>0</v>
      </c>
      <c r="BP178" s="2">
        <v>0</v>
      </c>
      <c r="BQ178" s="2">
        <v>0</v>
      </c>
      <c r="BR178" s="12">
        <v>5652.2</v>
      </c>
      <c r="BS178" s="2">
        <v>0</v>
      </c>
      <c r="BT178" s="2">
        <v>580.5</v>
      </c>
      <c r="BU178" s="2">
        <v>0</v>
      </c>
      <c r="BV178" s="12">
        <v>0</v>
      </c>
      <c r="BW178" s="1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12">
        <v>0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12">
        <v>1033.3</v>
      </c>
      <c r="CJ178" s="2">
        <v>0</v>
      </c>
      <c r="CK178" s="2">
        <v>0</v>
      </c>
      <c r="CL178" s="12">
        <v>0</v>
      </c>
      <c r="CM178" s="2">
        <v>0</v>
      </c>
      <c r="CN178" s="12">
        <v>5024.3</v>
      </c>
      <c r="CO178" s="2">
        <v>0</v>
      </c>
      <c r="CP178" s="12">
        <v>0</v>
      </c>
      <c r="CQ178" s="2">
        <v>0</v>
      </c>
      <c r="CR178" s="2">
        <v>118153.5</v>
      </c>
      <c r="CS178" s="2">
        <v>122392</v>
      </c>
      <c r="CT178" s="2">
        <v>4238.5</v>
      </c>
      <c r="CU178" s="2">
        <v>3.46</v>
      </c>
    </row>
    <row r="179" spans="1:99" ht="15" thickBot="1" x14ac:dyDescent="0.35">
      <c r="A179" s="1" t="s">
        <v>125</v>
      </c>
      <c r="B179" s="12">
        <v>0</v>
      </c>
      <c r="C179" s="2">
        <v>0</v>
      </c>
      <c r="D179" s="2">
        <v>0</v>
      </c>
      <c r="E179" s="12">
        <v>0</v>
      </c>
      <c r="F179" s="2">
        <v>0</v>
      </c>
      <c r="G179" s="12">
        <v>2353.8000000000002</v>
      </c>
      <c r="H179" s="2">
        <v>0</v>
      </c>
      <c r="I179" s="12">
        <v>30568.400000000001</v>
      </c>
      <c r="J179" s="12">
        <v>19629.599999999999</v>
      </c>
      <c r="K179" s="2">
        <v>0</v>
      </c>
      <c r="L179" s="2">
        <v>0</v>
      </c>
      <c r="M179" s="2">
        <v>0</v>
      </c>
      <c r="N179" s="2">
        <v>0</v>
      </c>
      <c r="O179" s="12">
        <v>533.1</v>
      </c>
      <c r="P179" s="2">
        <v>0</v>
      </c>
      <c r="Q179" s="2">
        <v>0</v>
      </c>
      <c r="R179" s="2">
        <v>0</v>
      </c>
      <c r="S179" s="12">
        <v>12404.5</v>
      </c>
      <c r="T179" s="2">
        <v>0</v>
      </c>
      <c r="U179" s="2">
        <v>0</v>
      </c>
      <c r="V179" s="2">
        <v>0</v>
      </c>
      <c r="W179" s="12">
        <v>0</v>
      </c>
      <c r="X179" s="2">
        <v>0</v>
      </c>
      <c r="Y179" s="12">
        <v>4025.5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2">
        <v>8075.8</v>
      </c>
      <c r="AH179" s="2">
        <v>0</v>
      </c>
      <c r="AI179" s="2">
        <v>0</v>
      </c>
      <c r="AJ179" s="2">
        <v>0</v>
      </c>
      <c r="AK179" s="12">
        <v>0</v>
      </c>
      <c r="AL179" s="2">
        <v>0</v>
      </c>
      <c r="AM179" s="2">
        <v>0</v>
      </c>
      <c r="AN179" s="2">
        <v>0</v>
      </c>
      <c r="AO179" s="2">
        <v>0</v>
      </c>
      <c r="AP179" s="12">
        <v>0</v>
      </c>
      <c r="AQ179" s="1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12">
        <v>0</v>
      </c>
      <c r="BA179" s="12">
        <v>8878.7000000000007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12">
        <v>0</v>
      </c>
      <c r="BJ179" s="2">
        <v>0</v>
      </c>
      <c r="BK179" s="12">
        <v>25764</v>
      </c>
      <c r="BL179" s="12">
        <v>5365.9</v>
      </c>
      <c r="BM179" s="2">
        <v>0</v>
      </c>
      <c r="BN179" s="12">
        <v>3905.8</v>
      </c>
      <c r="BO179" s="2">
        <v>0</v>
      </c>
      <c r="BP179" s="2">
        <v>0</v>
      </c>
      <c r="BQ179" s="2">
        <v>0</v>
      </c>
      <c r="BR179" s="12">
        <v>4760</v>
      </c>
      <c r="BS179" s="2">
        <v>0</v>
      </c>
      <c r="BT179" s="2">
        <v>580.5</v>
      </c>
      <c r="BU179" s="2">
        <v>0</v>
      </c>
      <c r="BV179" s="12">
        <v>0</v>
      </c>
      <c r="BW179" s="1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1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12">
        <v>0</v>
      </c>
      <c r="CJ179" s="2">
        <v>0</v>
      </c>
      <c r="CK179" s="2">
        <v>0</v>
      </c>
      <c r="CL179" s="12">
        <v>0</v>
      </c>
      <c r="CM179" s="2">
        <v>0</v>
      </c>
      <c r="CN179" s="12">
        <v>5024.3</v>
      </c>
      <c r="CO179" s="2">
        <v>0</v>
      </c>
      <c r="CP179" s="12">
        <v>0</v>
      </c>
      <c r="CQ179" s="2">
        <v>0</v>
      </c>
      <c r="CR179" s="2">
        <v>131870</v>
      </c>
      <c r="CS179" s="2">
        <v>132214</v>
      </c>
      <c r="CT179" s="2">
        <v>344</v>
      </c>
      <c r="CU179" s="2">
        <v>0.26</v>
      </c>
    </row>
    <row r="180" spans="1:99" ht="15" thickBot="1" x14ac:dyDescent="0.35">
      <c r="A180" s="1" t="s">
        <v>126</v>
      </c>
      <c r="B180" s="12">
        <v>0</v>
      </c>
      <c r="C180" s="2">
        <v>0</v>
      </c>
      <c r="D180" s="2">
        <v>0</v>
      </c>
      <c r="E180" s="12">
        <v>0</v>
      </c>
      <c r="F180" s="2">
        <v>0</v>
      </c>
      <c r="G180" s="12">
        <v>0</v>
      </c>
      <c r="H180" s="2">
        <v>0</v>
      </c>
      <c r="I180" s="12">
        <v>0</v>
      </c>
      <c r="J180" s="12">
        <v>0</v>
      </c>
      <c r="K180" s="2">
        <v>0</v>
      </c>
      <c r="L180" s="2">
        <v>0</v>
      </c>
      <c r="M180" s="2">
        <v>0</v>
      </c>
      <c r="N180" s="2">
        <v>0</v>
      </c>
      <c r="O180" s="12">
        <v>533.1</v>
      </c>
      <c r="P180" s="2">
        <v>0</v>
      </c>
      <c r="Q180" s="2">
        <v>0</v>
      </c>
      <c r="R180" s="2">
        <v>0</v>
      </c>
      <c r="S180" s="12">
        <v>12404.5</v>
      </c>
      <c r="T180" s="2">
        <v>0</v>
      </c>
      <c r="U180" s="2">
        <v>0</v>
      </c>
      <c r="V180" s="2">
        <v>0</v>
      </c>
      <c r="W180" s="12">
        <v>0</v>
      </c>
      <c r="X180" s="2">
        <v>0</v>
      </c>
      <c r="Y180" s="12">
        <v>4571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2">
        <v>8075.8</v>
      </c>
      <c r="AH180" s="2">
        <v>0</v>
      </c>
      <c r="AI180" s="2">
        <v>0</v>
      </c>
      <c r="AJ180" s="2">
        <v>0</v>
      </c>
      <c r="AK180" s="12">
        <v>0</v>
      </c>
      <c r="AL180" s="2">
        <v>0</v>
      </c>
      <c r="AM180" s="2">
        <v>0</v>
      </c>
      <c r="AN180" s="2">
        <v>0</v>
      </c>
      <c r="AO180" s="2">
        <v>0</v>
      </c>
      <c r="AP180" s="12">
        <v>5550</v>
      </c>
      <c r="AQ180" s="1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12">
        <v>0</v>
      </c>
      <c r="BA180" s="12">
        <v>8878.7000000000007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12">
        <v>10637.1</v>
      </c>
      <c r="BJ180" s="2">
        <v>0</v>
      </c>
      <c r="BK180" s="12">
        <v>25764</v>
      </c>
      <c r="BL180" s="12">
        <v>5365.9</v>
      </c>
      <c r="BM180" s="2">
        <v>0</v>
      </c>
      <c r="BN180" s="12">
        <v>3905.8</v>
      </c>
      <c r="BO180" s="2">
        <v>0</v>
      </c>
      <c r="BP180" s="2">
        <v>0</v>
      </c>
      <c r="BQ180" s="2">
        <v>0</v>
      </c>
      <c r="BR180" s="12">
        <v>4760</v>
      </c>
      <c r="BS180" s="2">
        <v>0</v>
      </c>
      <c r="BT180" s="2">
        <v>580.5</v>
      </c>
      <c r="BU180" s="2">
        <v>0</v>
      </c>
      <c r="BV180" s="12">
        <v>0</v>
      </c>
      <c r="BW180" s="1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12">
        <v>31850.1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12">
        <v>1033.3</v>
      </c>
      <c r="CJ180" s="2">
        <v>0</v>
      </c>
      <c r="CK180" s="2">
        <v>0</v>
      </c>
      <c r="CL180" s="12">
        <v>0</v>
      </c>
      <c r="CM180" s="2">
        <v>0</v>
      </c>
      <c r="CN180" s="12">
        <v>0</v>
      </c>
      <c r="CO180" s="2">
        <v>0</v>
      </c>
      <c r="CP180" s="12">
        <v>0</v>
      </c>
      <c r="CQ180" s="2">
        <v>0</v>
      </c>
      <c r="CR180" s="2">
        <v>123909.9</v>
      </c>
      <c r="CS180" s="2">
        <v>124233</v>
      </c>
      <c r="CT180" s="2">
        <v>323.10000000000002</v>
      </c>
      <c r="CU180" s="2">
        <v>0.26</v>
      </c>
    </row>
    <row r="181" spans="1:99" ht="15" thickBot="1" x14ac:dyDescent="0.35">
      <c r="A181" s="1" t="s">
        <v>127</v>
      </c>
      <c r="B181" s="12">
        <v>0</v>
      </c>
      <c r="C181" s="2">
        <v>0</v>
      </c>
      <c r="D181" s="2">
        <v>0</v>
      </c>
      <c r="E181" s="12">
        <v>2954.8</v>
      </c>
      <c r="F181" s="2">
        <v>0</v>
      </c>
      <c r="G181" s="12">
        <v>2353.8000000000002</v>
      </c>
      <c r="H181" s="2">
        <v>0</v>
      </c>
      <c r="I181" s="12">
        <v>30568.400000000001</v>
      </c>
      <c r="J181" s="12">
        <v>0</v>
      </c>
      <c r="K181" s="2">
        <v>0</v>
      </c>
      <c r="L181" s="2">
        <v>0</v>
      </c>
      <c r="M181" s="2">
        <v>0</v>
      </c>
      <c r="N181" s="2">
        <v>0</v>
      </c>
      <c r="O181" s="12">
        <v>533.1</v>
      </c>
      <c r="P181" s="2">
        <v>0</v>
      </c>
      <c r="Q181" s="2">
        <v>0</v>
      </c>
      <c r="R181" s="2">
        <v>0</v>
      </c>
      <c r="S181" s="12">
        <v>12404.5</v>
      </c>
      <c r="T181" s="2">
        <v>0</v>
      </c>
      <c r="U181" s="2">
        <v>0</v>
      </c>
      <c r="V181" s="2">
        <v>0</v>
      </c>
      <c r="W181" s="12">
        <v>0</v>
      </c>
      <c r="X181" s="2">
        <v>0</v>
      </c>
      <c r="Y181" s="1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2">
        <v>8075.8</v>
      </c>
      <c r="AH181" s="2">
        <v>0</v>
      </c>
      <c r="AI181" s="2">
        <v>0</v>
      </c>
      <c r="AJ181" s="2">
        <v>0</v>
      </c>
      <c r="AK181" s="12">
        <v>10459.6</v>
      </c>
      <c r="AL181" s="2">
        <v>0</v>
      </c>
      <c r="AM181" s="2">
        <v>0</v>
      </c>
      <c r="AN181" s="2">
        <v>0</v>
      </c>
      <c r="AO181" s="2">
        <v>0</v>
      </c>
      <c r="AP181" s="12">
        <v>0</v>
      </c>
      <c r="AQ181" s="12">
        <v>4353.6000000000004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12">
        <v>49.9</v>
      </c>
      <c r="BA181" s="12">
        <v>8878.7000000000007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12">
        <v>0</v>
      </c>
      <c r="BJ181" s="2">
        <v>0</v>
      </c>
      <c r="BK181" s="12">
        <v>25764</v>
      </c>
      <c r="BL181" s="12">
        <v>0</v>
      </c>
      <c r="BM181" s="2">
        <v>0</v>
      </c>
      <c r="BN181" s="12">
        <v>0</v>
      </c>
      <c r="BO181" s="2">
        <v>0</v>
      </c>
      <c r="BP181" s="2">
        <v>0</v>
      </c>
      <c r="BQ181" s="2">
        <v>0</v>
      </c>
      <c r="BR181" s="12">
        <v>4760</v>
      </c>
      <c r="BS181" s="2">
        <v>0</v>
      </c>
      <c r="BT181" s="2">
        <v>580.5</v>
      </c>
      <c r="BU181" s="2">
        <v>0</v>
      </c>
      <c r="BV181" s="12">
        <v>0</v>
      </c>
      <c r="BW181" s="1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1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12">
        <v>1033.3</v>
      </c>
      <c r="CJ181" s="2">
        <v>0</v>
      </c>
      <c r="CK181" s="2">
        <v>0</v>
      </c>
      <c r="CL181" s="12">
        <v>0</v>
      </c>
      <c r="CM181" s="2">
        <v>0</v>
      </c>
      <c r="CN181" s="12">
        <v>5024.3</v>
      </c>
      <c r="CO181" s="2">
        <v>0</v>
      </c>
      <c r="CP181" s="12">
        <v>0</v>
      </c>
      <c r="CQ181" s="2">
        <v>0</v>
      </c>
      <c r="CR181" s="2">
        <v>117794.4</v>
      </c>
      <c r="CS181" s="2">
        <v>120250</v>
      </c>
      <c r="CT181" s="2">
        <v>2455.6</v>
      </c>
      <c r="CU181" s="2">
        <v>2.04</v>
      </c>
    </row>
    <row r="182" spans="1:99" ht="15" thickBot="1" x14ac:dyDescent="0.35">
      <c r="A182" s="1" t="s">
        <v>128</v>
      </c>
      <c r="B182" s="12">
        <v>0</v>
      </c>
      <c r="C182" s="2">
        <v>0</v>
      </c>
      <c r="D182" s="2">
        <v>0</v>
      </c>
      <c r="E182" s="12">
        <v>0</v>
      </c>
      <c r="F182" s="2">
        <v>0</v>
      </c>
      <c r="G182" s="12">
        <v>0</v>
      </c>
      <c r="H182" s="2">
        <v>0</v>
      </c>
      <c r="I182" s="12">
        <v>0</v>
      </c>
      <c r="J182" s="12">
        <v>0</v>
      </c>
      <c r="K182" s="2">
        <v>0</v>
      </c>
      <c r="L182" s="2">
        <v>0</v>
      </c>
      <c r="M182" s="2">
        <v>0</v>
      </c>
      <c r="N182" s="2">
        <v>0</v>
      </c>
      <c r="O182" s="12">
        <v>533.1</v>
      </c>
      <c r="P182" s="2">
        <v>0</v>
      </c>
      <c r="Q182" s="2">
        <v>0</v>
      </c>
      <c r="R182" s="2">
        <v>0</v>
      </c>
      <c r="S182" s="12">
        <v>15635.5</v>
      </c>
      <c r="T182" s="2">
        <v>0</v>
      </c>
      <c r="U182" s="2">
        <v>0</v>
      </c>
      <c r="V182" s="2">
        <v>0</v>
      </c>
      <c r="W182" s="12">
        <v>0</v>
      </c>
      <c r="X182" s="2">
        <v>0</v>
      </c>
      <c r="Y182" s="12">
        <v>4571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2">
        <v>8075.8</v>
      </c>
      <c r="AH182" s="2">
        <v>0</v>
      </c>
      <c r="AI182" s="2">
        <v>0</v>
      </c>
      <c r="AJ182" s="2">
        <v>0</v>
      </c>
      <c r="AK182" s="12">
        <v>0</v>
      </c>
      <c r="AL182" s="2">
        <v>0</v>
      </c>
      <c r="AM182" s="2">
        <v>0</v>
      </c>
      <c r="AN182" s="2">
        <v>0</v>
      </c>
      <c r="AO182" s="2">
        <v>0</v>
      </c>
      <c r="AP182" s="12">
        <v>5550</v>
      </c>
      <c r="AQ182" s="12">
        <v>4353.6000000000004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12">
        <v>0</v>
      </c>
      <c r="BA182" s="12">
        <v>8878.7000000000007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12">
        <v>0</v>
      </c>
      <c r="BJ182" s="2">
        <v>0</v>
      </c>
      <c r="BK182" s="12">
        <v>25764</v>
      </c>
      <c r="BL182" s="12">
        <v>5365.9</v>
      </c>
      <c r="BM182" s="2">
        <v>0</v>
      </c>
      <c r="BN182" s="12">
        <v>3905.8</v>
      </c>
      <c r="BO182" s="2">
        <v>0</v>
      </c>
      <c r="BP182" s="2">
        <v>0</v>
      </c>
      <c r="BQ182" s="2">
        <v>0</v>
      </c>
      <c r="BR182" s="12">
        <v>5652.2</v>
      </c>
      <c r="BS182" s="2">
        <v>0</v>
      </c>
      <c r="BT182" s="2">
        <v>580.5</v>
      </c>
      <c r="BU182" s="2">
        <v>0</v>
      </c>
      <c r="BV182" s="12">
        <v>2211.6999999999998</v>
      </c>
      <c r="BW182" s="12">
        <v>6475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1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12">
        <v>1033.3</v>
      </c>
      <c r="CJ182" s="2">
        <v>0</v>
      </c>
      <c r="CK182" s="2">
        <v>0</v>
      </c>
      <c r="CL182" s="12">
        <v>4752.1000000000004</v>
      </c>
      <c r="CM182" s="2">
        <v>0</v>
      </c>
      <c r="CN182" s="12">
        <v>5024.3</v>
      </c>
      <c r="CO182" s="2">
        <v>0</v>
      </c>
      <c r="CP182" s="12">
        <v>25653.8</v>
      </c>
      <c r="CQ182" s="2">
        <v>0</v>
      </c>
      <c r="CR182" s="2">
        <v>134016.4</v>
      </c>
      <c r="CS182" s="2">
        <v>130900</v>
      </c>
      <c r="CT182" s="2">
        <v>-3116.4</v>
      </c>
      <c r="CU182" s="2">
        <v>-2.38</v>
      </c>
    </row>
    <row r="183" spans="1:99" ht="15" thickBot="1" x14ac:dyDescent="0.35">
      <c r="A183" s="1" t="s">
        <v>129</v>
      </c>
      <c r="B183" s="12">
        <v>0</v>
      </c>
      <c r="C183" s="2">
        <v>0</v>
      </c>
      <c r="D183" s="2">
        <v>0</v>
      </c>
      <c r="E183" s="12">
        <v>2954.8</v>
      </c>
      <c r="F183" s="2">
        <v>0</v>
      </c>
      <c r="G183" s="12">
        <v>2353.8000000000002</v>
      </c>
      <c r="H183" s="2">
        <v>0</v>
      </c>
      <c r="I183" s="12">
        <v>30568.400000000001</v>
      </c>
      <c r="J183" s="12">
        <v>0</v>
      </c>
      <c r="K183" s="2">
        <v>0</v>
      </c>
      <c r="L183" s="2">
        <v>0</v>
      </c>
      <c r="M183" s="2">
        <v>0</v>
      </c>
      <c r="N183" s="2">
        <v>0</v>
      </c>
      <c r="O183" s="12">
        <v>0</v>
      </c>
      <c r="P183" s="2">
        <v>0</v>
      </c>
      <c r="Q183" s="2">
        <v>0</v>
      </c>
      <c r="R183" s="2">
        <v>0</v>
      </c>
      <c r="S183" s="12">
        <v>12404.5</v>
      </c>
      <c r="T183" s="2">
        <v>0</v>
      </c>
      <c r="U183" s="2">
        <v>0</v>
      </c>
      <c r="V183" s="2">
        <v>0</v>
      </c>
      <c r="W183" s="12">
        <v>42330.1</v>
      </c>
      <c r="X183" s="2">
        <v>0</v>
      </c>
      <c r="Y183" s="12">
        <v>4571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2">
        <v>8075.8</v>
      </c>
      <c r="AH183" s="2">
        <v>0</v>
      </c>
      <c r="AI183" s="2">
        <v>0</v>
      </c>
      <c r="AJ183" s="2">
        <v>0</v>
      </c>
      <c r="AK183" s="12">
        <v>10459.6</v>
      </c>
      <c r="AL183" s="2">
        <v>0</v>
      </c>
      <c r="AM183" s="2">
        <v>0</v>
      </c>
      <c r="AN183" s="2">
        <v>0</v>
      </c>
      <c r="AO183" s="2">
        <v>0</v>
      </c>
      <c r="AP183" s="12">
        <v>0</v>
      </c>
      <c r="AQ183" s="12">
        <v>4353.6000000000004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12">
        <v>49.9</v>
      </c>
      <c r="BA183" s="12">
        <v>8878.7000000000007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12">
        <v>0</v>
      </c>
      <c r="BJ183" s="2">
        <v>0</v>
      </c>
      <c r="BK183" s="12">
        <v>25764</v>
      </c>
      <c r="BL183" s="12">
        <v>5365.9</v>
      </c>
      <c r="BM183" s="2">
        <v>0</v>
      </c>
      <c r="BN183" s="12">
        <v>3905.8</v>
      </c>
      <c r="BO183" s="2">
        <v>0</v>
      </c>
      <c r="BP183" s="2">
        <v>0</v>
      </c>
      <c r="BQ183" s="2">
        <v>0</v>
      </c>
      <c r="BR183" s="12">
        <v>4760</v>
      </c>
      <c r="BS183" s="2">
        <v>0</v>
      </c>
      <c r="BT183" s="2">
        <v>580.5</v>
      </c>
      <c r="BU183" s="2">
        <v>0</v>
      </c>
      <c r="BV183" s="12">
        <v>0</v>
      </c>
      <c r="BW183" s="1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1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12">
        <v>1033.3</v>
      </c>
      <c r="CJ183" s="2">
        <v>0</v>
      </c>
      <c r="CK183" s="2">
        <v>0</v>
      </c>
      <c r="CL183" s="12">
        <v>0</v>
      </c>
      <c r="CM183" s="2">
        <v>0</v>
      </c>
      <c r="CN183" s="12">
        <v>5024.3</v>
      </c>
      <c r="CO183" s="2">
        <v>0</v>
      </c>
      <c r="CP183" s="12">
        <v>25653.8</v>
      </c>
      <c r="CQ183" s="2">
        <v>0</v>
      </c>
      <c r="CR183" s="2">
        <v>199087.9</v>
      </c>
      <c r="CS183" s="2">
        <v>211821</v>
      </c>
      <c r="CT183" s="2">
        <v>12733.1</v>
      </c>
      <c r="CU183" s="2">
        <v>6.01</v>
      </c>
    </row>
    <row r="184" spans="1:99" ht="15" thickBot="1" x14ac:dyDescent="0.35">
      <c r="A184" s="125" t="s">
        <v>938</v>
      </c>
      <c r="B184" s="126">
        <f>SUM(B150:B183)/$B$187</f>
        <v>1.9917111754548492E-3</v>
      </c>
      <c r="C184" s="126">
        <f t="shared" ref="C184:BN184" si="20">SUM(C150:C183)/$B$187</f>
        <v>0</v>
      </c>
      <c r="D184" s="126">
        <f t="shared" si="20"/>
        <v>0</v>
      </c>
      <c r="E184" s="126">
        <f t="shared" si="20"/>
        <v>8.0911640630150373E-3</v>
      </c>
      <c r="F184" s="126">
        <f t="shared" si="20"/>
        <v>0</v>
      </c>
      <c r="G184" s="126">
        <f t="shared" si="20"/>
        <v>8.0567982484113961E-3</v>
      </c>
      <c r="H184" s="126">
        <f t="shared" si="20"/>
        <v>0</v>
      </c>
      <c r="I184" s="126">
        <f t="shared" si="20"/>
        <v>0.14648517469939443</v>
      </c>
      <c r="J184" s="126">
        <f t="shared" si="20"/>
        <v>8.9586612794639205E-3</v>
      </c>
      <c r="K184" s="126">
        <f t="shared" si="20"/>
        <v>0</v>
      </c>
      <c r="L184" s="126">
        <f t="shared" si="20"/>
        <v>0</v>
      </c>
      <c r="M184" s="126">
        <f t="shared" si="20"/>
        <v>0</v>
      </c>
      <c r="N184" s="126">
        <f t="shared" si="20"/>
        <v>0</v>
      </c>
      <c r="O184" s="126">
        <f t="shared" si="20"/>
        <v>2.5546396485340147E-3</v>
      </c>
      <c r="P184" s="126">
        <f t="shared" si="20"/>
        <v>0</v>
      </c>
      <c r="Q184" s="126">
        <f t="shared" si="20"/>
        <v>0</v>
      </c>
      <c r="R184" s="126">
        <f t="shared" si="20"/>
        <v>0</v>
      </c>
      <c r="S184" s="126">
        <f t="shared" si="20"/>
        <v>0.1009017740359151</v>
      </c>
      <c r="T184" s="126">
        <f t="shared" si="20"/>
        <v>0</v>
      </c>
      <c r="U184" s="126">
        <f t="shared" si="20"/>
        <v>0</v>
      </c>
      <c r="V184" s="126">
        <f t="shared" si="20"/>
        <v>0</v>
      </c>
      <c r="W184" s="126">
        <f t="shared" si="20"/>
        <v>3.8637672476854928E-2</v>
      </c>
      <c r="X184" s="126">
        <f t="shared" si="20"/>
        <v>0</v>
      </c>
      <c r="Y184" s="126">
        <f t="shared" si="20"/>
        <v>1.4650196967917412E-2</v>
      </c>
      <c r="Z184" s="126">
        <f t="shared" si="20"/>
        <v>0</v>
      </c>
      <c r="AA184" s="126">
        <f t="shared" si="20"/>
        <v>0</v>
      </c>
      <c r="AB184" s="126">
        <f t="shared" si="20"/>
        <v>0</v>
      </c>
      <c r="AC184" s="126">
        <f t="shared" si="20"/>
        <v>0</v>
      </c>
      <c r="AD184" s="126">
        <f t="shared" si="20"/>
        <v>0</v>
      </c>
      <c r="AE184" s="126">
        <f t="shared" si="20"/>
        <v>0</v>
      </c>
      <c r="AF184" s="126">
        <f t="shared" si="20"/>
        <v>0</v>
      </c>
      <c r="AG184" s="126">
        <f t="shared" si="20"/>
        <v>6.0813663373245633E-2</v>
      </c>
      <c r="AH184" s="126">
        <f t="shared" si="20"/>
        <v>0</v>
      </c>
      <c r="AI184" s="126">
        <f t="shared" si="20"/>
        <v>0</v>
      </c>
      <c r="AJ184" s="126">
        <f t="shared" si="20"/>
        <v>0</v>
      </c>
      <c r="AK184" s="126">
        <f t="shared" si="20"/>
        <v>4.0575667100133841E-2</v>
      </c>
      <c r="AL184" s="126">
        <f t="shared" si="20"/>
        <v>0</v>
      </c>
      <c r="AM184" s="126">
        <f t="shared" si="20"/>
        <v>0</v>
      </c>
      <c r="AN184" s="126">
        <f t="shared" si="20"/>
        <v>0</v>
      </c>
      <c r="AO184" s="126">
        <f t="shared" si="20"/>
        <v>0</v>
      </c>
      <c r="AP184" s="126">
        <f t="shared" si="20"/>
        <v>2.6595854528913481E-2</v>
      </c>
      <c r="AQ184" s="126">
        <f t="shared" si="20"/>
        <v>2.6823408249516088E-2</v>
      </c>
      <c r="AR184" s="126">
        <f t="shared" si="20"/>
        <v>0</v>
      </c>
      <c r="AS184" s="126">
        <f t="shared" si="20"/>
        <v>0</v>
      </c>
      <c r="AT184" s="126">
        <f t="shared" si="20"/>
        <v>0</v>
      </c>
      <c r="AU184" s="126">
        <f t="shared" si="20"/>
        <v>0</v>
      </c>
      <c r="AV184" s="126">
        <f t="shared" si="20"/>
        <v>0</v>
      </c>
      <c r="AW184" s="126">
        <f t="shared" si="20"/>
        <v>0</v>
      </c>
      <c r="AX184" s="126">
        <f t="shared" si="20"/>
        <v>0</v>
      </c>
      <c r="AY184" s="126">
        <f t="shared" si="20"/>
        <v>0</v>
      </c>
      <c r="AZ184" s="126">
        <f t="shared" si="20"/>
        <v>1.8218901978450894E-4</v>
      </c>
      <c r="BA184" s="126">
        <f t="shared" si="20"/>
        <v>6.4833733465359547E-2</v>
      </c>
      <c r="BB184" s="126">
        <f t="shared" si="20"/>
        <v>0</v>
      </c>
      <c r="BC184" s="126">
        <f t="shared" si="20"/>
        <v>0</v>
      </c>
      <c r="BD184" s="126">
        <f t="shared" si="20"/>
        <v>0</v>
      </c>
      <c r="BE184" s="126">
        <f t="shared" si="20"/>
        <v>0</v>
      </c>
      <c r="BF184" s="126">
        <f t="shared" si="20"/>
        <v>0</v>
      </c>
      <c r="BG184" s="126">
        <f t="shared" si="20"/>
        <v>0</v>
      </c>
      <c r="BH184" s="126">
        <f t="shared" si="20"/>
        <v>0</v>
      </c>
      <c r="BI184" s="126">
        <f t="shared" si="20"/>
        <v>1.4563848865354213E-2</v>
      </c>
      <c r="BJ184" s="126">
        <f t="shared" si="20"/>
        <v>0</v>
      </c>
      <c r="BK184" s="126">
        <f t="shared" si="20"/>
        <v>0.17637467080641619</v>
      </c>
      <c r="BL184" s="126">
        <f t="shared" si="20"/>
        <v>2.5713638885891316E-2</v>
      </c>
      <c r="BM184" s="126">
        <f t="shared" si="20"/>
        <v>0</v>
      </c>
      <c r="BN184" s="126">
        <f t="shared" si="20"/>
        <v>2.2281872290654293E-2</v>
      </c>
      <c r="BO184" s="126">
        <f t="shared" ref="BO184:CO184" si="21">SUM(BO150:BO183)/$B$187</f>
        <v>0</v>
      </c>
      <c r="BP184" s="126">
        <f t="shared" si="21"/>
        <v>0</v>
      </c>
      <c r="BQ184" s="126">
        <f t="shared" si="21"/>
        <v>0</v>
      </c>
      <c r="BR184" s="126">
        <f t="shared" si="21"/>
        <v>3.7812208348387388E-2</v>
      </c>
      <c r="BS184" s="126">
        <f t="shared" si="21"/>
        <v>0</v>
      </c>
      <c r="BT184" s="126">
        <f t="shared" si="21"/>
        <v>3.1791801398268777E-3</v>
      </c>
      <c r="BU184" s="126">
        <f t="shared" si="21"/>
        <v>0</v>
      </c>
      <c r="BV184" s="126">
        <f t="shared" si="21"/>
        <v>3.3000081533237431E-3</v>
      </c>
      <c r="BW184" s="126">
        <f t="shared" si="21"/>
        <v>2.0685664633599374E-2</v>
      </c>
      <c r="BX184" s="126">
        <f t="shared" si="21"/>
        <v>0</v>
      </c>
      <c r="BY184" s="126">
        <f t="shared" si="21"/>
        <v>0</v>
      </c>
      <c r="BZ184" s="126">
        <f t="shared" si="21"/>
        <v>0</v>
      </c>
      <c r="CA184" s="126">
        <f t="shared" si="21"/>
        <v>0</v>
      </c>
      <c r="CB184" s="126">
        <f t="shared" si="21"/>
        <v>0</v>
      </c>
      <c r="CC184" s="126">
        <f t="shared" si="21"/>
        <v>1.4535918083764001E-2</v>
      </c>
      <c r="CD184" s="126">
        <f t="shared" si="21"/>
        <v>0</v>
      </c>
      <c r="CE184" s="126">
        <f t="shared" si="21"/>
        <v>0</v>
      </c>
      <c r="CF184" s="126">
        <f t="shared" si="21"/>
        <v>0</v>
      </c>
      <c r="CG184" s="126">
        <f t="shared" si="21"/>
        <v>0</v>
      </c>
      <c r="CH184" s="126">
        <f t="shared" si="21"/>
        <v>0</v>
      </c>
      <c r="CI184" s="126">
        <f t="shared" si="21"/>
        <v>6.1305783663911061E-3</v>
      </c>
      <c r="CJ184" s="126">
        <f t="shared" si="21"/>
        <v>0</v>
      </c>
      <c r="CK184" s="126">
        <f t="shared" si="21"/>
        <v>0</v>
      </c>
      <c r="CL184" s="126">
        <f t="shared" si="21"/>
        <v>8.6751547186168839E-3</v>
      </c>
      <c r="CM184" s="126">
        <f t="shared" si="21"/>
        <v>0</v>
      </c>
      <c r="CN184" s="126">
        <f t="shared" si="21"/>
        <v>2.2930167637858434E-2</v>
      </c>
      <c r="CO184" s="126">
        <f t="shared" si="21"/>
        <v>0</v>
      </c>
      <c r="CP184" s="126">
        <f t="shared" ref="CP184" si="22">SUM(CP150:CP183)/$B$187</f>
        <v>9.3664141798553813E-2</v>
      </c>
      <c r="CQ184" s="126">
        <f t="shared" ref="CQ184:CR184" si="23">SUM(CQ150:CQ183)/$B$187</f>
        <v>0</v>
      </c>
      <c r="CR184" s="126">
        <f t="shared" si="23"/>
        <v>0.99999999999999978</v>
      </c>
      <c r="CS184" s="117">
        <f>SUM(B184:CQ184)</f>
        <v>0.99999936106055176</v>
      </c>
      <c r="CT184" s="126" t="s">
        <v>217</v>
      </c>
      <c r="CU184" s="127">
        <f>CORREL(B184:CQ184,B2:CQ2)</f>
        <v>-9.0011704147444999E-2</v>
      </c>
    </row>
    <row r="185" spans="1:99" ht="15" thickBot="1" x14ac:dyDescent="0.35">
      <c r="A185" s="7" t="s">
        <v>206</v>
      </c>
      <c r="B185" s="15">
        <v>287759.09999999998</v>
      </c>
    </row>
    <row r="186" spans="1:99" ht="15" thickBot="1" x14ac:dyDescent="0.35">
      <c r="A186" s="7" t="s">
        <v>207</v>
      </c>
      <c r="B186" s="15">
        <v>0</v>
      </c>
    </row>
    <row r="187" spans="1:99" ht="15" thickBot="1" x14ac:dyDescent="0.35">
      <c r="A187" s="7" t="s">
        <v>208</v>
      </c>
      <c r="B187" s="15">
        <v>4382261.9000000004</v>
      </c>
    </row>
    <row r="188" spans="1:99" ht="15" thickBot="1" x14ac:dyDescent="0.35">
      <c r="A188" s="7" t="s">
        <v>209</v>
      </c>
      <c r="B188" s="15">
        <v>4382232</v>
      </c>
    </row>
    <row r="189" spans="1:99" ht="15" thickBot="1" x14ac:dyDescent="0.35">
      <c r="A189" s="7" t="s">
        <v>210</v>
      </c>
      <c r="B189" s="31">
        <v>29.9</v>
      </c>
    </row>
    <row r="190" spans="1:99" ht="15" thickBot="1" x14ac:dyDescent="0.35">
      <c r="A190" s="7" t="s">
        <v>211</v>
      </c>
      <c r="B190" s="15"/>
    </row>
    <row r="191" spans="1:99" ht="15" thickBot="1" x14ac:dyDescent="0.35">
      <c r="A191" s="7" t="s">
        <v>212</v>
      </c>
      <c r="B191" s="15"/>
    </row>
    <row r="192" spans="1:99" ht="15" thickBot="1" x14ac:dyDescent="0.35">
      <c r="A192" s="7" t="s">
        <v>213</v>
      </c>
      <c r="B192" s="15">
        <v>0</v>
      </c>
    </row>
    <row r="194" spans="1:98" x14ac:dyDescent="0.3">
      <c r="A194" s="9" t="s">
        <v>214</v>
      </c>
    </row>
    <row r="196" spans="1:98" x14ac:dyDescent="0.3">
      <c r="A196" s="10" t="s">
        <v>215</v>
      </c>
    </row>
    <row r="197" spans="1:98" x14ac:dyDescent="0.3">
      <c r="A197" s="10" t="s">
        <v>216</v>
      </c>
    </row>
    <row r="198" spans="1:98" x14ac:dyDescent="0.3">
      <c r="A198" s="132" t="s">
        <v>941</v>
      </c>
      <c r="B198" s="132">
        <f>IF(B199&lt;0,0,1)</f>
        <v>0</v>
      </c>
      <c r="C198" s="132">
        <f t="shared" ref="C198:BN198" si="24">IF(C199&lt;0,0,1)</f>
        <v>1</v>
      </c>
      <c r="D198" s="132">
        <f t="shared" si="24"/>
        <v>0</v>
      </c>
      <c r="E198" s="132">
        <f t="shared" si="24"/>
        <v>0</v>
      </c>
      <c r="F198" s="132">
        <f t="shared" si="24"/>
        <v>1</v>
      </c>
      <c r="G198" s="132">
        <f t="shared" si="24"/>
        <v>0</v>
      </c>
      <c r="H198" s="132">
        <f t="shared" si="24"/>
        <v>1</v>
      </c>
      <c r="I198" s="132">
        <f t="shared" si="24"/>
        <v>0</v>
      </c>
      <c r="J198" s="132">
        <f t="shared" si="24"/>
        <v>0</v>
      </c>
      <c r="K198" s="132">
        <f t="shared" si="24"/>
        <v>0</v>
      </c>
      <c r="L198" s="132">
        <f t="shared" si="24"/>
        <v>1</v>
      </c>
      <c r="M198" s="132">
        <f t="shared" si="24"/>
        <v>1</v>
      </c>
      <c r="N198" s="132">
        <f t="shared" si="24"/>
        <v>1</v>
      </c>
      <c r="O198" s="132">
        <f t="shared" si="24"/>
        <v>1</v>
      </c>
      <c r="P198" s="132">
        <f t="shared" si="24"/>
        <v>1</v>
      </c>
      <c r="Q198" s="132">
        <f t="shared" si="24"/>
        <v>0</v>
      </c>
      <c r="R198" s="132">
        <f t="shared" si="24"/>
        <v>0</v>
      </c>
      <c r="S198" s="132">
        <f t="shared" si="24"/>
        <v>0</v>
      </c>
      <c r="T198" s="132">
        <f t="shared" si="24"/>
        <v>0</v>
      </c>
      <c r="U198" s="132">
        <f t="shared" si="24"/>
        <v>0</v>
      </c>
      <c r="V198" s="132">
        <f t="shared" si="24"/>
        <v>1</v>
      </c>
      <c r="W198" s="132">
        <f t="shared" si="24"/>
        <v>0</v>
      </c>
      <c r="X198" s="132">
        <f t="shared" si="24"/>
        <v>0</v>
      </c>
      <c r="Y198" s="132">
        <f t="shared" si="24"/>
        <v>0</v>
      </c>
      <c r="Z198" s="132">
        <f t="shared" si="24"/>
        <v>0</v>
      </c>
      <c r="AA198" s="132">
        <f t="shared" si="24"/>
        <v>1</v>
      </c>
      <c r="AB198" s="132">
        <f t="shared" si="24"/>
        <v>0</v>
      </c>
      <c r="AC198" s="132">
        <f t="shared" si="24"/>
        <v>1</v>
      </c>
      <c r="AD198" s="132">
        <f t="shared" si="24"/>
        <v>0</v>
      </c>
      <c r="AE198" s="132">
        <f t="shared" si="24"/>
        <v>0</v>
      </c>
      <c r="AF198" s="132">
        <f t="shared" si="24"/>
        <v>1</v>
      </c>
      <c r="AG198" s="132">
        <f t="shared" si="24"/>
        <v>0</v>
      </c>
      <c r="AH198" s="132">
        <f t="shared" si="24"/>
        <v>1</v>
      </c>
      <c r="AI198" s="132">
        <f t="shared" si="24"/>
        <v>1</v>
      </c>
      <c r="AJ198" s="132">
        <f t="shared" si="24"/>
        <v>0</v>
      </c>
      <c r="AK198" s="132">
        <f t="shared" si="24"/>
        <v>0</v>
      </c>
      <c r="AL198" s="132">
        <f t="shared" si="24"/>
        <v>1</v>
      </c>
      <c r="AM198" s="132">
        <f t="shared" si="24"/>
        <v>1</v>
      </c>
      <c r="AN198" s="132">
        <f t="shared" si="24"/>
        <v>0</v>
      </c>
      <c r="AO198" s="132">
        <f t="shared" si="24"/>
        <v>0</v>
      </c>
      <c r="AP198" s="132">
        <f t="shared" si="24"/>
        <v>1</v>
      </c>
      <c r="AQ198" s="132">
        <f t="shared" si="24"/>
        <v>0</v>
      </c>
      <c r="AR198" s="132">
        <f t="shared" si="24"/>
        <v>0</v>
      </c>
      <c r="AS198" s="132">
        <f t="shared" si="24"/>
        <v>0</v>
      </c>
      <c r="AT198" s="132">
        <f t="shared" si="24"/>
        <v>1</v>
      </c>
      <c r="AU198" s="132">
        <f t="shared" si="24"/>
        <v>1</v>
      </c>
      <c r="AV198" s="132">
        <f t="shared" si="24"/>
        <v>0</v>
      </c>
      <c r="AW198" s="132">
        <f t="shared" si="24"/>
        <v>0</v>
      </c>
      <c r="AX198" s="132">
        <f t="shared" si="24"/>
        <v>1</v>
      </c>
      <c r="AY198" s="132">
        <f t="shared" si="24"/>
        <v>0</v>
      </c>
      <c r="AZ198" s="132">
        <f t="shared" si="24"/>
        <v>0</v>
      </c>
      <c r="BA198" s="132">
        <f t="shared" si="24"/>
        <v>1</v>
      </c>
      <c r="BB198" s="132">
        <f t="shared" si="24"/>
        <v>1</v>
      </c>
      <c r="BC198" s="132">
        <f t="shared" si="24"/>
        <v>0</v>
      </c>
      <c r="BD198" s="132">
        <f t="shared" si="24"/>
        <v>0</v>
      </c>
      <c r="BE198" s="132">
        <f t="shared" si="24"/>
        <v>0</v>
      </c>
      <c r="BF198" s="132">
        <f t="shared" si="24"/>
        <v>0</v>
      </c>
      <c r="BG198" s="132">
        <f t="shared" si="24"/>
        <v>1</v>
      </c>
      <c r="BH198" s="132">
        <f t="shared" si="24"/>
        <v>0</v>
      </c>
      <c r="BI198" s="132">
        <f t="shared" si="24"/>
        <v>0</v>
      </c>
      <c r="BJ198" s="132">
        <f t="shared" si="24"/>
        <v>1</v>
      </c>
      <c r="BK198" s="132">
        <f t="shared" si="24"/>
        <v>1</v>
      </c>
      <c r="BL198" s="132">
        <f t="shared" si="24"/>
        <v>0</v>
      </c>
      <c r="BM198" s="132">
        <f t="shared" si="24"/>
        <v>0</v>
      </c>
      <c r="BN198" s="132">
        <f t="shared" si="24"/>
        <v>1</v>
      </c>
      <c r="BO198" s="132">
        <f t="shared" ref="BO198:CQ198" si="25">IF(BO199&lt;0,0,1)</f>
        <v>1</v>
      </c>
      <c r="BP198" s="132">
        <f t="shared" si="25"/>
        <v>1</v>
      </c>
      <c r="BQ198" s="132">
        <f t="shared" si="25"/>
        <v>1</v>
      </c>
      <c r="BR198" s="132">
        <f t="shared" si="25"/>
        <v>1</v>
      </c>
      <c r="BS198" s="132">
        <f t="shared" si="25"/>
        <v>1</v>
      </c>
      <c r="BT198" s="132">
        <f t="shared" si="25"/>
        <v>0</v>
      </c>
      <c r="BU198" s="132">
        <f t="shared" si="25"/>
        <v>1</v>
      </c>
      <c r="BV198" s="132">
        <f t="shared" si="25"/>
        <v>0</v>
      </c>
      <c r="BW198" s="132">
        <f t="shared" si="25"/>
        <v>0</v>
      </c>
      <c r="BX198" s="132">
        <f t="shared" si="25"/>
        <v>1</v>
      </c>
      <c r="BY198" s="132">
        <f t="shared" si="25"/>
        <v>1</v>
      </c>
      <c r="BZ198" s="132">
        <f t="shared" si="25"/>
        <v>1</v>
      </c>
      <c r="CA198" s="132">
        <f t="shared" si="25"/>
        <v>0</v>
      </c>
      <c r="CB198" s="132">
        <f t="shared" si="25"/>
        <v>1</v>
      </c>
      <c r="CC198" s="132">
        <f t="shared" si="25"/>
        <v>1</v>
      </c>
      <c r="CD198" s="132">
        <f t="shared" si="25"/>
        <v>1</v>
      </c>
      <c r="CE198" s="132">
        <f t="shared" si="25"/>
        <v>1</v>
      </c>
      <c r="CF198" s="132">
        <f t="shared" si="25"/>
        <v>0</v>
      </c>
      <c r="CG198" s="132">
        <f t="shared" si="25"/>
        <v>1</v>
      </c>
      <c r="CH198" s="132">
        <f t="shared" si="25"/>
        <v>1</v>
      </c>
      <c r="CI198" s="132">
        <f t="shared" si="25"/>
        <v>0</v>
      </c>
      <c r="CJ198" s="132">
        <f t="shared" si="25"/>
        <v>1</v>
      </c>
      <c r="CK198" s="132">
        <f t="shared" si="25"/>
        <v>0</v>
      </c>
      <c r="CL198" s="132">
        <f t="shared" si="25"/>
        <v>1</v>
      </c>
      <c r="CM198" s="132">
        <f t="shared" si="25"/>
        <v>0</v>
      </c>
      <c r="CN198" s="132">
        <f t="shared" si="25"/>
        <v>1</v>
      </c>
      <c r="CO198" s="132">
        <f t="shared" si="25"/>
        <v>1</v>
      </c>
      <c r="CP198" s="132">
        <f t="shared" si="25"/>
        <v>0</v>
      </c>
      <c r="CQ198" s="132">
        <f t="shared" si="25"/>
        <v>1</v>
      </c>
      <c r="CR198" s="132" t="s">
        <v>476</v>
      </c>
      <c r="CS198" s="132">
        <f>SUM(B198:CQ198)</f>
        <v>46</v>
      </c>
      <c r="CT198" s="132" t="s">
        <v>942</v>
      </c>
    </row>
    <row r="199" spans="1:98" x14ac:dyDescent="0.3">
      <c r="A199" s="132" t="s">
        <v>217</v>
      </c>
      <c r="B199" s="133">
        <f>B2</f>
        <v>-7.925237091566828E-2</v>
      </c>
      <c r="C199" s="133">
        <f t="shared" ref="C199:BN199" si="26">C2</f>
        <v>0.17743904086575082</v>
      </c>
      <c r="D199" s="133">
        <f t="shared" si="26"/>
        <v>-0.25815026002897123</v>
      </c>
      <c r="E199" s="133">
        <f t="shared" si="26"/>
        <v>-0.10727084421930747</v>
      </c>
      <c r="F199" s="133">
        <f t="shared" si="26"/>
        <v>0.68931064675778908</v>
      </c>
      <c r="G199" s="133">
        <f t="shared" si="26"/>
        <v>-7.102279967882362E-2</v>
      </c>
      <c r="H199" s="133">
        <f t="shared" si="26"/>
        <v>0.13211971312551338</v>
      </c>
      <c r="I199" s="133">
        <f t="shared" si="26"/>
        <v>-0.16515327297969157</v>
      </c>
      <c r="J199" s="133">
        <f t="shared" si="26"/>
        <v>-0.11160043233309584</v>
      </c>
      <c r="K199" s="133">
        <f t="shared" si="26"/>
        <v>-2.7181489207683381E-2</v>
      </c>
      <c r="L199" s="133">
        <f t="shared" si="26"/>
        <v>0.22197334871217914</v>
      </c>
      <c r="M199" s="133">
        <f t="shared" si="26"/>
        <v>0.17335920073253208</v>
      </c>
      <c r="N199" s="133">
        <f t="shared" si="26"/>
        <v>0.12419359165719619</v>
      </c>
      <c r="O199" s="133">
        <f t="shared" si="26"/>
        <v>0.33511724544262567</v>
      </c>
      <c r="P199" s="133">
        <f t="shared" si="26"/>
        <v>8.873797816294042E-2</v>
      </c>
      <c r="Q199" s="133">
        <f t="shared" si="26"/>
        <v>-0.3295673223582285</v>
      </c>
      <c r="R199" s="133">
        <f t="shared" si="26"/>
        <v>-0.28935735661567408</v>
      </c>
      <c r="S199" s="133">
        <f t="shared" si="26"/>
        <v>-1.535278004813505E-2</v>
      </c>
      <c r="T199" s="133">
        <f t="shared" si="26"/>
        <v>-9.0424734753034502E-2</v>
      </c>
      <c r="U199" s="133">
        <f t="shared" si="26"/>
        <v>-2.6222592475653974E-2</v>
      </c>
      <c r="V199" s="133">
        <f t="shared" si="26"/>
        <v>7.0734357243717211E-2</v>
      </c>
      <c r="W199" s="133">
        <f t="shared" si="26"/>
        <v>-0.49899508429258654</v>
      </c>
      <c r="X199" s="133">
        <f t="shared" si="26"/>
        <v>-0.40234413438337052</v>
      </c>
      <c r="Y199" s="133">
        <f t="shared" si="26"/>
        <v>-0.31348100508050253</v>
      </c>
      <c r="Z199" s="133">
        <f t="shared" si="26"/>
        <v>-0.15368693718642329</v>
      </c>
      <c r="AA199" s="133">
        <f t="shared" si="26"/>
        <v>0.37136120369624159</v>
      </c>
      <c r="AB199" s="133">
        <f t="shared" si="26"/>
        <v>-0.30265655266851405</v>
      </c>
      <c r="AC199" s="133">
        <f t="shared" si="26"/>
        <v>0.22930406300951267</v>
      </c>
      <c r="AD199" s="133">
        <f t="shared" si="26"/>
        <v>-0.14252976187327271</v>
      </c>
      <c r="AE199" s="133">
        <f t="shared" si="26"/>
        <v>-0.12309207725663898</v>
      </c>
      <c r="AF199" s="133">
        <f t="shared" si="26"/>
        <v>0.45186601444537594</v>
      </c>
      <c r="AG199" s="133">
        <f t="shared" si="26"/>
        <v>-0.31971497152677786</v>
      </c>
      <c r="AH199" s="133">
        <f t="shared" si="26"/>
        <v>9.1176226084118753E-2</v>
      </c>
      <c r="AI199" s="133">
        <f t="shared" si="26"/>
        <v>0.11261293598540643</v>
      </c>
      <c r="AJ199" s="133">
        <f t="shared" si="26"/>
        <v>-4.855013493136222E-3</v>
      </c>
      <c r="AK199" s="133">
        <f t="shared" si="26"/>
        <v>-0.24448626858061237</v>
      </c>
      <c r="AL199" s="133">
        <f t="shared" si="26"/>
        <v>4.1548451140967016E-2</v>
      </c>
      <c r="AM199" s="133">
        <f t="shared" si="26"/>
        <v>0.13656057945998129</v>
      </c>
      <c r="AN199" s="133">
        <f t="shared" si="26"/>
        <v>-0.27836941390295633</v>
      </c>
      <c r="AO199" s="133">
        <f t="shared" si="26"/>
        <v>-0.1665424736485405</v>
      </c>
      <c r="AP199" s="133">
        <f t="shared" si="26"/>
        <v>0.14788165040340134</v>
      </c>
      <c r="AQ199" s="133">
        <f t="shared" si="26"/>
        <v>-0.1294685307139731</v>
      </c>
      <c r="AR199" s="133">
        <f t="shared" si="26"/>
        <v>-0.17923490592489563</v>
      </c>
      <c r="AS199" s="133">
        <f t="shared" si="26"/>
        <v>-6.4885796808568347E-2</v>
      </c>
      <c r="AT199" s="133">
        <f t="shared" si="26"/>
        <v>0.16607723093656343</v>
      </c>
      <c r="AU199" s="133">
        <f t="shared" si="26"/>
        <v>5.1054807289435192E-3</v>
      </c>
      <c r="AV199" s="133">
        <f t="shared" si="26"/>
        <v>-2.4127563595406024E-2</v>
      </c>
      <c r="AW199" s="133">
        <f t="shared" si="26"/>
        <v>-5.7055548939710758E-2</v>
      </c>
      <c r="AX199" s="133">
        <f t="shared" si="26"/>
        <v>0.3399428740259513</v>
      </c>
      <c r="AY199" s="133">
        <f t="shared" si="26"/>
        <v>-0.36525665040773109</v>
      </c>
      <c r="AZ199" s="133">
        <f t="shared" si="26"/>
        <v>-0.17392868593714089</v>
      </c>
      <c r="BA199" s="133">
        <f t="shared" si="26"/>
        <v>2.3774300388978716E-2</v>
      </c>
      <c r="BB199" s="133">
        <f t="shared" si="26"/>
        <v>0.29553314029321348</v>
      </c>
      <c r="BC199" s="133">
        <f t="shared" si="26"/>
        <v>-0.16738532553547791</v>
      </c>
      <c r="BD199" s="133">
        <f t="shared" si="26"/>
        <v>-0.20746130647960812</v>
      </c>
      <c r="BE199" s="133">
        <f t="shared" si="26"/>
        <v>-1.5936679106777426E-2</v>
      </c>
      <c r="BF199" s="133">
        <f t="shared" si="26"/>
        <v>-0.28521029649493712</v>
      </c>
      <c r="BG199" s="133">
        <f t="shared" si="26"/>
        <v>0.11235682810187603</v>
      </c>
      <c r="BH199" s="133">
        <f t="shared" si="26"/>
        <v>-0.12202936468296169</v>
      </c>
      <c r="BI199" s="133">
        <f t="shared" si="26"/>
        <v>-0.22836826413840425</v>
      </c>
      <c r="BJ199" s="133">
        <f t="shared" si="26"/>
        <v>0.29005819359986923</v>
      </c>
      <c r="BK199" s="133">
        <f t="shared" si="26"/>
        <v>0.33039872483944144</v>
      </c>
      <c r="BL199" s="133">
        <f t="shared" si="26"/>
        <v>-0.21035248389346078</v>
      </c>
      <c r="BM199" s="133">
        <f t="shared" si="26"/>
        <v>-0.17309773786267338</v>
      </c>
      <c r="BN199" s="133">
        <f t="shared" si="26"/>
        <v>0.15367437348634935</v>
      </c>
      <c r="BO199" s="133">
        <f t="shared" ref="BO199:CS199" si="27">BO2</f>
        <v>0.22593543668099481</v>
      </c>
      <c r="BP199" s="133">
        <f t="shared" si="27"/>
        <v>0.33132714241475847</v>
      </c>
      <c r="BQ199" s="133">
        <f t="shared" si="27"/>
        <v>9.4851993702195214E-2</v>
      </c>
      <c r="BR199" s="133">
        <f t="shared" si="27"/>
        <v>9.4527196738433489E-2</v>
      </c>
      <c r="BS199" s="133">
        <f t="shared" si="27"/>
        <v>0.10419066019794963</v>
      </c>
      <c r="BT199" s="133">
        <f t="shared" si="27"/>
        <v>-2.9281673318380851E-2</v>
      </c>
      <c r="BU199" s="133">
        <f t="shared" si="27"/>
        <v>0.38188200927845756</v>
      </c>
      <c r="BV199" s="133">
        <f t="shared" si="27"/>
        <v>-8.4249965258465551E-2</v>
      </c>
      <c r="BW199" s="133">
        <f t="shared" si="27"/>
        <v>-4.5111491457334167E-2</v>
      </c>
      <c r="BX199" s="133">
        <f t="shared" si="27"/>
        <v>0.29425073933447327</v>
      </c>
      <c r="BY199" s="133">
        <f t="shared" si="27"/>
        <v>9.1176226084118808E-2</v>
      </c>
      <c r="BZ199" s="133">
        <f t="shared" si="27"/>
        <v>5.7986792880793822E-2</v>
      </c>
      <c r="CA199" s="133">
        <f t="shared" si="27"/>
        <v>-0.12309207725663898</v>
      </c>
      <c r="CB199" s="133">
        <f t="shared" si="27"/>
        <v>0.42181886343652408</v>
      </c>
      <c r="CC199" s="133">
        <f t="shared" si="27"/>
        <v>0.37118752905455826</v>
      </c>
      <c r="CD199" s="133">
        <f t="shared" si="27"/>
        <v>3.477434842867283E-2</v>
      </c>
      <c r="CE199" s="133">
        <f t="shared" si="27"/>
        <v>0.14976514809586378</v>
      </c>
      <c r="CF199" s="133">
        <f t="shared" si="27"/>
        <v>-2.8949095188152411E-2</v>
      </c>
      <c r="CG199" s="133">
        <f t="shared" si="27"/>
        <v>6.2044230690593428E-2</v>
      </c>
      <c r="CH199" s="133">
        <f t="shared" si="27"/>
        <v>0.19309499679119702</v>
      </c>
      <c r="CI199" s="133">
        <f t="shared" si="27"/>
        <v>-6.2250194601086743E-3</v>
      </c>
      <c r="CJ199" s="133">
        <f t="shared" si="27"/>
        <v>0.42967882063905954</v>
      </c>
      <c r="CK199" s="133">
        <f t="shared" si="27"/>
        <v>-0.11043778716164634</v>
      </c>
      <c r="CL199" s="133">
        <f t="shared" si="27"/>
        <v>1.5131806627718689E-2</v>
      </c>
      <c r="CM199" s="133">
        <f t="shared" si="27"/>
        <v>-5.9762478642287259E-2</v>
      </c>
      <c r="CN199" s="133">
        <f t="shared" si="27"/>
        <v>2.1809403426873018E-2</v>
      </c>
      <c r="CO199" s="133">
        <f t="shared" si="27"/>
        <v>5.1471603686300715E-2</v>
      </c>
      <c r="CP199" s="133">
        <f t="shared" si="27"/>
        <v>-0.25092724473312966</v>
      </c>
      <c r="CQ199" s="133">
        <f t="shared" si="27"/>
        <v>9.6919898098343948E-2</v>
      </c>
      <c r="CR199" s="133"/>
      <c r="CS199" s="133"/>
      <c r="CT199" s="132"/>
    </row>
    <row r="200" spans="1:98" x14ac:dyDescent="0.3">
      <c r="A200" s="132" t="s">
        <v>938</v>
      </c>
      <c r="B200" s="132" t="str">
        <f>B149</f>
        <v>X(A1)</v>
      </c>
      <c r="C200" s="132" t="str">
        <f t="shared" ref="C200:BN200" si="28">C149</f>
        <v>X(A2)</v>
      </c>
      <c r="D200" s="132" t="str">
        <f t="shared" si="28"/>
        <v>X(A3)</v>
      </c>
      <c r="E200" s="132" t="str">
        <f t="shared" si="28"/>
        <v>X(A4)</v>
      </c>
      <c r="F200" s="132" t="str">
        <f t="shared" si="28"/>
        <v>X(A5)</v>
      </c>
      <c r="G200" s="132" t="str">
        <f t="shared" si="28"/>
        <v>X(A6)</v>
      </c>
      <c r="H200" s="132" t="str">
        <f t="shared" si="28"/>
        <v>X(A7)</v>
      </c>
      <c r="I200" s="132" t="str">
        <f t="shared" si="28"/>
        <v>X(A8)</v>
      </c>
      <c r="J200" s="132" t="str">
        <f t="shared" si="28"/>
        <v>X(A9)</v>
      </c>
      <c r="K200" s="132" t="str">
        <f t="shared" si="28"/>
        <v>X(A10)</v>
      </c>
      <c r="L200" s="132" t="str">
        <f t="shared" si="28"/>
        <v>X(A11)</v>
      </c>
      <c r="M200" s="132" t="str">
        <f t="shared" si="28"/>
        <v>X(A12)</v>
      </c>
      <c r="N200" s="132" t="str">
        <f t="shared" si="28"/>
        <v>X(A13)</v>
      </c>
      <c r="O200" s="132" t="str">
        <f t="shared" si="28"/>
        <v>X(A14)</v>
      </c>
      <c r="P200" s="132" t="str">
        <f t="shared" si="28"/>
        <v>X(A15)</v>
      </c>
      <c r="Q200" s="132" t="str">
        <f t="shared" si="28"/>
        <v>X(A16)</v>
      </c>
      <c r="R200" s="132" t="str">
        <f t="shared" si="28"/>
        <v>X(A17)</v>
      </c>
      <c r="S200" s="132" t="str">
        <f t="shared" si="28"/>
        <v>X(A18)</v>
      </c>
      <c r="T200" s="132" t="str">
        <f t="shared" si="28"/>
        <v>X(A19)</v>
      </c>
      <c r="U200" s="132" t="str">
        <f t="shared" si="28"/>
        <v>X(A20)</v>
      </c>
      <c r="V200" s="132" t="str">
        <f t="shared" si="28"/>
        <v>X(A21)</v>
      </c>
      <c r="W200" s="132" t="str">
        <f t="shared" si="28"/>
        <v>X(A22)</v>
      </c>
      <c r="X200" s="132" t="str">
        <f t="shared" si="28"/>
        <v>X(A23)</v>
      </c>
      <c r="Y200" s="132" t="str">
        <f t="shared" si="28"/>
        <v>X(A24)</v>
      </c>
      <c r="Z200" s="132" t="str">
        <f t="shared" si="28"/>
        <v>X(A25)</v>
      </c>
      <c r="AA200" s="132" t="str">
        <f t="shared" si="28"/>
        <v>X(A26)</v>
      </c>
      <c r="AB200" s="132" t="str">
        <f t="shared" si="28"/>
        <v>X(A27)</v>
      </c>
      <c r="AC200" s="132" t="str">
        <f t="shared" si="28"/>
        <v>X(A28)</v>
      </c>
      <c r="AD200" s="132" t="str">
        <f t="shared" si="28"/>
        <v>X(A29)</v>
      </c>
      <c r="AE200" s="132" t="str">
        <f t="shared" si="28"/>
        <v>X(A30)</v>
      </c>
      <c r="AF200" s="132" t="str">
        <f t="shared" si="28"/>
        <v>X(A31)</v>
      </c>
      <c r="AG200" s="132" t="str">
        <f t="shared" si="28"/>
        <v>X(A32)</v>
      </c>
      <c r="AH200" s="132" t="str">
        <f t="shared" si="28"/>
        <v>X(A33)</v>
      </c>
      <c r="AI200" s="132" t="str">
        <f t="shared" si="28"/>
        <v>X(A34)</v>
      </c>
      <c r="AJ200" s="132" t="str">
        <f t="shared" si="28"/>
        <v>X(A35)</v>
      </c>
      <c r="AK200" s="132" t="str">
        <f t="shared" si="28"/>
        <v>X(A36)</v>
      </c>
      <c r="AL200" s="132" t="str">
        <f t="shared" si="28"/>
        <v>X(A37)</v>
      </c>
      <c r="AM200" s="132" t="str">
        <f t="shared" si="28"/>
        <v>X(A38)</v>
      </c>
      <c r="AN200" s="132" t="str">
        <f t="shared" si="28"/>
        <v>X(A39)</v>
      </c>
      <c r="AO200" s="132" t="str">
        <f t="shared" si="28"/>
        <v>X(A40)</v>
      </c>
      <c r="AP200" s="132" t="str">
        <f t="shared" si="28"/>
        <v>X(A41)</v>
      </c>
      <c r="AQ200" s="132" t="str">
        <f t="shared" si="28"/>
        <v>X(A42)</v>
      </c>
      <c r="AR200" s="132" t="str">
        <f t="shared" si="28"/>
        <v>X(A43)</v>
      </c>
      <c r="AS200" s="132" t="str">
        <f t="shared" si="28"/>
        <v>X(A44)</v>
      </c>
      <c r="AT200" s="132" t="str">
        <f t="shared" si="28"/>
        <v>X(A45)</v>
      </c>
      <c r="AU200" s="132" t="str">
        <f t="shared" si="28"/>
        <v>X(A46)</v>
      </c>
      <c r="AV200" s="132" t="str">
        <f t="shared" si="28"/>
        <v>X(A47)</v>
      </c>
      <c r="AW200" s="132" t="str">
        <f t="shared" si="28"/>
        <v>X(A48)</v>
      </c>
      <c r="AX200" s="132" t="str">
        <f t="shared" si="28"/>
        <v>X(A49)</v>
      </c>
      <c r="AY200" s="132" t="str">
        <f t="shared" si="28"/>
        <v>X(A50)</v>
      </c>
      <c r="AZ200" s="132" t="str">
        <f t="shared" si="28"/>
        <v>X(A51)</v>
      </c>
      <c r="BA200" s="132" t="str">
        <f t="shared" si="28"/>
        <v>X(A52)</v>
      </c>
      <c r="BB200" s="132" t="str">
        <f t="shared" si="28"/>
        <v>X(A53)</v>
      </c>
      <c r="BC200" s="132" t="str">
        <f t="shared" si="28"/>
        <v>X(A54)</v>
      </c>
      <c r="BD200" s="132" t="str">
        <f t="shared" si="28"/>
        <v>X(A55)</v>
      </c>
      <c r="BE200" s="132" t="str">
        <f t="shared" si="28"/>
        <v>X(A56)</v>
      </c>
      <c r="BF200" s="132" t="str">
        <f t="shared" si="28"/>
        <v>X(A57)</v>
      </c>
      <c r="BG200" s="132" t="str">
        <f t="shared" si="28"/>
        <v>X(A58)</v>
      </c>
      <c r="BH200" s="132" t="str">
        <f t="shared" si="28"/>
        <v>X(A59)</v>
      </c>
      <c r="BI200" s="132" t="str">
        <f t="shared" si="28"/>
        <v>X(A60)</v>
      </c>
      <c r="BJ200" s="132" t="str">
        <f t="shared" si="28"/>
        <v>X(A61)</v>
      </c>
      <c r="BK200" s="132" t="str">
        <f t="shared" si="28"/>
        <v>X(A62)</v>
      </c>
      <c r="BL200" s="132" t="str">
        <f t="shared" si="28"/>
        <v>X(A63)</v>
      </c>
      <c r="BM200" s="132" t="str">
        <f t="shared" si="28"/>
        <v>X(A64)</v>
      </c>
      <c r="BN200" s="132" t="str">
        <f t="shared" si="28"/>
        <v>X(A65)</v>
      </c>
      <c r="BO200" s="132" t="str">
        <f t="shared" ref="BO200:CS200" si="29">BO149</f>
        <v>X(A66)</v>
      </c>
      <c r="BP200" s="132" t="str">
        <f t="shared" si="29"/>
        <v>X(A67)</v>
      </c>
      <c r="BQ200" s="132" t="str">
        <f t="shared" si="29"/>
        <v>X(A68)</v>
      </c>
      <c r="BR200" s="132" t="str">
        <f t="shared" si="29"/>
        <v>X(A69)</v>
      </c>
      <c r="BS200" s="132" t="str">
        <f t="shared" si="29"/>
        <v>X(A70)</v>
      </c>
      <c r="BT200" s="132" t="str">
        <f t="shared" si="29"/>
        <v>X(A71)</v>
      </c>
      <c r="BU200" s="132" t="str">
        <f t="shared" si="29"/>
        <v>X(A72)</v>
      </c>
      <c r="BV200" s="132" t="str">
        <f t="shared" si="29"/>
        <v>X(A73)</v>
      </c>
      <c r="BW200" s="132" t="str">
        <f t="shared" si="29"/>
        <v>X(A74)</v>
      </c>
      <c r="BX200" s="132" t="str">
        <f t="shared" si="29"/>
        <v>X(A75)</v>
      </c>
      <c r="BY200" s="132" t="str">
        <f t="shared" si="29"/>
        <v>X(A76)</v>
      </c>
      <c r="BZ200" s="132" t="str">
        <f t="shared" si="29"/>
        <v>X(A77)</v>
      </c>
      <c r="CA200" s="132" t="str">
        <f t="shared" si="29"/>
        <v>X(A78)</v>
      </c>
      <c r="CB200" s="132" t="str">
        <f t="shared" si="29"/>
        <v>X(A79)</v>
      </c>
      <c r="CC200" s="132" t="str">
        <f t="shared" si="29"/>
        <v>X(A80)</v>
      </c>
      <c r="CD200" s="132" t="str">
        <f t="shared" si="29"/>
        <v>X(A81)</v>
      </c>
      <c r="CE200" s="132" t="str">
        <f t="shared" si="29"/>
        <v>X(A82)</v>
      </c>
      <c r="CF200" s="132" t="str">
        <f t="shared" si="29"/>
        <v>X(A83)</v>
      </c>
      <c r="CG200" s="132" t="str">
        <f t="shared" si="29"/>
        <v>X(A84)</v>
      </c>
      <c r="CH200" s="132" t="str">
        <f t="shared" si="29"/>
        <v>X(A85)</v>
      </c>
      <c r="CI200" s="132" t="str">
        <f t="shared" si="29"/>
        <v>X(A86)</v>
      </c>
      <c r="CJ200" s="132" t="str">
        <f t="shared" si="29"/>
        <v>X(A87)</v>
      </c>
      <c r="CK200" s="132" t="str">
        <f t="shared" si="29"/>
        <v>X(A88)</v>
      </c>
      <c r="CL200" s="132" t="str">
        <f t="shared" si="29"/>
        <v>X(A89)</v>
      </c>
      <c r="CM200" s="132" t="str">
        <f t="shared" si="29"/>
        <v>X(A90)</v>
      </c>
      <c r="CN200" s="132" t="str">
        <f t="shared" si="29"/>
        <v>X(A91)</v>
      </c>
      <c r="CO200" s="132" t="str">
        <f t="shared" si="29"/>
        <v>X(A92)</v>
      </c>
      <c r="CP200" s="132" t="str">
        <f t="shared" si="29"/>
        <v>X(A93)</v>
      </c>
      <c r="CQ200" s="132" t="str">
        <f t="shared" si="29"/>
        <v>X(A94)</v>
      </c>
      <c r="CR200" s="132" t="s">
        <v>931</v>
      </c>
      <c r="CS200" s="132" t="s">
        <v>939</v>
      </c>
      <c r="CT200" s="132" t="s">
        <v>940</v>
      </c>
    </row>
    <row r="201" spans="1:98" x14ac:dyDescent="0.3">
      <c r="A201" s="132" t="s">
        <v>341</v>
      </c>
      <c r="B201" s="134">
        <f>B184</f>
        <v>1.9917111754548492E-3</v>
      </c>
      <c r="C201" s="134">
        <f t="shared" ref="C201:BN201" si="30">C184</f>
        <v>0</v>
      </c>
      <c r="D201" s="134">
        <f t="shared" si="30"/>
        <v>0</v>
      </c>
      <c r="E201" s="134">
        <f t="shared" si="30"/>
        <v>8.0911640630150373E-3</v>
      </c>
      <c r="F201" s="134">
        <f t="shared" si="30"/>
        <v>0</v>
      </c>
      <c r="G201" s="134">
        <f t="shared" si="30"/>
        <v>8.0567982484113961E-3</v>
      </c>
      <c r="H201" s="134">
        <f t="shared" si="30"/>
        <v>0</v>
      </c>
      <c r="I201" s="134">
        <f t="shared" si="30"/>
        <v>0.14648517469939443</v>
      </c>
      <c r="J201" s="134">
        <f t="shared" si="30"/>
        <v>8.9586612794639205E-3</v>
      </c>
      <c r="K201" s="134">
        <f t="shared" si="30"/>
        <v>0</v>
      </c>
      <c r="L201" s="134">
        <f t="shared" si="30"/>
        <v>0</v>
      </c>
      <c r="M201" s="134">
        <f t="shared" si="30"/>
        <v>0</v>
      </c>
      <c r="N201" s="134">
        <f t="shared" si="30"/>
        <v>0</v>
      </c>
      <c r="O201" s="134">
        <f t="shared" si="30"/>
        <v>2.5546396485340147E-3</v>
      </c>
      <c r="P201" s="134">
        <f t="shared" si="30"/>
        <v>0</v>
      </c>
      <c r="Q201" s="134">
        <f t="shared" si="30"/>
        <v>0</v>
      </c>
      <c r="R201" s="134">
        <f t="shared" si="30"/>
        <v>0</v>
      </c>
      <c r="S201" s="134">
        <f t="shared" si="30"/>
        <v>0.1009017740359151</v>
      </c>
      <c r="T201" s="134">
        <f t="shared" si="30"/>
        <v>0</v>
      </c>
      <c r="U201" s="134">
        <f t="shared" si="30"/>
        <v>0</v>
      </c>
      <c r="V201" s="134">
        <f t="shared" si="30"/>
        <v>0</v>
      </c>
      <c r="W201" s="134">
        <f t="shared" si="30"/>
        <v>3.8637672476854928E-2</v>
      </c>
      <c r="X201" s="134">
        <f t="shared" si="30"/>
        <v>0</v>
      </c>
      <c r="Y201" s="134">
        <f t="shared" si="30"/>
        <v>1.4650196967917412E-2</v>
      </c>
      <c r="Z201" s="134">
        <f t="shared" si="30"/>
        <v>0</v>
      </c>
      <c r="AA201" s="134">
        <f t="shared" si="30"/>
        <v>0</v>
      </c>
      <c r="AB201" s="134">
        <f t="shared" si="30"/>
        <v>0</v>
      </c>
      <c r="AC201" s="134">
        <f t="shared" si="30"/>
        <v>0</v>
      </c>
      <c r="AD201" s="134">
        <f t="shared" si="30"/>
        <v>0</v>
      </c>
      <c r="AE201" s="134">
        <f t="shared" si="30"/>
        <v>0</v>
      </c>
      <c r="AF201" s="134">
        <f t="shared" si="30"/>
        <v>0</v>
      </c>
      <c r="AG201" s="134">
        <f t="shared" si="30"/>
        <v>6.0813663373245633E-2</v>
      </c>
      <c r="AH201" s="134">
        <f t="shared" si="30"/>
        <v>0</v>
      </c>
      <c r="AI201" s="134">
        <f t="shared" si="30"/>
        <v>0</v>
      </c>
      <c r="AJ201" s="134">
        <f t="shared" si="30"/>
        <v>0</v>
      </c>
      <c r="AK201" s="134">
        <f t="shared" si="30"/>
        <v>4.0575667100133841E-2</v>
      </c>
      <c r="AL201" s="134">
        <f t="shared" si="30"/>
        <v>0</v>
      </c>
      <c r="AM201" s="134">
        <f t="shared" si="30"/>
        <v>0</v>
      </c>
      <c r="AN201" s="134">
        <f t="shared" si="30"/>
        <v>0</v>
      </c>
      <c r="AO201" s="134">
        <f t="shared" si="30"/>
        <v>0</v>
      </c>
      <c r="AP201" s="134">
        <f t="shared" si="30"/>
        <v>2.6595854528913481E-2</v>
      </c>
      <c r="AQ201" s="134">
        <f t="shared" si="30"/>
        <v>2.6823408249516088E-2</v>
      </c>
      <c r="AR201" s="134">
        <f t="shared" si="30"/>
        <v>0</v>
      </c>
      <c r="AS201" s="134">
        <f t="shared" si="30"/>
        <v>0</v>
      </c>
      <c r="AT201" s="134">
        <f t="shared" si="30"/>
        <v>0</v>
      </c>
      <c r="AU201" s="134">
        <f t="shared" si="30"/>
        <v>0</v>
      </c>
      <c r="AV201" s="134">
        <f t="shared" si="30"/>
        <v>0</v>
      </c>
      <c r="AW201" s="134">
        <f t="shared" si="30"/>
        <v>0</v>
      </c>
      <c r="AX201" s="134">
        <f t="shared" si="30"/>
        <v>0</v>
      </c>
      <c r="AY201" s="134">
        <f t="shared" si="30"/>
        <v>0</v>
      </c>
      <c r="AZ201" s="134">
        <f t="shared" si="30"/>
        <v>1.8218901978450894E-4</v>
      </c>
      <c r="BA201" s="134">
        <f t="shared" si="30"/>
        <v>6.4833733465359547E-2</v>
      </c>
      <c r="BB201" s="134">
        <f t="shared" si="30"/>
        <v>0</v>
      </c>
      <c r="BC201" s="134">
        <f t="shared" si="30"/>
        <v>0</v>
      </c>
      <c r="BD201" s="134">
        <f t="shared" si="30"/>
        <v>0</v>
      </c>
      <c r="BE201" s="134">
        <f t="shared" si="30"/>
        <v>0</v>
      </c>
      <c r="BF201" s="134">
        <f t="shared" si="30"/>
        <v>0</v>
      </c>
      <c r="BG201" s="134">
        <f t="shared" si="30"/>
        <v>0</v>
      </c>
      <c r="BH201" s="134">
        <f t="shared" si="30"/>
        <v>0</v>
      </c>
      <c r="BI201" s="134">
        <f t="shared" si="30"/>
        <v>1.4563848865354213E-2</v>
      </c>
      <c r="BJ201" s="134">
        <f t="shared" si="30"/>
        <v>0</v>
      </c>
      <c r="BK201" s="134">
        <f t="shared" si="30"/>
        <v>0.17637467080641619</v>
      </c>
      <c r="BL201" s="134">
        <f t="shared" si="30"/>
        <v>2.5713638885891316E-2</v>
      </c>
      <c r="BM201" s="134">
        <f t="shared" si="30"/>
        <v>0</v>
      </c>
      <c r="BN201" s="134">
        <f t="shared" si="30"/>
        <v>2.2281872290654293E-2</v>
      </c>
      <c r="BO201" s="134">
        <f t="shared" ref="BO201:CV201" si="31">BO184</f>
        <v>0</v>
      </c>
      <c r="BP201" s="134">
        <f t="shared" si="31"/>
        <v>0</v>
      </c>
      <c r="BQ201" s="134">
        <f t="shared" si="31"/>
        <v>0</v>
      </c>
      <c r="BR201" s="134">
        <f t="shared" si="31"/>
        <v>3.7812208348387388E-2</v>
      </c>
      <c r="BS201" s="134">
        <f t="shared" si="31"/>
        <v>0</v>
      </c>
      <c r="BT201" s="134">
        <f t="shared" si="31"/>
        <v>3.1791801398268777E-3</v>
      </c>
      <c r="BU201" s="134">
        <f t="shared" si="31"/>
        <v>0</v>
      </c>
      <c r="BV201" s="134">
        <f t="shared" si="31"/>
        <v>3.3000081533237431E-3</v>
      </c>
      <c r="BW201" s="134">
        <f t="shared" si="31"/>
        <v>2.0685664633599374E-2</v>
      </c>
      <c r="BX201" s="134">
        <f t="shared" si="31"/>
        <v>0</v>
      </c>
      <c r="BY201" s="134">
        <f t="shared" si="31"/>
        <v>0</v>
      </c>
      <c r="BZ201" s="134">
        <f t="shared" si="31"/>
        <v>0</v>
      </c>
      <c r="CA201" s="134">
        <f t="shared" si="31"/>
        <v>0</v>
      </c>
      <c r="CB201" s="134">
        <f t="shared" si="31"/>
        <v>0</v>
      </c>
      <c r="CC201" s="134">
        <f t="shared" si="31"/>
        <v>1.4535918083764001E-2</v>
      </c>
      <c r="CD201" s="134">
        <f t="shared" si="31"/>
        <v>0</v>
      </c>
      <c r="CE201" s="134">
        <f t="shared" si="31"/>
        <v>0</v>
      </c>
      <c r="CF201" s="134">
        <f t="shared" si="31"/>
        <v>0</v>
      </c>
      <c r="CG201" s="134">
        <f t="shared" si="31"/>
        <v>0</v>
      </c>
      <c r="CH201" s="134">
        <f t="shared" si="31"/>
        <v>0</v>
      </c>
      <c r="CI201" s="134">
        <f t="shared" si="31"/>
        <v>6.1305783663911061E-3</v>
      </c>
      <c r="CJ201" s="134">
        <f t="shared" si="31"/>
        <v>0</v>
      </c>
      <c r="CK201" s="134">
        <f t="shared" si="31"/>
        <v>0</v>
      </c>
      <c r="CL201" s="134">
        <f t="shared" si="31"/>
        <v>8.6751547186168839E-3</v>
      </c>
      <c r="CM201" s="134">
        <f t="shared" si="31"/>
        <v>0</v>
      </c>
      <c r="CN201" s="134">
        <f t="shared" si="31"/>
        <v>2.2930167637858434E-2</v>
      </c>
      <c r="CO201" s="134">
        <f t="shared" si="31"/>
        <v>0</v>
      </c>
      <c r="CP201" s="134">
        <f t="shared" si="31"/>
        <v>9.3664141798553813E-2</v>
      </c>
      <c r="CQ201" s="134">
        <f t="shared" si="31"/>
        <v>0</v>
      </c>
      <c r="CR201" s="134">
        <f t="shared" si="31"/>
        <v>0.99999999999999978</v>
      </c>
      <c r="CS201" s="134">
        <f t="shared" si="31"/>
        <v>0.99999936106055176</v>
      </c>
      <c r="CT201" s="135">
        <f>CORREL($B$199:$CQ$199,B201:CQ201)</f>
        <v>-9.0011704147444999E-2</v>
      </c>
    </row>
    <row r="202" spans="1:98" x14ac:dyDescent="0.3">
      <c r="A202" s="132" t="s">
        <v>342</v>
      </c>
      <c r="B202" s="134" t="str">
        <f>IFERROR(HLOOKUP(B200,step2!$B$1:$BP$177,177,0),"")</f>
        <v/>
      </c>
      <c r="C202" s="134">
        <f>IFERROR(HLOOKUP(C200,step2!$B$1:$BP$177,177,0),"")</f>
        <v>0</v>
      </c>
      <c r="D202" s="134">
        <f>IFERROR(HLOOKUP(D200,step2!$B$1:$BP$177,177,0),"")</f>
        <v>1.0245505240380832E-2</v>
      </c>
      <c r="E202" s="134" t="str">
        <f>IFERROR(HLOOKUP(E200,step2!$B$1:$BP$177,177,0),"")</f>
        <v/>
      </c>
      <c r="F202" s="134">
        <f>IFERROR(HLOOKUP(F200,step2!$B$1:$BP$177,177,0),"")</f>
        <v>0</v>
      </c>
      <c r="G202" s="134" t="str">
        <f>IFERROR(HLOOKUP(G200,step2!$B$1:$BP$177,177,0),"")</f>
        <v/>
      </c>
      <c r="H202" s="134">
        <f>IFERROR(HLOOKUP(H200,step2!$B$1:$BP$177,177,0),"")</f>
        <v>5.8481056941681953E-3</v>
      </c>
      <c r="I202" s="134" t="str">
        <f>IFERROR(HLOOKUP(I200,step2!$B$1:$BP$177,177,0),"")</f>
        <v/>
      </c>
      <c r="J202" s="134" t="str">
        <f>IFERROR(HLOOKUP(J200,step2!$B$1:$BP$177,177,0),"")</f>
        <v/>
      </c>
      <c r="K202" s="134">
        <f>IFERROR(HLOOKUP(K200,step2!$B$1:$BP$177,177,0),"")</f>
        <v>0</v>
      </c>
      <c r="L202" s="134">
        <f>IFERROR(HLOOKUP(L200,step2!$B$1:$BP$177,177,0),"")</f>
        <v>2.0626283496838018E-3</v>
      </c>
      <c r="M202" s="134">
        <f>IFERROR(HLOOKUP(M200,step2!$B$1:$BP$177,177,0),"")</f>
        <v>0</v>
      </c>
      <c r="N202" s="134">
        <f>IFERROR(HLOOKUP(N200,step2!$B$1:$BP$177,177,0),"")</f>
        <v>1.0359677490880367E-3</v>
      </c>
      <c r="O202" s="134" t="str">
        <f>IFERROR(HLOOKUP(O200,step2!$B$1:$BP$177,177,0),"")</f>
        <v/>
      </c>
      <c r="P202" s="134">
        <f>IFERROR(HLOOKUP(P200,step2!$B$1:$BP$177,177,0),"")</f>
        <v>0</v>
      </c>
      <c r="Q202" s="134">
        <f>IFERROR(HLOOKUP(Q200,step2!$B$1:$BP$177,177,0),"")</f>
        <v>0.12365596107349021</v>
      </c>
      <c r="R202" s="134">
        <f>IFERROR(HLOOKUP(R200,step2!$B$1:$BP$177,177,0),"")</f>
        <v>0</v>
      </c>
      <c r="S202" s="134" t="str">
        <f>IFERROR(HLOOKUP(S200,step2!$B$1:$BP$177,177,0),"")</f>
        <v/>
      </c>
      <c r="T202" s="134">
        <f>IFERROR(HLOOKUP(T200,step2!$B$1:$BP$177,177,0),"")</f>
        <v>0.35564605844998759</v>
      </c>
      <c r="U202" s="134">
        <f>IFERROR(HLOOKUP(U200,step2!$B$1:$BP$177,177,0),"")</f>
        <v>0</v>
      </c>
      <c r="V202" s="134">
        <f>IFERROR(HLOOKUP(V200,step2!$B$1:$BP$177,177,0),"")</f>
        <v>8.763684017563866E-3</v>
      </c>
      <c r="W202" s="134" t="str">
        <f>IFERROR(HLOOKUP(W200,step2!$B$1:$BP$177,177,0),"")</f>
        <v/>
      </c>
      <c r="X202" s="134">
        <f>IFERROR(HLOOKUP(X200,step2!$B$1:$BP$177,177,0),"")</f>
        <v>3.3717974056414822E-2</v>
      </c>
      <c r="Y202" s="134" t="str">
        <f>IFERROR(HLOOKUP(Y200,step2!$B$1:$BP$177,177,0),"")</f>
        <v/>
      </c>
      <c r="Z202" s="134">
        <f>IFERROR(HLOOKUP(Z200,step2!$B$1:$BP$177,177,0),"")</f>
        <v>0</v>
      </c>
      <c r="AA202" s="134">
        <f>IFERROR(HLOOKUP(AA200,step2!$B$1:$BP$177,177,0),"")</f>
        <v>0</v>
      </c>
      <c r="AB202" s="134">
        <f>IFERROR(HLOOKUP(AB200,step2!$B$1:$BP$177,177,0),"")</f>
        <v>2.595907427816219E-2</v>
      </c>
      <c r="AC202" s="134">
        <f>IFERROR(HLOOKUP(AC200,step2!$B$1:$BP$177,177,0),"")</f>
        <v>0</v>
      </c>
      <c r="AD202" s="134">
        <f>IFERROR(HLOOKUP(AD200,step2!$B$1:$BP$177,177,0),"")</f>
        <v>1.1982337769558291E-2</v>
      </c>
      <c r="AE202" s="134">
        <f>IFERROR(HLOOKUP(AE200,step2!$B$1:$BP$177,177,0),"")</f>
        <v>0</v>
      </c>
      <c r="AF202" s="134">
        <f>IFERROR(HLOOKUP(AF200,step2!$B$1:$BP$177,177,0),"")</f>
        <v>0</v>
      </c>
      <c r="AG202" s="134" t="str">
        <f>IFERROR(HLOOKUP(AG200,step2!$B$1:$BP$177,177,0),"")</f>
        <v/>
      </c>
      <c r="AH202" s="134">
        <f>IFERROR(HLOOKUP(AH200,step2!$B$1:$BP$177,177,0),"")</f>
        <v>0</v>
      </c>
      <c r="AI202" s="134">
        <f>IFERROR(HLOOKUP(AI200,step2!$B$1:$BP$177,177,0),"")</f>
        <v>0</v>
      </c>
      <c r="AJ202" s="134">
        <f>IFERROR(HLOOKUP(AJ200,step2!$B$1:$BP$177,177,0),"")</f>
        <v>1.9752757425233945E-2</v>
      </c>
      <c r="AK202" s="134" t="str">
        <f>IFERROR(HLOOKUP(AK200,step2!$B$1:$BP$177,177,0),"")</f>
        <v/>
      </c>
      <c r="AL202" s="134">
        <f>IFERROR(HLOOKUP(AL200,step2!$B$1:$BP$177,177,0),"")</f>
        <v>0</v>
      </c>
      <c r="AM202" s="134">
        <f>IFERROR(HLOOKUP(AM200,step2!$B$1:$BP$177,177,0),"")</f>
        <v>0</v>
      </c>
      <c r="AN202" s="134">
        <f>IFERROR(HLOOKUP(AN200,step2!$B$1:$BP$177,177,0),"")</f>
        <v>5.5688980828916566E-2</v>
      </c>
      <c r="AO202" s="134">
        <f>IFERROR(HLOOKUP(AO200,step2!$B$1:$BP$177,177,0),"")</f>
        <v>2.8462081308344198E-2</v>
      </c>
      <c r="AP202" s="134" t="str">
        <f>IFERROR(HLOOKUP(AP200,step2!$B$1:$BP$177,177,0),"")</f>
        <v/>
      </c>
      <c r="AQ202" s="134" t="str">
        <f>IFERROR(HLOOKUP(AQ200,step2!$B$1:$BP$177,177,0),"")</f>
        <v/>
      </c>
      <c r="AR202" s="134">
        <f>IFERROR(HLOOKUP(AR200,step2!$B$1:$BP$177,177,0),"")</f>
        <v>0</v>
      </c>
      <c r="AS202" s="134">
        <f>IFERROR(HLOOKUP(AS200,step2!$B$1:$BP$177,177,0),"")</f>
        <v>1.3032950590538566E-2</v>
      </c>
      <c r="AT202" s="134">
        <f>IFERROR(HLOOKUP(AT200,step2!$B$1:$BP$177,177,0),"")</f>
        <v>2.8744717508881485E-3</v>
      </c>
      <c r="AU202" s="134">
        <f>IFERROR(HLOOKUP(AU200,step2!$B$1:$BP$177,177,0),"")</f>
        <v>0</v>
      </c>
      <c r="AV202" s="134">
        <f>IFERROR(HLOOKUP(AV200,step2!$B$1:$BP$177,177,0),"")</f>
        <v>0</v>
      </c>
      <c r="AW202" s="134">
        <f>IFERROR(HLOOKUP(AW200,step2!$B$1:$BP$177,177,0),"")</f>
        <v>0</v>
      </c>
      <c r="AX202" s="134">
        <f>IFERROR(HLOOKUP(AX200,step2!$B$1:$BP$177,177,0),"")</f>
        <v>0</v>
      </c>
      <c r="AY202" s="134">
        <f>IFERROR(HLOOKUP(AY200,step2!$B$1:$BP$177,177,0),"")</f>
        <v>2.6073702761430957E-2</v>
      </c>
      <c r="AZ202" s="134" t="str">
        <f>IFERROR(HLOOKUP(AZ200,step2!$B$1:$BP$177,177,0),"")</f>
        <v/>
      </c>
      <c r="BA202" s="134" t="str">
        <f>IFERROR(HLOOKUP(BA200,step2!$B$1:$BP$177,177,0),"")</f>
        <v/>
      </c>
      <c r="BB202" s="134">
        <f>IFERROR(HLOOKUP(BB200,step2!$B$1:$BP$177,177,0),"")</f>
        <v>0</v>
      </c>
      <c r="BC202" s="134">
        <f>IFERROR(HLOOKUP(BC200,step2!$B$1:$BP$177,177,0),"")</f>
        <v>0</v>
      </c>
      <c r="BD202" s="134">
        <f>IFERROR(HLOOKUP(BD200,step2!$B$1:$BP$177,177,0),"")</f>
        <v>2.1604423742426295E-2</v>
      </c>
      <c r="BE202" s="134">
        <f>IFERROR(HLOOKUP(BE200,step2!$B$1:$BP$177,177,0),"")</f>
        <v>0</v>
      </c>
      <c r="BF202" s="134">
        <f>IFERROR(HLOOKUP(BF200,step2!$B$1:$BP$177,177,0),"")</f>
        <v>0</v>
      </c>
      <c r="BG202" s="134">
        <f>IFERROR(HLOOKUP(BG200,step2!$B$1:$BP$177,177,0),"")</f>
        <v>0</v>
      </c>
      <c r="BH202" s="134">
        <f>IFERROR(HLOOKUP(BH200,step2!$B$1:$BP$177,177,0),"")</f>
        <v>0</v>
      </c>
      <c r="BI202" s="134" t="str">
        <f>IFERROR(HLOOKUP(BI200,step2!$B$1:$BP$177,177,0),"")</f>
        <v/>
      </c>
      <c r="BJ202" s="134">
        <f>IFERROR(HLOOKUP(BJ200,step2!$B$1:$BP$177,177,0),"")</f>
        <v>0</v>
      </c>
      <c r="BK202" s="134" t="str">
        <f>IFERROR(HLOOKUP(BK200,step2!$B$1:$BP$177,177,0),"")</f>
        <v/>
      </c>
      <c r="BL202" s="134" t="str">
        <f>IFERROR(HLOOKUP(BL200,step2!$B$1:$BP$177,177,0),"")</f>
        <v/>
      </c>
      <c r="BM202" s="134">
        <f>IFERROR(HLOOKUP(BM200,step2!$B$1:$BP$177,177,0),"")</f>
        <v>0</v>
      </c>
      <c r="BN202" s="134" t="str">
        <f>IFERROR(HLOOKUP(BN200,step2!$B$1:$BP$177,177,0),"")</f>
        <v/>
      </c>
      <c r="BO202" s="134">
        <f>IFERROR(HLOOKUP(BO200,step2!$B$1:$BP$177,177,0),"")</f>
        <v>0</v>
      </c>
      <c r="BP202" s="134">
        <f>IFERROR(HLOOKUP(BP200,step2!$B$1:$BP$177,177,0),"")</f>
        <v>0</v>
      </c>
      <c r="BQ202" s="134">
        <f>IFERROR(HLOOKUP(BQ200,step2!$B$1:$BP$177,177,0),"")</f>
        <v>0</v>
      </c>
      <c r="BR202" s="134" t="str">
        <f>IFERROR(HLOOKUP(BR200,step2!$B$1:$BP$177,177,0),"")</f>
        <v/>
      </c>
      <c r="BS202" s="134">
        <f>IFERROR(HLOOKUP(BS200,step2!$B$1:$BP$177,177,0),"")</f>
        <v>0.13034812020237019</v>
      </c>
      <c r="BT202" s="134">
        <f>IFERROR(HLOOKUP(BT200,step2!$B$1:$BP$177,177,0),"")</f>
        <v>3.7692126462613809E-3</v>
      </c>
      <c r="BU202" s="134">
        <f>IFERROR(HLOOKUP(BU200,step2!$B$1:$BP$177,177,0),"")</f>
        <v>1.4316949284617901E-2</v>
      </c>
      <c r="BV202" s="134" t="str">
        <f>IFERROR(HLOOKUP(BV200,step2!$B$1:$BP$177,177,0),"")</f>
        <v/>
      </c>
      <c r="BW202" s="134" t="str">
        <f>IFERROR(HLOOKUP(BW200,step2!$B$1:$BP$177,177,0),"")</f>
        <v/>
      </c>
      <c r="BX202" s="134">
        <f>IFERROR(HLOOKUP(BX200,step2!$B$1:$BP$177,177,0),"")</f>
        <v>0</v>
      </c>
      <c r="BY202" s="134">
        <f>IFERROR(HLOOKUP(BY200,step2!$B$1:$BP$177,177,0),"")</f>
        <v>0</v>
      </c>
      <c r="BZ202" s="134">
        <f>IFERROR(HLOOKUP(BZ200,step2!$B$1:$BP$177,177,0),"")</f>
        <v>3.0029240870645416E-2</v>
      </c>
      <c r="CA202" s="134">
        <f>IFERROR(HLOOKUP(CA200,step2!$B$1:$BP$177,177,0),"")</f>
        <v>0</v>
      </c>
      <c r="CB202" s="134">
        <f>IFERROR(HLOOKUP(CB200,step2!$B$1:$BP$177,177,0),"")</f>
        <v>0</v>
      </c>
      <c r="CC202" s="134" t="str">
        <f>IFERROR(HLOOKUP(CC200,step2!$B$1:$BP$177,177,0),"")</f>
        <v/>
      </c>
      <c r="CD202" s="134">
        <f>IFERROR(HLOOKUP(CD200,step2!$B$1:$BP$177,177,0),"")</f>
        <v>0</v>
      </c>
      <c r="CE202" s="134">
        <f>IFERROR(HLOOKUP(CE200,step2!$B$1:$BP$177,177,0),"")</f>
        <v>0</v>
      </c>
      <c r="CF202" s="134">
        <f>IFERROR(HLOOKUP(CF200,step2!$B$1:$BP$177,177,0),"")</f>
        <v>5.462926616419015E-2</v>
      </c>
      <c r="CG202" s="134">
        <f>IFERROR(HLOOKUP(CG200,step2!$B$1:$BP$177,177,0),"")</f>
        <v>0</v>
      </c>
      <c r="CH202" s="134">
        <f>IFERROR(HLOOKUP(CH200,step2!$B$1:$BP$177,177,0),"")</f>
        <v>0</v>
      </c>
      <c r="CI202" s="134" t="str">
        <f>IFERROR(HLOOKUP(CI200,step2!$B$1:$BP$177,177,0),"")</f>
        <v/>
      </c>
      <c r="CJ202" s="134">
        <f>IFERROR(HLOOKUP(CJ200,step2!$B$1:$BP$177,177,0),"")</f>
        <v>0</v>
      </c>
      <c r="CK202" s="134">
        <f>IFERROR(HLOOKUP(CK200,step2!$B$1:$BP$177,177,0),"")</f>
        <v>0</v>
      </c>
      <c r="CL202" s="134" t="str">
        <f>IFERROR(HLOOKUP(CL200,step2!$B$1:$BP$177,177,0),"")</f>
        <v/>
      </c>
      <c r="CM202" s="134">
        <f>IFERROR(HLOOKUP(CM200,step2!$B$1:$BP$177,177,0),"")</f>
        <v>1.2867680269885407E-2</v>
      </c>
      <c r="CN202" s="134" t="str">
        <f>IFERROR(HLOOKUP(CN200,step2!$B$1:$BP$177,177,0),"")</f>
        <v/>
      </c>
      <c r="CO202" s="134">
        <f>IFERROR(HLOOKUP(CO200,step2!$B$1:$BP$177,177,0),"")</f>
        <v>7.6317933287454523E-3</v>
      </c>
      <c r="CP202" s="134" t="str">
        <f>IFERROR(HLOOKUP(CP200,step2!$B$1:$BP$177,177,0),"")</f>
        <v/>
      </c>
      <c r="CQ202" s="134">
        <f>IFERROR(HLOOKUP(CQ200,step2!$B$1:$BP$177,177,0),"")</f>
        <v>0</v>
      </c>
      <c r="CR202" s="136">
        <f>SUM(B202:CQ202)</f>
        <v>0.99999892785299249</v>
      </c>
      <c r="CS202" s="134">
        <f>CR202</f>
        <v>0.99999892785299249</v>
      </c>
      <c r="CT202" s="135">
        <f>CORREL($B$199:$CQ$199,B202:CQ202)</f>
        <v>-0.21602190596902882</v>
      </c>
    </row>
    <row r="203" spans="1:98" x14ac:dyDescent="0.3">
      <c r="A203" s="132" t="s">
        <v>343</v>
      </c>
      <c r="B203" s="134" t="str">
        <f>IFERROR(HLOOKUP(B200,step3!$B$1:$BP$177,177,0),"")</f>
        <v/>
      </c>
      <c r="C203" s="134">
        <f>IFERROR(HLOOKUP(C200,step3!$B$1:$BP$177,177,0),"")</f>
        <v>0</v>
      </c>
      <c r="D203" s="134" t="str">
        <f>IFERROR(HLOOKUP(D200,step3!$B$1:$BP$177,177,0),"")</f>
        <v/>
      </c>
      <c r="E203" s="134" t="str">
        <f>IFERROR(HLOOKUP(E200,step3!$B$1:$BP$177,177,0),"")</f>
        <v/>
      </c>
      <c r="F203" s="134">
        <f>IFERROR(HLOOKUP(F200,step3!$B$1:$BP$177,177,0),"")</f>
        <v>0</v>
      </c>
      <c r="G203" s="134" t="str">
        <f>IFERROR(HLOOKUP(G200,step3!$B$1:$BP$177,177,0),"")</f>
        <v/>
      </c>
      <c r="H203" s="134" t="str">
        <f>IFERROR(HLOOKUP(H200,step3!$B$1:$BP$177,177,0),"")</f>
        <v/>
      </c>
      <c r="I203" s="134" t="str">
        <f>IFERROR(HLOOKUP(I200,step3!$B$1:$BP$177,177,0),"")</f>
        <v/>
      </c>
      <c r="J203" s="134" t="str">
        <f>IFERROR(HLOOKUP(J200,step3!$B$1:$BP$177,177,0),"")</f>
        <v/>
      </c>
      <c r="K203" s="134">
        <f>IFERROR(HLOOKUP(K200,step3!$B$1:$BP$177,177,0),"")</f>
        <v>7.5997041461062786E-2</v>
      </c>
      <c r="L203" s="134" t="str">
        <f>IFERROR(HLOOKUP(L200,step3!$B$1:$BP$177,177,0),"")</f>
        <v/>
      </c>
      <c r="M203" s="134">
        <f>IFERROR(HLOOKUP(M200,step3!$B$1:$BP$177,177,0),"")</f>
        <v>0</v>
      </c>
      <c r="N203" s="134" t="str">
        <f>IFERROR(HLOOKUP(N200,step3!$B$1:$BP$177,177,0),"")</f>
        <v/>
      </c>
      <c r="O203" s="134" t="str">
        <f>IFERROR(HLOOKUP(O200,step3!$B$1:$BP$177,177,0),"")</f>
        <v/>
      </c>
      <c r="P203" s="134">
        <f>IFERROR(HLOOKUP(P200,step3!$B$1:$BP$177,177,0),"")</f>
        <v>0</v>
      </c>
      <c r="Q203" s="134" t="str">
        <f>IFERROR(HLOOKUP(Q200,step3!$B$1:$BP$177,177,0),"")</f>
        <v/>
      </c>
      <c r="R203" s="134">
        <f>IFERROR(HLOOKUP(R200,step3!$B$1:$BP$177,177,0),"")</f>
        <v>1.9072115788756339E-2</v>
      </c>
      <c r="S203" s="134" t="str">
        <f>IFERROR(HLOOKUP(S200,step3!$B$1:$BP$177,177,0),"")</f>
        <v/>
      </c>
      <c r="T203" s="134" t="str">
        <f>IFERROR(HLOOKUP(T200,step3!$B$1:$BP$177,177,0),"")</f>
        <v/>
      </c>
      <c r="U203" s="134">
        <f>IFERROR(HLOOKUP(U200,step3!$B$1:$BP$177,177,0),"")</f>
        <v>0</v>
      </c>
      <c r="V203" s="134" t="str">
        <f>IFERROR(HLOOKUP(V200,step3!$B$1:$BP$177,177,0),"")</f>
        <v/>
      </c>
      <c r="W203" s="134" t="str">
        <f>IFERROR(HLOOKUP(W200,step3!$B$1:$BP$177,177,0),"")</f>
        <v/>
      </c>
      <c r="X203" s="134" t="str">
        <f>IFERROR(HLOOKUP(X200,step3!$B$1:$BP$177,177,0),"")</f>
        <v/>
      </c>
      <c r="Y203" s="134" t="str">
        <f>IFERROR(HLOOKUP(Y200,step3!$B$1:$BP$177,177,0),"")</f>
        <v/>
      </c>
      <c r="Z203" s="134">
        <f>IFERROR(HLOOKUP(Z200,step3!$B$1:$BP$177,177,0),"")</f>
        <v>1.8029522873468061E-2</v>
      </c>
      <c r="AA203" s="134">
        <f>IFERROR(HLOOKUP(AA200,step3!$B$1:$BP$177,177,0),"")</f>
        <v>0</v>
      </c>
      <c r="AB203" s="134" t="str">
        <f>IFERROR(HLOOKUP(AB200,step3!$B$1:$BP$177,177,0),"")</f>
        <v/>
      </c>
      <c r="AC203" s="134">
        <f>IFERROR(HLOOKUP(AC200,step3!$B$1:$BP$177,177,0),"")</f>
        <v>1.6279237157319309E-2</v>
      </c>
      <c r="AD203" s="134" t="str">
        <f>IFERROR(HLOOKUP(AD200,step3!$B$1:$BP$177,177,0),"")</f>
        <v/>
      </c>
      <c r="AE203" s="134">
        <f>IFERROR(HLOOKUP(AE200,step3!$B$1:$BP$177,177,0),"")</f>
        <v>0</v>
      </c>
      <c r="AF203" s="134">
        <f>IFERROR(HLOOKUP(AF200,step3!$B$1:$BP$177,177,0),"")</f>
        <v>0</v>
      </c>
      <c r="AG203" s="134" t="str">
        <f>IFERROR(HLOOKUP(AG200,step3!$B$1:$BP$177,177,0),"")</f>
        <v/>
      </c>
      <c r="AH203" s="134">
        <f>IFERROR(HLOOKUP(AH200,step3!$B$1:$BP$177,177,0),"")</f>
        <v>0</v>
      </c>
      <c r="AI203" s="134">
        <f>IFERROR(HLOOKUP(AI200,step3!$B$1:$BP$177,177,0),"")</f>
        <v>0.2855331609137709</v>
      </c>
      <c r="AJ203" s="134" t="str">
        <f>IFERROR(HLOOKUP(AJ200,step3!$B$1:$BP$177,177,0),"")</f>
        <v/>
      </c>
      <c r="AK203" s="134" t="str">
        <f>IFERROR(HLOOKUP(AK200,step3!$B$1:$BP$177,177,0),"")</f>
        <v/>
      </c>
      <c r="AL203" s="134">
        <f>IFERROR(HLOOKUP(AL200,step3!$B$1:$BP$177,177,0),"")</f>
        <v>1.3090036877771534E-2</v>
      </c>
      <c r="AM203" s="134">
        <f>IFERROR(HLOOKUP(AM200,step3!$B$1:$BP$177,177,0),"")</f>
        <v>7.3049218233148705E-4</v>
      </c>
      <c r="AN203" s="134" t="str">
        <f>IFERROR(HLOOKUP(AN200,step3!$B$1:$BP$177,177,0),"")</f>
        <v/>
      </c>
      <c r="AO203" s="134" t="str">
        <f>IFERROR(HLOOKUP(AO200,step3!$B$1:$BP$177,177,0),"")</f>
        <v/>
      </c>
      <c r="AP203" s="134" t="str">
        <f>IFERROR(HLOOKUP(AP200,step3!$B$1:$BP$177,177,0),"")</f>
        <v/>
      </c>
      <c r="AQ203" s="134" t="str">
        <f>IFERROR(HLOOKUP(AQ200,step3!$B$1:$BP$177,177,0),"")</f>
        <v/>
      </c>
      <c r="AR203" s="134">
        <f>IFERROR(HLOOKUP(AR200,step3!$B$1:$BP$177,177,0),"")</f>
        <v>0.1089785810982777</v>
      </c>
      <c r="AS203" s="134" t="str">
        <f>IFERROR(HLOOKUP(AS200,step3!$B$1:$BP$177,177,0),"")</f>
        <v/>
      </c>
      <c r="AT203" s="134" t="str">
        <f>IFERROR(HLOOKUP(AT200,step3!$B$1:$BP$177,177,0),"")</f>
        <v/>
      </c>
      <c r="AU203" s="134">
        <f>IFERROR(HLOOKUP(AU200,step3!$B$1:$BP$177,177,0),"")</f>
        <v>0</v>
      </c>
      <c r="AV203" s="134">
        <f>IFERROR(HLOOKUP(AV200,step3!$B$1:$BP$177,177,0),"")</f>
        <v>0</v>
      </c>
      <c r="AW203" s="134">
        <f>IFERROR(HLOOKUP(AW200,step3!$B$1:$BP$177,177,0),"")</f>
        <v>0</v>
      </c>
      <c r="AX203" s="134">
        <f>IFERROR(HLOOKUP(AX200,step3!$B$1:$BP$177,177,0),"")</f>
        <v>0</v>
      </c>
      <c r="AY203" s="134" t="str">
        <f>IFERROR(HLOOKUP(AY200,step3!$B$1:$BP$177,177,0),"")</f>
        <v/>
      </c>
      <c r="AZ203" s="134" t="str">
        <f>IFERROR(HLOOKUP(AZ200,step3!$B$1:$BP$177,177,0),"")</f>
        <v/>
      </c>
      <c r="BA203" s="134" t="str">
        <f>IFERROR(HLOOKUP(BA200,step3!$B$1:$BP$177,177,0),"")</f>
        <v/>
      </c>
      <c r="BB203" s="134">
        <f>IFERROR(HLOOKUP(BB200,step3!$B$1:$BP$177,177,0),"")</f>
        <v>0</v>
      </c>
      <c r="BC203" s="134">
        <f>IFERROR(HLOOKUP(BC200,step3!$B$1:$BP$177,177,0),"")</f>
        <v>0</v>
      </c>
      <c r="BD203" s="134" t="str">
        <f>IFERROR(HLOOKUP(BD200,step3!$B$1:$BP$177,177,0),"")</f>
        <v/>
      </c>
      <c r="BE203" s="134">
        <f>IFERROR(HLOOKUP(BE200,step3!$B$1:$BP$177,177,0),"")</f>
        <v>7.7895089968525205E-2</v>
      </c>
      <c r="BF203" s="134">
        <f>IFERROR(HLOOKUP(BF200,step3!$B$1:$BP$177,177,0),"")</f>
        <v>1.5831092515124937E-2</v>
      </c>
      <c r="BG203" s="134">
        <f>IFERROR(HLOOKUP(BG200,step3!$B$1:$BP$177,177,0),"")</f>
        <v>0</v>
      </c>
      <c r="BH203" s="134">
        <f>IFERROR(HLOOKUP(BH200,step3!$B$1:$BP$177,177,0),"")</f>
        <v>0</v>
      </c>
      <c r="BI203" s="134" t="str">
        <f>IFERROR(HLOOKUP(BI200,step3!$B$1:$BP$177,177,0),"")</f>
        <v/>
      </c>
      <c r="BJ203" s="134">
        <f>IFERROR(HLOOKUP(BJ200,step3!$B$1:$BP$177,177,0),"")</f>
        <v>1.194550792792632E-2</v>
      </c>
      <c r="BK203" s="134" t="str">
        <f>IFERROR(HLOOKUP(BK200,step3!$B$1:$BP$177,177,0),"")</f>
        <v/>
      </c>
      <c r="BL203" s="134" t="str">
        <f>IFERROR(HLOOKUP(BL200,step3!$B$1:$BP$177,177,0),"")</f>
        <v/>
      </c>
      <c r="BM203" s="134">
        <f>IFERROR(HLOOKUP(BM200,step3!$B$1:$BP$177,177,0),"")</f>
        <v>0</v>
      </c>
      <c r="BN203" s="134" t="str">
        <f>IFERROR(HLOOKUP(BN200,step3!$B$1:$BP$177,177,0),"")</f>
        <v/>
      </c>
      <c r="BO203" s="134">
        <f>IFERROR(HLOOKUP(BO200,step3!$B$1:$BP$177,177,0),"")</f>
        <v>0</v>
      </c>
      <c r="BP203" s="134">
        <f>IFERROR(HLOOKUP(BP200,step3!$B$1:$BP$177,177,0),"")</f>
        <v>0</v>
      </c>
      <c r="BQ203" s="134">
        <f>IFERROR(HLOOKUP(BQ200,step3!$B$1:$BP$177,177,0),"")</f>
        <v>0</v>
      </c>
      <c r="BR203" s="134" t="str">
        <f>IFERROR(HLOOKUP(BR200,step3!$B$1:$BP$177,177,0),"")</f>
        <v/>
      </c>
      <c r="BS203" s="134" t="str">
        <f>IFERROR(HLOOKUP(BS200,step3!$B$1:$BP$177,177,0),"")</f>
        <v/>
      </c>
      <c r="BT203" s="134" t="str">
        <f>IFERROR(HLOOKUP(BT200,step3!$B$1:$BP$177,177,0),"")</f>
        <v/>
      </c>
      <c r="BU203" s="134" t="str">
        <f>IFERROR(HLOOKUP(BU200,step3!$B$1:$BP$177,177,0),"")</f>
        <v/>
      </c>
      <c r="BV203" s="134" t="str">
        <f>IFERROR(HLOOKUP(BV200,step3!$B$1:$BP$177,177,0),"")</f>
        <v/>
      </c>
      <c r="BW203" s="134" t="str">
        <f>IFERROR(HLOOKUP(BW200,step3!$B$1:$BP$177,177,0),"")</f>
        <v/>
      </c>
      <c r="BX203" s="134">
        <f>IFERROR(HLOOKUP(BX200,step3!$B$1:$BP$177,177,0),"")</f>
        <v>5.3095883551155972E-3</v>
      </c>
      <c r="BY203" s="134">
        <f>IFERROR(HLOOKUP(BY200,step3!$B$1:$BP$177,177,0),"")</f>
        <v>0</v>
      </c>
      <c r="BZ203" s="134" t="str">
        <f>IFERROR(HLOOKUP(BZ200,step3!$B$1:$BP$177,177,0),"")</f>
        <v/>
      </c>
      <c r="CA203" s="134">
        <f>IFERROR(HLOOKUP(CA200,step3!$B$1:$BP$177,177,0),"")</f>
        <v>0</v>
      </c>
      <c r="CB203" s="134">
        <f>IFERROR(HLOOKUP(CB200,step3!$B$1:$BP$177,177,0),"")</f>
        <v>0</v>
      </c>
      <c r="CC203" s="134" t="str">
        <f>IFERROR(HLOOKUP(CC200,step3!$B$1:$BP$177,177,0),"")</f>
        <v/>
      </c>
      <c r="CD203" s="134">
        <f>IFERROR(HLOOKUP(CD200,step3!$B$1:$BP$177,177,0),"")</f>
        <v>8.6690088167260091E-4</v>
      </c>
      <c r="CE203" s="134">
        <f>IFERROR(HLOOKUP(CE200,step3!$B$1:$BP$177,177,0),"")</f>
        <v>0</v>
      </c>
      <c r="CF203" s="134" t="str">
        <f>IFERROR(HLOOKUP(CF200,step3!$B$1:$BP$177,177,0),"")</f>
        <v/>
      </c>
      <c r="CG203" s="134">
        <f>IFERROR(HLOOKUP(CG200,step3!$B$1:$BP$177,177,0),"")</f>
        <v>0.30664415698933617</v>
      </c>
      <c r="CH203" s="134">
        <f>IFERROR(HLOOKUP(CH200,step3!$B$1:$BP$177,177,0),"")</f>
        <v>0</v>
      </c>
      <c r="CI203" s="134" t="str">
        <f>IFERROR(HLOOKUP(CI200,step3!$B$1:$BP$177,177,0),"")</f>
        <v/>
      </c>
      <c r="CJ203" s="134">
        <f>IFERROR(HLOOKUP(CJ200,step3!$B$1:$BP$177,177,0),"")</f>
        <v>0</v>
      </c>
      <c r="CK203" s="134">
        <f>IFERROR(HLOOKUP(CK200,step3!$B$1:$BP$177,177,0),"")</f>
        <v>1.7735912438884262E-2</v>
      </c>
      <c r="CL203" s="134" t="str">
        <f>IFERROR(HLOOKUP(CL200,step3!$B$1:$BP$177,177,0),"")</f>
        <v/>
      </c>
      <c r="CM203" s="134" t="str">
        <f>IFERROR(HLOOKUP(CM200,step3!$B$1:$BP$177,177,0),"")</f>
        <v/>
      </c>
      <c r="CN203" s="134" t="str">
        <f>IFERROR(HLOOKUP(CN200,step3!$B$1:$BP$177,177,0),"")</f>
        <v/>
      </c>
      <c r="CO203" s="134" t="str">
        <f>IFERROR(HLOOKUP(CO200,step3!$B$1:$BP$177,177,0),"")</f>
        <v/>
      </c>
      <c r="CP203" s="134" t="str">
        <f>IFERROR(HLOOKUP(CP200,step3!$B$1:$BP$177,177,0),"")</f>
        <v/>
      </c>
      <c r="CQ203" s="134">
        <f>IFERROR(HLOOKUP(CQ200,step3!$B$1:$BP$177,177,0),"")</f>
        <v>2.6061676567564047E-2</v>
      </c>
      <c r="CR203" s="136">
        <f t="shared" ref="CR203:CR208" si="32">SUM(B203:CQ203)</f>
        <v>1.0000001139969075</v>
      </c>
      <c r="CS203" s="134">
        <f t="shared" ref="CS203:CS208" si="33">CR203</f>
        <v>1.0000001139969075</v>
      </c>
      <c r="CT203" s="135">
        <f>CORREL($B$199:$CQ$199,B203:CQ203)</f>
        <v>-0.12134107825999978</v>
      </c>
    </row>
    <row r="204" spans="1:98" x14ac:dyDescent="0.3">
      <c r="A204" s="132" t="s">
        <v>344</v>
      </c>
      <c r="B204" s="134" t="str">
        <f>IFERROR(HLOOKUP(B200,step4!$B$1:$BP$177,177,0),"")</f>
        <v/>
      </c>
      <c r="C204" s="134">
        <f>IFERROR(HLOOKUP(C200,step4!$B$1:$BP$177,177,0),"")</f>
        <v>0</v>
      </c>
      <c r="D204" s="134" t="str">
        <f>IFERROR(HLOOKUP(D200,step4!$B$1:$BP$177,177,0),"")</f>
        <v/>
      </c>
      <c r="E204" s="134" t="str">
        <f>IFERROR(HLOOKUP(E200,step4!$B$1:$BP$177,177,0),"")</f>
        <v/>
      </c>
      <c r="F204" s="134">
        <f>IFERROR(HLOOKUP(F200,step4!$B$1:$BP$177,177,0),"")</f>
        <v>0</v>
      </c>
      <c r="G204" s="134" t="str">
        <f>IFERROR(HLOOKUP(G200,step4!$B$1:$BP$177,177,0),"")</f>
        <v/>
      </c>
      <c r="H204" s="134" t="str">
        <f>IFERROR(HLOOKUP(H200,step4!$B$1:$BP$177,177,0),"")</f>
        <v/>
      </c>
      <c r="I204" s="134" t="str">
        <f>IFERROR(HLOOKUP(I200,step4!$B$1:$BP$177,177,0),"")</f>
        <v/>
      </c>
      <c r="J204" s="134" t="str">
        <f>IFERROR(HLOOKUP(J200,step4!$B$1:$BP$177,177,0),"")</f>
        <v/>
      </c>
      <c r="K204" s="134" t="str">
        <f>IFERROR(HLOOKUP(K200,step4!$B$1:$BP$177,177,0),"")</f>
        <v/>
      </c>
      <c r="L204" s="134" t="str">
        <f>IFERROR(HLOOKUP(L200,step4!$B$1:$BP$177,177,0),"")</f>
        <v/>
      </c>
      <c r="M204" s="134">
        <f>IFERROR(HLOOKUP(M200,step4!$B$1:$BP$177,177,0),"")</f>
        <v>0</v>
      </c>
      <c r="N204" s="134" t="str">
        <f>IFERROR(HLOOKUP(N200,step4!$B$1:$BP$177,177,0),"")</f>
        <v/>
      </c>
      <c r="O204" s="134" t="str">
        <f>IFERROR(HLOOKUP(O200,step4!$B$1:$BP$177,177,0),"")</f>
        <v/>
      </c>
      <c r="P204" s="134">
        <f>IFERROR(HLOOKUP(P200,step4!$B$1:$BP$177,177,0),"")</f>
        <v>0</v>
      </c>
      <c r="Q204" s="134" t="str">
        <f>IFERROR(HLOOKUP(Q200,step4!$B$1:$BP$177,177,0),"")</f>
        <v/>
      </c>
      <c r="R204" s="134" t="str">
        <f>IFERROR(HLOOKUP(R200,step4!$B$1:$BP$177,177,0),"")</f>
        <v/>
      </c>
      <c r="S204" s="134" t="str">
        <f>IFERROR(HLOOKUP(S200,step4!$B$1:$BP$177,177,0),"")</f>
        <v/>
      </c>
      <c r="T204" s="134" t="str">
        <f>IFERROR(HLOOKUP(T200,step4!$B$1:$BP$177,177,0),"")</f>
        <v/>
      </c>
      <c r="U204" s="134">
        <f>IFERROR(HLOOKUP(U200,step4!$B$1:$BP$177,177,0),"")</f>
        <v>0</v>
      </c>
      <c r="V204" s="134" t="str">
        <f>IFERROR(HLOOKUP(V200,step4!$B$1:$BP$177,177,0),"")</f>
        <v/>
      </c>
      <c r="W204" s="134" t="str">
        <f>IFERROR(HLOOKUP(W200,step4!$B$1:$BP$177,177,0),"")</f>
        <v/>
      </c>
      <c r="X204" s="134" t="str">
        <f>IFERROR(HLOOKUP(X200,step4!$B$1:$BP$177,177,0),"")</f>
        <v/>
      </c>
      <c r="Y204" s="134" t="str">
        <f>IFERROR(HLOOKUP(Y200,step4!$B$1:$BP$177,177,0),"")</f>
        <v/>
      </c>
      <c r="Z204" s="134" t="str">
        <f>IFERROR(HLOOKUP(Z200,step4!$B$1:$BP$177,177,0),"")</f>
        <v/>
      </c>
      <c r="AA204" s="134">
        <f>IFERROR(HLOOKUP(AA200,step4!$B$1:$BP$177,177,0),"")</f>
        <v>8.0379783879642628E-4</v>
      </c>
      <c r="AB204" s="134" t="str">
        <f>IFERROR(HLOOKUP(AB200,step4!$B$1:$BP$177,177,0),"")</f>
        <v/>
      </c>
      <c r="AC204" s="134" t="str">
        <f>IFERROR(HLOOKUP(AC200,step4!$B$1:$BP$177,177,0),"")</f>
        <v/>
      </c>
      <c r="AD204" s="134" t="str">
        <f>IFERROR(HLOOKUP(AD200,step4!$B$1:$BP$177,177,0),"")</f>
        <v/>
      </c>
      <c r="AE204" s="134">
        <f>IFERROR(HLOOKUP(AE200,step4!$B$1:$BP$177,177,0),"")</f>
        <v>0.36030413289588525</v>
      </c>
      <c r="AF204" s="134">
        <f>IFERROR(HLOOKUP(AF200,step4!$B$1:$BP$177,177,0),"")</f>
        <v>0</v>
      </c>
      <c r="AG204" s="134" t="str">
        <f>IFERROR(HLOOKUP(AG200,step4!$B$1:$BP$177,177,0),"")</f>
        <v/>
      </c>
      <c r="AH204" s="134">
        <f>IFERROR(HLOOKUP(AH200,step4!$B$1:$BP$177,177,0),"")</f>
        <v>0</v>
      </c>
      <c r="AI204" s="134" t="str">
        <f>IFERROR(HLOOKUP(AI200,step4!$B$1:$BP$177,177,0),"")</f>
        <v/>
      </c>
      <c r="AJ204" s="134" t="str">
        <f>IFERROR(HLOOKUP(AJ200,step4!$B$1:$BP$177,177,0),"")</f>
        <v/>
      </c>
      <c r="AK204" s="134" t="str">
        <f>IFERROR(HLOOKUP(AK200,step4!$B$1:$BP$177,177,0),"")</f>
        <v/>
      </c>
      <c r="AL204" s="134" t="str">
        <f>IFERROR(HLOOKUP(AL200,step4!$B$1:$BP$177,177,0),"")</f>
        <v/>
      </c>
      <c r="AM204" s="134" t="str">
        <f>IFERROR(HLOOKUP(AM200,step4!$B$1:$BP$177,177,0),"")</f>
        <v/>
      </c>
      <c r="AN204" s="134" t="str">
        <f>IFERROR(HLOOKUP(AN200,step4!$B$1:$BP$177,177,0),"")</f>
        <v/>
      </c>
      <c r="AO204" s="134" t="str">
        <f>IFERROR(HLOOKUP(AO200,step4!$B$1:$BP$177,177,0),"")</f>
        <v/>
      </c>
      <c r="AP204" s="134" t="str">
        <f>IFERROR(HLOOKUP(AP200,step4!$B$1:$BP$177,177,0),"")</f>
        <v/>
      </c>
      <c r="AQ204" s="134" t="str">
        <f>IFERROR(HLOOKUP(AQ200,step4!$B$1:$BP$177,177,0),"")</f>
        <v/>
      </c>
      <c r="AR204" s="134" t="str">
        <f>IFERROR(HLOOKUP(AR200,step4!$B$1:$BP$177,177,0),"")</f>
        <v/>
      </c>
      <c r="AS204" s="134" t="str">
        <f>IFERROR(HLOOKUP(AS200,step4!$B$1:$BP$177,177,0),"")</f>
        <v/>
      </c>
      <c r="AT204" s="134" t="str">
        <f>IFERROR(HLOOKUP(AT200,step4!$B$1:$BP$177,177,0),"")</f>
        <v/>
      </c>
      <c r="AU204" s="134">
        <f>IFERROR(HLOOKUP(AU200,step4!$B$1:$BP$177,177,0),"")</f>
        <v>0.15623007701191954</v>
      </c>
      <c r="AV204" s="134">
        <f>IFERROR(HLOOKUP(AV200,step4!$B$1:$BP$177,177,0),"")</f>
        <v>0</v>
      </c>
      <c r="AW204" s="134">
        <f>IFERROR(HLOOKUP(AW200,step4!$B$1:$BP$177,177,0),"")</f>
        <v>1.3851778402160486E-2</v>
      </c>
      <c r="AX204" s="134">
        <f>IFERROR(HLOOKUP(AX200,step4!$B$1:$BP$177,177,0),"")</f>
        <v>0.34685943027999888</v>
      </c>
      <c r="AY204" s="134" t="str">
        <f>IFERROR(HLOOKUP(AY200,step4!$B$1:$BP$177,177,0),"")</f>
        <v/>
      </c>
      <c r="AZ204" s="134" t="str">
        <f>IFERROR(HLOOKUP(AZ200,step4!$B$1:$BP$177,177,0),"")</f>
        <v/>
      </c>
      <c r="BA204" s="134" t="str">
        <f>IFERROR(HLOOKUP(BA200,step4!$B$1:$BP$177,177,0),"")</f>
        <v/>
      </c>
      <c r="BB204" s="134">
        <f>IFERROR(HLOOKUP(BB200,step4!$B$1:$BP$177,177,0),"")</f>
        <v>0</v>
      </c>
      <c r="BC204" s="134">
        <f>IFERROR(HLOOKUP(BC200,step4!$B$1:$BP$177,177,0),"")</f>
        <v>4.496019625323814E-2</v>
      </c>
      <c r="BD204" s="134" t="str">
        <f>IFERROR(HLOOKUP(BD200,step4!$B$1:$BP$177,177,0),"")</f>
        <v/>
      </c>
      <c r="BE204" s="134" t="str">
        <f>IFERROR(HLOOKUP(BE200,step4!$B$1:$BP$177,177,0),"")</f>
        <v/>
      </c>
      <c r="BF204" s="134" t="str">
        <f>IFERROR(HLOOKUP(BF200,step4!$B$1:$BP$177,177,0),"")</f>
        <v/>
      </c>
      <c r="BG204" s="134">
        <f>IFERROR(HLOOKUP(BG200,step4!$B$1:$BP$177,177,0),"")</f>
        <v>0</v>
      </c>
      <c r="BH204" s="134">
        <f>IFERROR(HLOOKUP(BH200,step4!$B$1:$BP$177,177,0),"")</f>
        <v>2.7046228595580046E-2</v>
      </c>
      <c r="BI204" s="134" t="str">
        <f>IFERROR(HLOOKUP(BI200,step4!$B$1:$BP$177,177,0),"")</f>
        <v/>
      </c>
      <c r="BJ204" s="134" t="str">
        <f>IFERROR(HLOOKUP(BJ200,step4!$B$1:$BP$177,177,0),"")</f>
        <v/>
      </c>
      <c r="BK204" s="134" t="str">
        <f>IFERROR(HLOOKUP(BK200,step4!$B$1:$BP$177,177,0),"")</f>
        <v/>
      </c>
      <c r="BL204" s="134" t="str">
        <f>IFERROR(HLOOKUP(BL200,step4!$B$1:$BP$177,177,0),"")</f>
        <v/>
      </c>
      <c r="BM204" s="134">
        <f>IFERROR(HLOOKUP(BM200,step4!$B$1:$BP$177,177,0),"")</f>
        <v>1.1514780033029748E-2</v>
      </c>
      <c r="BN204" s="134" t="str">
        <f>IFERROR(HLOOKUP(BN200,step4!$B$1:$BP$177,177,0),"")</f>
        <v/>
      </c>
      <c r="BO204" s="134">
        <f>IFERROR(HLOOKUP(BO200,step4!$B$1:$BP$177,177,0),"")</f>
        <v>8.7399793875904809E-4</v>
      </c>
      <c r="BP204" s="134">
        <f>IFERROR(HLOOKUP(BP200,step4!$B$1:$BP$177,177,0),"")</f>
        <v>0</v>
      </c>
      <c r="BQ204" s="134">
        <f>IFERROR(HLOOKUP(BQ200,step4!$B$1:$BP$177,177,0),"")</f>
        <v>7.0472778036856695E-3</v>
      </c>
      <c r="BR204" s="134" t="str">
        <f>IFERROR(HLOOKUP(BR200,step4!$B$1:$BP$177,177,0),"")</f>
        <v/>
      </c>
      <c r="BS204" s="134" t="str">
        <f>IFERROR(HLOOKUP(BS200,step4!$B$1:$BP$177,177,0),"")</f>
        <v/>
      </c>
      <c r="BT204" s="134" t="str">
        <f>IFERROR(HLOOKUP(BT200,step4!$B$1:$BP$177,177,0),"")</f>
        <v/>
      </c>
      <c r="BU204" s="134" t="str">
        <f>IFERROR(HLOOKUP(BU200,step4!$B$1:$BP$177,177,0),"")</f>
        <v/>
      </c>
      <c r="BV204" s="134" t="str">
        <f>IFERROR(HLOOKUP(BV200,step4!$B$1:$BP$177,177,0),"")</f>
        <v/>
      </c>
      <c r="BW204" s="134" t="str">
        <f>IFERROR(HLOOKUP(BW200,step4!$B$1:$BP$177,177,0),"")</f>
        <v/>
      </c>
      <c r="BX204" s="134" t="str">
        <f>IFERROR(HLOOKUP(BX200,step4!$B$1:$BP$177,177,0),"")</f>
        <v/>
      </c>
      <c r="BY204" s="134">
        <f>IFERROR(HLOOKUP(BY200,step4!$B$1:$BP$177,177,0),"")</f>
        <v>0</v>
      </c>
      <c r="BZ204" s="134" t="str">
        <f>IFERROR(HLOOKUP(BZ200,step4!$B$1:$BP$177,177,0),"")</f>
        <v/>
      </c>
      <c r="CA204" s="134">
        <f>IFERROR(HLOOKUP(CA200,step4!$B$1:$BP$177,177,0),"")</f>
        <v>0</v>
      </c>
      <c r="CB204" s="134">
        <f>IFERROR(HLOOKUP(CB200,step4!$B$1:$BP$177,177,0),"")</f>
        <v>3.0507588896343529E-2</v>
      </c>
      <c r="CC204" s="134" t="str">
        <f>IFERROR(HLOOKUP(CC200,step4!$B$1:$BP$177,177,0),"")</f>
        <v/>
      </c>
      <c r="CD204" s="134" t="str">
        <f>IFERROR(HLOOKUP(CD200,step4!$B$1:$BP$177,177,0),"")</f>
        <v/>
      </c>
      <c r="CE204" s="134">
        <f>IFERROR(HLOOKUP(CE200,step4!$B$1:$BP$177,177,0),"")</f>
        <v>0</v>
      </c>
      <c r="CF204" s="134" t="str">
        <f>IFERROR(HLOOKUP(CF200,step4!$B$1:$BP$177,177,0),"")</f>
        <v/>
      </c>
      <c r="CG204" s="134" t="str">
        <f>IFERROR(HLOOKUP(CG200,step4!$B$1:$BP$177,177,0),"")</f>
        <v/>
      </c>
      <c r="CH204" s="134">
        <f>IFERROR(HLOOKUP(CH200,step4!$B$1:$BP$177,177,0),"")</f>
        <v>0</v>
      </c>
      <c r="CI204" s="134" t="str">
        <f>IFERROR(HLOOKUP(CI200,step4!$B$1:$BP$177,177,0),"")</f>
        <v/>
      </c>
      <c r="CJ204" s="134">
        <f>IFERROR(HLOOKUP(CJ200,step4!$B$1:$BP$177,177,0),"")</f>
        <v>0</v>
      </c>
      <c r="CK204" s="134" t="str">
        <f>IFERROR(HLOOKUP(CK200,step4!$B$1:$BP$177,177,0),"")</f>
        <v/>
      </c>
      <c r="CL204" s="134" t="str">
        <f>IFERROR(HLOOKUP(CL200,step4!$B$1:$BP$177,177,0),"")</f>
        <v/>
      </c>
      <c r="CM204" s="134" t="str">
        <f>IFERROR(HLOOKUP(CM200,step4!$B$1:$BP$177,177,0),"")</f>
        <v/>
      </c>
      <c r="CN204" s="134" t="str">
        <f>IFERROR(HLOOKUP(CN200,step4!$B$1:$BP$177,177,0),"")</f>
        <v/>
      </c>
      <c r="CO204" s="134" t="str">
        <f>IFERROR(HLOOKUP(CO200,step4!$B$1:$BP$177,177,0),"")</f>
        <v/>
      </c>
      <c r="CP204" s="134" t="str">
        <f>IFERROR(HLOOKUP(CP200,step4!$B$1:$BP$177,177,0),"")</f>
        <v/>
      </c>
      <c r="CQ204" s="134" t="str">
        <f>IFERROR(HLOOKUP(CQ200,step4!$B$1:$BP$177,177,0),"")</f>
        <v/>
      </c>
      <c r="CR204" s="136">
        <f t="shared" si="32"/>
        <v>0.99999928594939669</v>
      </c>
      <c r="CS204" s="134">
        <f t="shared" si="33"/>
        <v>0.99999928594939669</v>
      </c>
      <c r="CT204" s="135">
        <f>CORREL($B$199:$CQ$199,B204:CQ204)</f>
        <v>-0.12795974528104828</v>
      </c>
    </row>
    <row r="205" spans="1:98" x14ac:dyDescent="0.3">
      <c r="A205" s="132" t="s">
        <v>345</v>
      </c>
      <c r="B205" s="134" t="str">
        <f>IFERROR(HLOOKUP(B200,step5!$B$1:$BP$189,189,0),"")</f>
        <v/>
      </c>
      <c r="C205" s="134">
        <f>IFERROR(HLOOKUP(C200,step5!$B$1:$BP$189,189,0),"")</f>
        <v>0</v>
      </c>
      <c r="D205" s="134" t="str">
        <f>IFERROR(HLOOKUP(D200,step5!$B$1:$BP$189,189,0),"")</f>
        <v/>
      </c>
      <c r="E205" s="134" t="str">
        <f>IFERROR(HLOOKUP(E200,step5!$B$1:$BP$189,189,0),"")</f>
        <v/>
      </c>
      <c r="F205" s="134">
        <f>IFERROR(HLOOKUP(F200,step5!$B$1:$BP$189,189,0),"")</f>
        <v>0</v>
      </c>
      <c r="G205" s="134" t="str">
        <f>IFERROR(HLOOKUP(G200,step5!$B$1:$BP$189,189,0),"")</f>
        <v/>
      </c>
      <c r="H205" s="134" t="str">
        <f>IFERROR(HLOOKUP(H200,step5!$B$1:$BP$189,189,0),"")</f>
        <v/>
      </c>
      <c r="I205" s="134" t="str">
        <f>IFERROR(HLOOKUP(I200,step5!$B$1:$BP$189,189,0),"")</f>
        <v/>
      </c>
      <c r="J205" s="134" t="str">
        <f>IFERROR(HLOOKUP(J200,step5!$B$1:$BP$189,189,0),"")</f>
        <v/>
      </c>
      <c r="K205" s="134" t="str">
        <f>IFERROR(HLOOKUP(K200,step5!$B$1:$BP$189,189,0),"")</f>
        <v/>
      </c>
      <c r="L205" s="134" t="str">
        <f>IFERROR(HLOOKUP(L200,step5!$B$1:$BP$189,189,0),"")</f>
        <v/>
      </c>
      <c r="M205" s="134">
        <f>IFERROR(HLOOKUP(M200,step5!$B$1:$BP$189,189,0),"")</f>
        <v>1.1418849530049852E-3</v>
      </c>
      <c r="N205" s="134" t="str">
        <f>IFERROR(HLOOKUP(N200,step5!$B$1:$BP$189,189,0),"")</f>
        <v/>
      </c>
      <c r="O205" s="134" t="str">
        <f>IFERROR(HLOOKUP(O200,step5!$B$1:$BP$189,189,0),"")</f>
        <v/>
      </c>
      <c r="P205" s="134">
        <f>IFERROR(HLOOKUP(P200,step5!$B$1:$BP$189,189,0),"")</f>
        <v>0.18436113815944694</v>
      </c>
      <c r="Q205" s="134" t="str">
        <f>IFERROR(HLOOKUP(Q200,step5!$B$1:$BP$189,189,0),"")</f>
        <v/>
      </c>
      <c r="R205" s="134" t="str">
        <f>IFERROR(HLOOKUP(R200,step5!$B$1:$BP$189,189,0),"")</f>
        <v/>
      </c>
      <c r="S205" s="134" t="str">
        <f>IFERROR(HLOOKUP(S200,step5!$B$1:$BP$189,189,0),"")</f>
        <v/>
      </c>
      <c r="T205" s="134" t="str">
        <f>IFERROR(HLOOKUP(T200,step5!$B$1:$BP$189,189,0),"")</f>
        <v/>
      </c>
      <c r="U205" s="134">
        <f>IFERROR(HLOOKUP(U200,step5!$B$1:$BP$189,189,0),"")</f>
        <v>4.7985753422930856E-3</v>
      </c>
      <c r="V205" s="134" t="str">
        <f>IFERROR(HLOOKUP(V200,step5!$B$1:$BP$189,189,0),"")</f>
        <v/>
      </c>
      <c r="W205" s="134" t="str">
        <f>IFERROR(HLOOKUP(W200,step5!$B$1:$BP$189,189,0),"")</f>
        <v/>
      </c>
      <c r="X205" s="134" t="str">
        <f>IFERROR(HLOOKUP(X200,step5!$B$1:$BP$189,189,0),"")</f>
        <v/>
      </c>
      <c r="Y205" s="134" t="str">
        <f>IFERROR(HLOOKUP(Y200,step5!$B$1:$BP$189,189,0),"")</f>
        <v/>
      </c>
      <c r="Z205" s="134" t="str">
        <f>IFERROR(HLOOKUP(Z200,step5!$B$1:$BP$189,189,0),"")</f>
        <v/>
      </c>
      <c r="AA205" s="134" t="str">
        <f>IFERROR(HLOOKUP(AA200,step5!$B$1:$BP$189,189,0),"")</f>
        <v/>
      </c>
      <c r="AB205" s="134" t="str">
        <f>IFERROR(HLOOKUP(AB200,step5!$B$1:$BP$189,189,0),"")</f>
        <v/>
      </c>
      <c r="AC205" s="134" t="str">
        <f>IFERROR(HLOOKUP(AC200,step5!$B$1:$BP$189,189,0),"")</f>
        <v/>
      </c>
      <c r="AD205" s="134" t="str">
        <f>IFERROR(HLOOKUP(AD200,step5!$B$1:$BP$189,189,0),"")</f>
        <v/>
      </c>
      <c r="AE205" s="134" t="str">
        <f>IFERROR(HLOOKUP(AE200,step5!$B$1:$BP$189,189,0),"")</f>
        <v/>
      </c>
      <c r="AF205" s="134">
        <f>IFERROR(HLOOKUP(AF200,step5!$B$1:$BP$189,189,0),"")</f>
        <v>0</v>
      </c>
      <c r="AG205" s="134" t="str">
        <f>IFERROR(HLOOKUP(AG200,step5!$B$1:$BP$189,189,0),"")</f>
        <v/>
      </c>
      <c r="AH205" s="134">
        <f>IFERROR(HLOOKUP(AH200,step5!$B$1:$BP$189,189,0),"")</f>
        <v>0.36413276693863161</v>
      </c>
      <c r="AI205" s="134" t="str">
        <f>IFERROR(HLOOKUP(AI200,step5!$B$1:$BP$189,189,0),"")</f>
        <v/>
      </c>
      <c r="AJ205" s="134" t="str">
        <f>IFERROR(HLOOKUP(AJ200,step5!$B$1:$BP$189,189,0),"")</f>
        <v/>
      </c>
      <c r="AK205" s="134" t="str">
        <f>IFERROR(HLOOKUP(AK200,step5!$B$1:$BP$189,189,0),"")</f>
        <v/>
      </c>
      <c r="AL205" s="134" t="str">
        <f>IFERROR(HLOOKUP(AL200,step5!$B$1:$BP$189,189,0),"")</f>
        <v/>
      </c>
      <c r="AM205" s="134" t="str">
        <f>IFERROR(HLOOKUP(AM200,step5!$B$1:$BP$189,189,0),"")</f>
        <v/>
      </c>
      <c r="AN205" s="134" t="str">
        <f>IFERROR(HLOOKUP(AN200,step5!$B$1:$BP$189,189,0),"")</f>
        <v/>
      </c>
      <c r="AO205" s="134" t="str">
        <f>IFERROR(HLOOKUP(AO200,step5!$B$1:$BP$189,189,0),"")</f>
        <v/>
      </c>
      <c r="AP205" s="134" t="str">
        <f>IFERROR(HLOOKUP(AP200,step5!$B$1:$BP$189,189,0),"")</f>
        <v/>
      </c>
      <c r="AQ205" s="134" t="str">
        <f>IFERROR(HLOOKUP(AQ200,step5!$B$1:$BP$189,189,0),"")</f>
        <v/>
      </c>
      <c r="AR205" s="134" t="str">
        <f>IFERROR(HLOOKUP(AR200,step5!$B$1:$BP$189,189,0),"")</f>
        <v/>
      </c>
      <c r="AS205" s="134" t="str">
        <f>IFERROR(HLOOKUP(AS200,step5!$B$1:$BP$189,189,0),"")</f>
        <v/>
      </c>
      <c r="AT205" s="134" t="str">
        <f>IFERROR(HLOOKUP(AT200,step5!$B$1:$BP$189,189,0),"")</f>
        <v/>
      </c>
      <c r="AU205" s="134" t="str">
        <f>IFERROR(HLOOKUP(AU200,step5!$B$1:$BP$189,189,0),"")</f>
        <v/>
      </c>
      <c r="AV205" s="134">
        <f>IFERROR(HLOOKUP(AV200,step5!$B$1:$BP$189,189,0),"")</f>
        <v>0.23097832062978177</v>
      </c>
      <c r="AW205" s="134" t="str">
        <f>IFERROR(HLOOKUP(AW200,step5!$B$1:$BP$189,189,0),"")</f>
        <v/>
      </c>
      <c r="AX205" s="134" t="str">
        <f>IFERROR(HLOOKUP(AX200,step5!$B$1:$BP$189,189,0),"")</f>
        <v/>
      </c>
      <c r="AY205" s="134" t="str">
        <f>IFERROR(HLOOKUP(AY200,step5!$B$1:$BP$189,189,0),"")</f>
        <v/>
      </c>
      <c r="AZ205" s="134" t="str">
        <f>IFERROR(HLOOKUP(AZ200,step5!$B$1:$BP$189,189,0),"")</f>
        <v/>
      </c>
      <c r="BA205" s="134" t="str">
        <f>IFERROR(HLOOKUP(BA200,step5!$B$1:$BP$189,189,0),"")</f>
        <v/>
      </c>
      <c r="BB205" s="134">
        <f>IFERROR(HLOOKUP(BB200,step5!$B$1:$BP$189,189,0),"")</f>
        <v>4.2129199125131855E-3</v>
      </c>
      <c r="BC205" s="134" t="str">
        <f>IFERROR(HLOOKUP(BC200,step5!$B$1:$BP$189,189,0),"")</f>
        <v/>
      </c>
      <c r="BD205" s="134" t="str">
        <f>IFERROR(HLOOKUP(BD200,step5!$B$1:$BP$189,189,0),"")</f>
        <v/>
      </c>
      <c r="BE205" s="134" t="str">
        <f>IFERROR(HLOOKUP(BE200,step5!$B$1:$BP$189,189,0),"")</f>
        <v/>
      </c>
      <c r="BF205" s="134" t="str">
        <f>IFERROR(HLOOKUP(BF200,step5!$B$1:$BP$189,189,0),"")</f>
        <v/>
      </c>
      <c r="BG205" s="134">
        <f>IFERROR(HLOOKUP(BG200,step5!$B$1:$BP$189,189,0),"")</f>
        <v>4.8277571425340985E-4</v>
      </c>
      <c r="BH205" s="134" t="str">
        <f>IFERROR(HLOOKUP(BH200,step5!$B$1:$BP$189,189,0),"")</f>
        <v/>
      </c>
      <c r="BI205" s="134" t="str">
        <f>IFERROR(HLOOKUP(BI200,step5!$B$1:$BP$189,189,0),"")</f>
        <v/>
      </c>
      <c r="BJ205" s="134" t="str">
        <f>IFERROR(HLOOKUP(BJ200,step5!$B$1:$BP$189,189,0),"")</f>
        <v/>
      </c>
      <c r="BK205" s="134" t="str">
        <f>IFERROR(HLOOKUP(BK200,step5!$B$1:$BP$189,189,0),"")</f>
        <v/>
      </c>
      <c r="BL205" s="134" t="str">
        <f>IFERROR(HLOOKUP(BL200,step5!$B$1:$BP$189,189,0),"")</f>
        <v/>
      </c>
      <c r="BM205" s="134" t="str">
        <f>IFERROR(HLOOKUP(BM200,step5!$B$1:$BP$189,189,0),"")</f>
        <v/>
      </c>
      <c r="BN205" s="134" t="str">
        <f>IFERROR(HLOOKUP(BN200,step5!$B$1:$BP$189,189,0),"")</f>
        <v/>
      </c>
      <c r="BO205" s="134" t="str">
        <f>IFERROR(HLOOKUP(BO200,step5!$B$1:$BP$189,189,0),"")</f>
        <v/>
      </c>
      <c r="BP205" s="134">
        <f>IFERROR(HLOOKUP(BP200,step5!$B$1:$BP$189,189,0),"")</f>
        <v>0</v>
      </c>
      <c r="BQ205" s="134" t="str">
        <f>IFERROR(HLOOKUP(BQ200,step5!$B$1:$BP$189,189,0),"")</f>
        <v/>
      </c>
      <c r="BR205" s="134" t="str">
        <f>IFERROR(HLOOKUP(BR200,step5!$B$1:$BP$189,189,0),"")</f>
        <v/>
      </c>
      <c r="BS205" s="134" t="str">
        <f>IFERROR(HLOOKUP(BS200,step5!$B$1:$BP$189,189,0),"")</f>
        <v/>
      </c>
      <c r="BT205" s="134" t="str">
        <f>IFERROR(HLOOKUP(BT200,step5!$B$1:$BP$189,189,0),"")</f>
        <v/>
      </c>
      <c r="BU205" s="134" t="str">
        <f>IFERROR(HLOOKUP(BU200,step5!$B$1:$BP$189,189,0),"")</f>
        <v/>
      </c>
      <c r="BV205" s="134" t="str">
        <f>IFERROR(HLOOKUP(BV200,step5!$B$1:$BP$189,189,0),"")</f>
        <v/>
      </c>
      <c r="BW205" s="134" t="str">
        <f>IFERROR(HLOOKUP(BW200,step5!$B$1:$BP$189,189,0),"")</f>
        <v/>
      </c>
      <c r="BX205" s="134" t="str">
        <f>IFERROR(HLOOKUP(BX200,step5!$B$1:$BP$189,189,0),"")</f>
        <v/>
      </c>
      <c r="BY205" s="134">
        <f>IFERROR(HLOOKUP(BY200,step5!$B$1:$BP$189,189,0),"")</f>
        <v>0</v>
      </c>
      <c r="BZ205" s="134" t="str">
        <f>IFERROR(HLOOKUP(BZ200,step5!$B$1:$BP$189,189,0),"")</f>
        <v/>
      </c>
      <c r="CA205" s="134">
        <f>IFERROR(HLOOKUP(CA200,step5!$B$1:$BP$189,189,0),"")</f>
        <v>0</v>
      </c>
      <c r="CB205" s="134" t="str">
        <f>IFERROR(HLOOKUP(CB200,step5!$B$1:$BP$189,189,0),"")</f>
        <v/>
      </c>
      <c r="CC205" s="134" t="str">
        <f>IFERROR(HLOOKUP(CC200,step5!$B$1:$BP$189,189,0),"")</f>
        <v/>
      </c>
      <c r="CD205" s="134" t="str">
        <f>IFERROR(HLOOKUP(CD200,step5!$B$1:$BP$189,189,0),"")</f>
        <v/>
      </c>
      <c r="CE205" s="134">
        <f>IFERROR(HLOOKUP(CE200,step5!$B$1:$BP$189,189,0),"")</f>
        <v>0.20989132986079539</v>
      </c>
      <c r="CF205" s="134" t="str">
        <f>IFERROR(HLOOKUP(CF200,step5!$B$1:$BP$189,189,0),"")</f>
        <v/>
      </c>
      <c r="CG205" s="134" t="str">
        <f>IFERROR(HLOOKUP(CG200,step5!$B$1:$BP$189,189,0),"")</f>
        <v/>
      </c>
      <c r="CH205" s="134">
        <f>IFERROR(HLOOKUP(CH200,step5!$B$1:$BP$189,189,0),"")</f>
        <v>0</v>
      </c>
      <c r="CI205" s="134" t="str">
        <f>IFERROR(HLOOKUP(CI200,step5!$B$1:$BP$189,189,0),"")</f>
        <v/>
      </c>
      <c r="CJ205" s="134">
        <f>IFERROR(HLOOKUP(CJ200,step5!$B$1:$BP$189,189,0),"")</f>
        <v>0</v>
      </c>
      <c r="CK205" s="134" t="str">
        <f>IFERROR(HLOOKUP(CK200,step5!$B$1:$BP$189,189,0),"")</f>
        <v/>
      </c>
      <c r="CL205" s="134" t="str">
        <f>IFERROR(HLOOKUP(CL200,step5!$B$1:$BP$189,189,0),"")</f>
        <v/>
      </c>
      <c r="CM205" s="134" t="str">
        <f>IFERROR(HLOOKUP(CM200,step5!$B$1:$BP$189,189,0),"")</f>
        <v/>
      </c>
      <c r="CN205" s="134" t="str">
        <f>IFERROR(HLOOKUP(CN200,step5!$B$1:$BP$189,189,0),"")</f>
        <v/>
      </c>
      <c r="CO205" s="134" t="str">
        <f>IFERROR(HLOOKUP(CO200,step5!$B$1:$BP$189,189,0),"")</f>
        <v/>
      </c>
      <c r="CP205" s="134" t="str">
        <f>IFERROR(HLOOKUP(CP200,step5!$B$1:$BP$189,189,0),"")</f>
        <v/>
      </c>
      <c r="CQ205" s="134" t="str">
        <f>IFERROR(HLOOKUP(CQ200,step5!$B$1:$BP$189,189,0),"")</f>
        <v/>
      </c>
      <c r="CR205" s="136">
        <f t="shared" si="32"/>
        <v>0.99999971151072031</v>
      </c>
      <c r="CS205" s="134">
        <f t="shared" si="33"/>
        <v>0.99999971151072031</v>
      </c>
      <c r="CT205" s="135">
        <f>CORREL($B$199:$CQ$199,B205:CQ205)</f>
        <v>-0.3272563250793819</v>
      </c>
    </row>
    <row r="206" spans="1:98" x14ac:dyDescent="0.3">
      <c r="A206" s="132" t="s">
        <v>346</v>
      </c>
      <c r="B206" s="134" t="str">
        <f>IFERROR(HLOOKUP(B200,step6!$B$1:$BP$189,189,0),"")</f>
        <v/>
      </c>
      <c r="C206" s="134">
        <f>IFERROR(HLOOKUP(C200,step6!$B$1:$BP$189,189,0),"")</f>
        <v>2.072056960422522E-3</v>
      </c>
      <c r="D206" s="134" t="str">
        <f>IFERROR(HLOOKUP(D200,step6!$B$1:$BP$189,189,0),"")</f>
        <v/>
      </c>
      <c r="E206" s="134" t="str">
        <f>IFERROR(HLOOKUP(E200,step6!$B$1:$BP$189,189,0),"")</f>
        <v/>
      </c>
      <c r="F206" s="134">
        <f>IFERROR(HLOOKUP(F200,step6!$B$1:$BP$189,189,0),"")</f>
        <v>0.22337628171450943</v>
      </c>
      <c r="G206" s="134" t="str">
        <f>IFERROR(HLOOKUP(G200,step6!$B$1:$BP$189,189,0),"")</f>
        <v/>
      </c>
      <c r="H206" s="134" t="str">
        <f>IFERROR(HLOOKUP(H200,step6!$B$1:$BP$189,189,0),"")</f>
        <v/>
      </c>
      <c r="I206" s="134" t="str">
        <f>IFERROR(HLOOKUP(I200,step6!$B$1:$BP$189,189,0),"")</f>
        <v/>
      </c>
      <c r="J206" s="134" t="str">
        <f>IFERROR(HLOOKUP(J200,step6!$B$1:$BP$189,189,0),"")</f>
        <v/>
      </c>
      <c r="K206" s="134" t="str">
        <f>IFERROR(HLOOKUP(K200,step6!$B$1:$BP$189,189,0),"")</f>
        <v/>
      </c>
      <c r="L206" s="134" t="str">
        <f>IFERROR(HLOOKUP(L200,step6!$B$1:$BP$189,189,0),"")</f>
        <v/>
      </c>
      <c r="M206" s="134" t="str">
        <f>IFERROR(HLOOKUP(M200,step6!$B$1:$BP$189,189,0),"")</f>
        <v/>
      </c>
      <c r="N206" s="134" t="str">
        <f>IFERROR(HLOOKUP(N200,step6!$B$1:$BP$189,189,0),"")</f>
        <v/>
      </c>
      <c r="O206" s="134" t="str">
        <f>IFERROR(HLOOKUP(O200,step6!$B$1:$BP$189,189,0),"")</f>
        <v/>
      </c>
      <c r="P206" s="134" t="str">
        <f>IFERROR(HLOOKUP(P200,step6!$B$1:$BP$189,189,0),"")</f>
        <v/>
      </c>
      <c r="Q206" s="134" t="str">
        <f>IFERROR(HLOOKUP(Q200,step6!$B$1:$BP$189,189,0),"")</f>
        <v/>
      </c>
      <c r="R206" s="134" t="str">
        <f>IFERROR(HLOOKUP(R200,step6!$B$1:$BP$189,189,0),"")</f>
        <v/>
      </c>
      <c r="S206" s="134" t="str">
        <f>IFERROR(HLOOKUP(S200,step6!$B$1:$BP$189,189,0),"")</f>
        <v/>
      </c>
      <c r="T206" s="134" t="str">
        <f>IFERROR(HLOOKUP(T200,step6!$B$1:$BP$189,189,0),"")</f>
        <v/>
      </c>
      <c r="U206" s="134" t="str">
        <f>IFERROR(HLOOKUP(U200,step6!$B$1:$BP$189,189,0),"")</f>
        <v/>
      </c>
      <c r="V206" s="134" t="str">
        <f>IFERROR(HLOOKUP(V200,step6!$B$1:$BP$189,189,0),"")</f>
        <v/>
      </c>
      <c r="W206" s="134" t="str">
        <f>IFERROR(HLOOKUP(W200,step6!$B$1:$BP$189,189,0),"")</f>
        <v/>
      </c>
      <c r="X206" s="134" t="str">
        <f>IFERROR(HLOOKUP(X200,step6!$B$1:$BP$189,189,0),"")</f>
        <v/>
      </c>
      <c r="Y206" s="134" t="str">
        <f>IFERROR(HLOOKUP(Y200,step6!$B$1:$BP$189,189,0),"")</f>
        <v/>
      </c>
      <c r="Z206" s="134" t="str">
        <f>IFERROR(HLOOKUP(Z200,step6!$B$1:$BP$189,189,0),"")</f>
        <v/>
      </c>
      <c r="AA206" s="134" t="str">
        <f>IFERROR(HLOOKUP(AA200,step6!$B$1:$BP$189,189,0),"")</f>
        <v/>
      </c>
      <c r="AB206" s="134" t="str">
        <f>IFERROR(HLOOKUP(AB200,step6!$B$1:$BP$189,189,0),"")</f>
        <v/>
      </c>
      <c r="AC206" s="134" t="str">
        <f>IFERROR(HLOOKUP(AC200,step6!$B$1:$BP$189,189,0),"")</f>
        <v/>
      </c>
      <c r="AD206" s="134" t="str">
        <f>IFERROR(HLOOKUP(AD200,step6!$B$1:$BP$189,189,0),"")</f>
        <v/>
      </c>
      <c r="AE206" s="134" t="str">
        <f>IFERROR(HLOOKUP(AE200,step6!$B$1:$BP$189,189,0),"")</f>
        <v/>
      </c>
      <c r="AF206" s="134">
        <f>IFERROR(HLOOKUP(AF200,step6!$B$1:$BP$189,189,0),"")</f>
        <v>0</v>
      </c>
      <c r="AG206" s="134" t="str">
        <f>IFERROR(HLOOKUP(AG200,step6!$B$1:$BP$189,189,0),"")</f>
        <v/>
      </c>
      <c r="AH206" s="134" t="str">
        <f>IFERROR(HLOOKUP(AH200,step6!$B$1:$BP$189,189,0),"")</f>
        <v/>
      </c>
      <c r="AI206" s="134" t="str">
        <f>IFERROR(HLOOKUP(AI200,step6!$B$1:$BP$189,189,0),"")</f>
        <v/>
      </c>
      <c r="AJ206" s="134" t="str">
        <f>IFERROR(HLOOKUP(AJ200,step6!$B$1:$BP$189,189,0),"")</f>
        <v/>
      </c>
      <c r="AK206" s="134" t="str">
        <f>IFERROR(HLOOKUP(AK200,step6!$B$1:$BP$189,189,0),"")</f>
        <v/>
      </c>
      <c r="AL206" s="134" t="str">
        <f>IFERROR(HLOOKUP(AL200,step6!$B$1:$BP$189,189,0),"")</f>
        <v/>
      </c>
      <c r="AM206" s="134" t="str">
        <f>IFERROR(HLOOKUP(AM200,step6!$B$1:$BP$189,189,0),"")</f>
        <v/>
      </c>
      <c r="AN206" s="134" t="str">
        <f>IFERROR(HLOOKUP(AN200,step6!$B$1:$BP$189,189,0),"")</f>
        <v/>
      </c>
      <c r="AO206" s="134" t="str">
        <f>IFERROR(HLOOKUP(AO200,step6!$B$1:$BP$189,189,0),"")</f>
        <v/>
      </c>
      <c r="AP206" s="134" t="str">
        <f>IFERROR(HLOOKUP(AP200,step6!$B$1:$BP$189,189,0),"")</f>
        <v/>
      </c>
      <c r="AQ206" s="134" t="str">
        <f>IFERROR(HLOOKUP(AQ200,step6!$B$1:$BP$189,189,0),"")</f>
        <v/>
      </c>
      <c r="AR206" s="134" t="str">
        <f>IFERROR(HLOOKUP(AR200,step6!$B$1:$BP$189,189,0),"")</f>
        <v/>
      </c>
      <c r="AS206" s="134" t="str">
        <f>IFERROR(HLOOKUP(AS200,step6!$B$1:$BP$189,189,0),"")</f>
        <v/>
      </c>
      <c r="AT206" s="134" t="str">
        <f>IFERROR(HLOOKUP(AT200,step6!$B$1:$BP$189,189,0),"")</f>
        <v/>
      </c>
      <c r="AU206" s="134" t="str">
        <f>IFERROR(HLOOKUP(AU200,step6!$B$1:$BP$189,189,0),"")</f>
        <v/>
      </c>
      <c r="AV206" s="134" t="str">
        <f>IFERROR(HLOOKUP(AV200,step6!$B$1:$BP$189,189,0),"")</f>
        <v/>
      </c>
      <c r="AW206" s="134" t="str">
        <f>IFERROR(HLOOKUP(AW200,step6!$B$1:$BP$189,189,0),"")</f>
        <v/>
      </c>
      <c r="AX206" s="134" t="str">
        <f>IFERROR(HLOOKUP(AX200,step6!$B$1:$BP$189,189,0),"")</f>
        <v/>
      </c>
      <c r="AY206" s="134" t="str">
        <f>IFERROR(HLOOKUP(AY200,step6!$B$1:$BP$189,189,0),"")</f>
        <v/>
      </c>
      <c r="AZ206" s="134" t="str">
        <f>IFERROR(HLOOKUP(AZ200,step6!$B$1:$BP$189,189,0),"")</f>
        <v/>
      </c>
      <c r="BA206" s="134" t="str">
        <f>IFERROR(HLOOKUP(BA200,step6!$B$1:$BP$189,189,0),"")</f>
        <v/>
      </c>
      <c r="BB206" s="134" t="str">
        <f>IFERROR(HLOOKUP(BB200,step6!$B$1:$BP$189,189,0),"")</f>
        <v/>
      </c>
      <c r="BC206" s="134" t="str">
        <f>IFERROR(HLOOKUP(BC200,step6!$B$1:$BP$189,189,0),"")</f>
        <v/>
      </c>
      <c r="BD206" s="134" t="str">
        <f>IFERROR(HLOOKUP(BD200,step6!$B$1:$BP$189,189,0),"")</f>
        <v/>
      </c>
      <c r="BE206" s="134" t="str">
        <f>IFERROR(HLOOKUP(BE200,step6!$B$1:$BP$189,189,0),"")</f>
        <v/>
      </c>
      <c r="BF206" s="134" t="str">
        <f>IFERROR(HLOOKUP(BF200,step6!$B$1:$BP$189,189,0),"")</f>
        <v/>
      </c>
      <c r="BG206" s="134" t="str">
        <f>IFERROR(HLOOKUP(BG200,step6!$B$1:$BP$189,189,0),"")</f>
        <v/>
      </c>
      <c r="BH206" s="134" t="str">
        <f>IFERROR(HLOOKUP(BH200,step6!$B$1:$BP$189,189,0),"")</f>
        <v/>
      </c>
      <c r="BI206" s="134" t="str">
        <f>IFERROR(HLOOKUP(BI200,step6!$B$1:$BP$189,189,0),"")</f>
        <v/>
      </c>
      <c r="BJ206" s="134" t="str">
        <f>IFERROR(HLOOKUP(BJ200,step6!$B$1:$BP$189,189,0),"")</f>
        <v/>
      </c>
      <c r="BK206" s="134" t="str">
        <f>IFERROR(HLOOKUP(BK200,step6!$B$1:$BP$189,189,0),"")</f>
        <v/>
      </c>
      <c r="BL206" s="134" t="str">
        <f>IFERROR(HLOOKUP(BL200,step6!$B$1:$BP$189,189,0),"")</f>
        <v/>
      </c>
      <c r="BM206" s="134" t="str">
        <f>IFERROR(HLOOKUP(BM200,step6!$B$1:$BP$189,189,0),"")</f>
        <v/>
      </c>
      <c r="BN206" s="134" t="str">
        <f>IFERROR(HLOOKUP(BN200,step6!$B$1:$BP$189,189,0),"")</f>
        <v/>
      </c>
      <c r="BO206" s="134" t="str">
        <f>IFERROR(HLOOKUP(BO200,step6!$B$1:$BP$189,189,0),"")</f>
        <v/>
      </c>
      <c r="BP206" s="134">
        <f>IFERROR(HLOOKUP(BP200,step6!$B$1:$BP$189,189,0),"")</f>
        <v>0.46869808883071473</v>
      </c>
      <c r="BQ206" s="134" t="str">
        <f>IFERROR(HLOOKUP(BQ200,step6!$B$1:$BP$189,189,0),"")</f>
        <v/>
      </c>
      <c r="BR206" s="134" t="str">
        <f>IFERROR(HLOOKUP(BR200,step6!$B$1:$BP$189,189,0),"")</f>
        <v/>
      </c>
      <c r="BS206" s="134" t="str">
        <f>IFERROR(HLOOKUP(BS200,step6!$B$1:$BP$189,189,0),"")</f>
        <v/>
      </c>
      <c r="BT206" s="134" t="str">
        <f>IFERROR(HLOOKUP(BT200,step6!$B$1:$BP$189,189,0),"")</f>
        <v/>
      </c>
      <c r="BU206" s="134" t="str">
        <f>IFERROR(HLOOKUP(BU200,step6!$B$1:$BP$189,189,0),"")</f>
        <v/>
      </c>
      <c r="BV206" s="134" t="str">
        <f>IFERROR(HLOOKUP(BV200,step6!$B$1:$BP$189,189,0),"")</f>
        <v/>
      </c>
      <c r="BW206" s="134" t="str">
        <f>IFERROR(HLOOKUP(BW200,step6!$B$1:$BP$189,189,0),"")</f>
        <v/>
      </c>
      <c r="BX206" s="134" t="str">
        <f>IFERROR(HLOOKUP(BX200,step6!$B$1:$BP$189,189,0),"")</f>
        <v/>
      </c>
      <c r="BY206" s="134">
        <f>IFERROR(HLOOKUP(BY200,step6!$B$1:$BP$189,189,0),"")</f>
        <v>0</v>
      </c>
      <c r="BZ206" s="134" t="str">
        <f>IFERROR(HLOOKUP(BZ200,step6!$B$1:$BP$189,189,0),"")</f>
        <v/>
      </c>
      <c r="CA206" s="134">
        <f>IFERROR(HLOOKUP(CA200,step6!$B$1:$BP$189,189,0),"")</f>
        <v>0.26142908244920926</v>
      </c>
      <c r="CB206" s="134" t="str">
        <f>IFERROR(HLOOKUP(CB200,step6!$B$1:$BP$189,189,0),"")</f>
        <v/>
      </c>
      <c r="CC206" s="134" t="str">
        <f>IFERROR(HLOOKUP(CC200,step6!$B$1:$BP$189,189,0),"")</f>
        <v/>
      </c>
      <c r="CD206" s="134" t="str">
        <f>IFERROR(HLOOKUP(CD200,step6!$B$1:$BP$189,189,0),"")</f>
        <v/>
      </c>
      <c r="CE206" s="134" t="str">
        <f>IFERROR(HLOOKUP(CE200,step6!$B$1:$BP$189,189,0),"")</f>
        <v/>
      </c>
      <c r="CF206" s="134" t="str">
        <f>IFERROR(HLOOKUP(CF200,step6!$B$1:$BP$189,189,0),"")</f>
        <v/>
      </c>
      <c r="CG206" s="134" t="str">
        <f>IFERROR(HLOOKUP(CG200,step6!$B$1:$BP$189,189,0),"")</f>
        <v/>
      </c>
      <c r="CH206" s="134">
        <f>IFERROR(HLOOKUP(CH200,step6!$B$1:$BP$189,189,0),"")</f>
        <v>4.4424512104495661E-2</v>
      </c>
      <c r="CI206" s="134" t="str">
        <f>IFERROR(HLOOKUP(CI200,step6!$B$1:$BP$189,189,0),"")</f>
        <v/>
      </c>
      <c r="CJ206" s="134">
        <f>IFERROR(HLOOKUP(CJ200,step6!$B$1:$BP$189,189,0),"")</f>
        <v>0</v>
      </c>
      <c r="CK206" s="134" t="str">
        <f>IFERROR(HLOOKUP(CK200,step6!$B$1:$BP$189,189,0),"")</f>
        <v/>
      </c>
      <c r="CL206" s="134" t="str">
        <f>IFERROR(HLOOKUP(CL200,step6!$B$1:$BP$189,189,0),"")</f>
        <v/>
      </c>
      <c r="CM206" s="134" t="str">
        <f>IFERROR(HLOOKUP(CM200,step6!$B$1:$BP$189,189,0),"")</f>
        <v/>
      </c>
      <c r="CN206" s="134" t="str">
        <f>IFERROR(HLOOKUP(CN200,step6!$B$1:$BP$189,189,0),"")</f>
        <v/>
      </c>
      <c r="CO206" s="134" t="str">
        <f>IFERROR(HLOOKUP(CO200,step6!$B$1:$BP$189,189,0),"")</f>
        <v/>
      </c>
      <c r="CP206" s="134" t="str">
        <f>IFERROR(HLOOKUP(CP200,step6!$B$1:$BP$189,189,0),"")</f>
        <v/>
      </c>
      <c r="CQ206" s="134" t="str">
        <f>IFERROR(HLOOKUP(CQ200,step6!$B$1:$BP$189,189,0),"")</f>
        <v/>
      </c>
      <c r="CR206" s="136">
        <f t="shared" si="32"/>
        <v>1.0000000220593517</v>
      </c>
      <c r="CS206" s="134">
        <f t="shared" si="33"/>
        <v>1.0000000220593517</v>
      </c>
      <c r="CT206" s="135">
        <f>CORREL($B$199:$CQ$199,B206:CQ206)</f>
        <v>1.933432069822065E-2</v>
      </c>
    </row>
    <row r="207" spans="1:98" x14ac:dyDescent="0.3">
      <c r="A207" s="132" t="s">
        <v>347</v>
      </c>
      <c r="B207" s="134" t="str">
        <f>IFERROR(HLOOKUP(B200,step7!$B$1:$BP$189,189,0),"")</f>
        <v/>
      </c>
      <c r="C207" s="134" t="str">
        <f>IFERROR(HLOOKUP(C200,step7!$B$1:$BP$189,189,0),"")</f>
        <v/>
      </c>
      <c r="D207" s="134" t="str">
        <f>IFERROR(HLOOKUP(D200,step7!$B$1:$BP$189,189,0),"")</f>
        <v/>
      </c>
      <c r="E207" s="134" t="str">
        <f>IFERROR(HLOOKUP(E200,step7!$B$1:$BP$189,189,0),"")</f>
        <v/>
      </c>
      <c r="F207" s="134" t="str">
        <f>IFERROR(HLOOKUP(F200,step7!$B$1:$BP$189,189,0),"")</f>
        <v/>
      </c>
      <c r="G207" s="134" t="str">
        <f>IFERROR(HLOOKUP(G200,step7!$B$1:$BP$189,189,0),"")</f>
        <v/>
      </c>
      <c r="H207" s="134" t="str">
        <f>IFERROR(HLOOKUP(H200,step7!$B$1:$BP$189,189,0),"")</f>
        <v/>
      </c>
      <c r="I207" s="134" t="str">
        <f>IFERROR(HLOOKUP(I200,step7!$B$1:$BP$189,189,0),"")</f>
        <v/>
      </c>
      <c r="J207" s="134" t="str">
        <f>IFERROR(HLOOKUP(J200,step7!$B$1:$BP$189,189,0),"")</f>
        <v/>
      </c>
      <c r="K207" s="134" t="str">
        <f>IFERROR(HLOOKUP(K200,step7!$B$1:$BP$189,189,0),"")</f>
        <v/>
      </c>
      <c r="L207" s="134" t="str">
        <f>IFERROR(HLOOKUP(L200,step7!$B$1:$BP$189,189,0),"")</f>
        <v/>
      </c>
      <c r="M207" s="134" t="str">
        <f>IFERROR(HLOOKUP(M200,step7!$B$1:$BP$189,189,0),"")</f>
        <v/>
      </c>
      <c r="N207" s="134" t="str">
        <f>IFERROR(HLOOKUP(N200,step7!$B$1:$BP$189,189,0),"")</f>
        <v/>
      </c>
      <c r="O207" s="134" t="str">
        <f>IFERROR(HLOOKUP(O200,step7!$B$1:$BP$189,189,0),"")</f>
        <v/>
      </c>
      <c r="P207" s="134" t="str">
        <f>IFERROR(HLOOKUP(P200,step7!$B$1:$BP$189,189,0),"")</f>
        <v/>
      </c>
      <c r="Q207" s="134" t="str">
        <f>IFERROR(HLOOKUP(Q200,step7!$B$1:$BP$189,189,0),"")</f>
        <v/>
      </c>
      <c r="R207" s="134" t="str">
        <f>IFERROR(HLOOKUP(R200,step7!$B$1:$BP$189,189,0),"")</f>
        <v/>
      </c>
      <c r="S207" s="134" t="str">
        <f>IFERROR(HLOOKUP(S200,step7!$B$1:$BP$189,189,0),"")</f>
        <v/>
      </c>
      <c r="T207" s="134" t="str">
        <f>IFERROR(HLOOKUP(T200,step7!$B$1:$BP$189,189,0),"")</f>
        <v/>
      </c>
      <c r="U207" s="134" t="str">
        <f>IFERROR(HLOOKUP(U200,step7!$B$1:$BP$189,189,0),"")</f>
        <v/>
      </c>
      <c r="V207" s="134" t="str">
        <f>IFERROR(HLOOKUP(V200,step7!$B$1:$BP$189,189,0),"")</f>
        <v/>
      </c>
      <c r="W207" s="134" t="str">
        <f>IFERROR(HLOOKUP(W200,step7!$B$1:$BP$189,189,0),"")</f>
        <v/>
      </c>
      <c r="X207" s="134" t="str">
        <f>IFERROR(HLOOKUP(X200,step7!$B$1:$BP$189,189,0),"")</f>
        <v/>
      </c>
      <c r="Y207" s="134" t="str">
        <f>IFERROR(HLOOKUP(Y200,step7!$B$1:$BP$189,189,0),"")</f>
        <v/>
      </c>
      <c r="Z207" s="134" t="str">
        <f>IFERROR(HLOOKUP(Z200,step7!$B$1:$BP$189,189,0),"")</f>
        <v/>
      </c>
      <c r="AA207" s="134" t="str">
        <f>IFERROR(HLOOKUP(AA200,step7!$B$1:$BP$189,189,0),"")</f>
        <v/>
      </c>
      <c r="AB207" s="134" t="str">
        <f>IFERROR(HLOOKUP(AB200,step7!$B$1:$BP$189,189,0),"")</f>
        <v/>
      </c>
      <c r="AC207" s="134" t="str">
        <f>IFERROR(HLOOKUP(AC200,step7!$B$1:$BP$189,189,0),"")</f>
        <v/>
      </c>
      <c r="AD207" s="134" t="str">
        <f>IFERROR(HLOOKUP(AD200,step7!$B$1:$BP$189,189,0),"")</f>
        <v/>
      </c>
      <c r="AE207" s="134" t="str">
        <f>IFERROR(HLOOKUP(AE200,step7!$B$1:$BP$189,189,0),"")</f>
        <v/>
      </c>
      <c r="AF207" s="134">
        <f>IFERROR(HLOOKUP(AF200,step7!$B$1:$BP$189,189,0),"")</f>
        <v>0.43186654836897725</v>
      </c>
      <c r="AG207" s="134" t="str">
        <f>IFERROR(HLOOKUP(AG200,step7!$B$1:$BP$189,189,0),"")</f>
        <v/>
      </c>
      <c r="AH207" s="134" t="str">
        <f>IFERROR(HLOOKUP(AH200,step7!$B$1:$BP$189,189,0),"")</f>
        <v/>
      </c>
      <c r="AI207" s="134" t="str">
        <f>IFERROR(HLOOKUP(AI200,step7!$B$1:$BP$189,189,0),"")</f>
        <v/>
      </c>
      <c r="AJ207" s="134" t="str">
        <f>IFERROR(HLOOKUP(AJ200,step7!$B$1:$BP$189,189,0),"")</f>
        <v/>
      </c>
      <c r="AK207" s="134" t="str">
        <f>IFERROR(HLOOKUP(AK200,step7!$B$1:$BP$189,189,0),"")</f>
        <v/>
      </c>
      <c r="AL207" s="134" t="str">
        <f>IFERROR(HLOOKUP(AL200,step7!$B$1:$BP$189,189,0),"")</f>
        <v/>
      </c>
      <c r="AM207" s="134" t="str">
        <f>IFERROR(HLOOKUP(AM200,step7!$B$1:$BP$189,189,0),"")</f>
        <v/>
      </c>
      <c r="AN207" s="134" t="str">
        <f>IFERROR(HLOOKUP(AN200,step7!$B$1:$BP$189,189,0),"")</f>
        <v/>
      </c>
      <c r="AO207" s="134" t="str">
        <f>IFERROR(HLOOKUP(AO200,step7!$B$1:$BP$189,189,0),"")</f>
        <v/>
      </c>
      <c r="AP207" s="134" t="str">
        <f>IFERROR(HLOOKUP(AP200,step7!$B$1:$BP$189,189,0),"")</f>
        <v/>
      </c>
      <c r="AQ207" s="134" t="str">
        <f>IFERROR(HLOOKUP(AQ200,step7!$B$1:$BP$189,189,0),"")</f>
        <v/>
      </c>
      <c r="AR207" s="134" t="str">
        <f>IFERROR(HLOOKUP(AR200,step7!$B$1:$BP$189,189,0),"")</f>
        <v/>
      </c>
      <c r="AS207" s="134" t="str">
        <f>IFERROR(HLOOKUP(AS200,step7!$B$1:$BP$189,189,0),"")</f>
        <v/>
      </c>
      <c r="AT207" s="134" t="str">
        <f>IFERROR(HLOOKUP(AT200,step7!$B$1:$BP$189,189,0),"")</f>
        <v/>
      </c>
      <c r="AU207" s="134" t="str">
        <f>IFERROR(HLOOKUP(AU200,step7!$B$1:$BP$189,189,0),"")</f>
        <v/>
      </c>
      <c r="AV207" s="134" t="str">
        <f>IFERROR(HLOOKUP(AV200,step7!$B$1:$BP$189,189,0),"")</f>
        <v/>
      </c>
      <c r="AW207" s="134" t="str">
        <f>IFERROR(HLOOKUP(AW200,step7!$B$1:$BP$189,189,0),"")</f>
        <v/>
      </c>
      <c r="AX207" s="134" t="str">
        <f>IFERROR(HLOOKUP(AX200,step7!$B$1:$BP$189,189,0),"")</f>
        <v/>
      </c>
      <c r="AY207" s="134" t="str">
        <f>IFERROR(HLOOKUP(AY200,step7!$B$1:$BP$189,189,0),"")</f>
        <v/>
      </c>
      <c r="AZ207" s="134" t="str">
        <f>IFERROR(HLOOKUP(AZ200,step7!$B$1:$BP$189,189,0),"")</f>
        <v/>
      </c>
      <c r="BA207" s="134" t="str">
        <f>IFERROR(HLOOKUP(BA200,step7!$B$1:$BP$189,189,0),"")</f>
        <v/>
      </c>
      <c r="BB207" s="134" t="str">
        <f>IFERROR(HLOOKUP(BB200,step7!$B$1:$BP$189,189,0),"")</f>
        <v/>
      </c>
      <c r="BC207" s="134" t="str">
        <f>IFERROR(HLOOKUP(BC200,step7!$B$1:$BP$189,189,0),"")</f>
        <v/>
      </c>
      <c r="BD207" s="134" t="str">
        <f>IFERROR(HLOOKUP(BD200,step7!$B$1:$BP$189,189,0),"")</f>
        <v/>
      </c>
      <c r="BE207" s="134" t="str">
        <f>IFERROR(HLOOKUP(BE200,step7!$B$1:$BP$189,189,0),"")</f>
        <v/>
      </c>
      <c r="BF207" s="134" t="str">
        <f>IFERROR(HLOOKUP(BF200,step7!$B$1:$BP$189,189,0),"")</f>
        <v/>
      </c>
      <c r="BG207" s="134" t="str">
        <f>IFERROR(HLOOKUP(BG200,step7!$B$1:$BP$189,189,0),"")</f>
        <v/>
      </c>
      <c r="BH207" s="134" t="str">
        <f>IFERROR(HLOOKUP(BH200,step7!$B$1:$BP$189,189,0),"")</f>
        <v/>
      </c>
      <c r="BI207" s="134" t="str">
        <f>IFERROR(HLOOKUP(BI200,step7!$B$1:$BP$189,189,0),"")</f>
        <v/>
      </c>
      <c r="BJ207" s="134" t="str">
        <f>IFERROR(HLOOKUP(BJ200,step7!$B$1:$BP$189,189,0),"")</f>
        <v/>
      </c>
      <c r="BK207" s="134" t="str">
        <f>IFERROR(HLOOKUP(BK200,step7!$B$1:$BP$189,189,0),"")</f>
        <v/>
      </c>
      <c r="BL207" s="134" t="str">
        <f>IFERROR(HLOOKUP(BL200,step7!$B$1:$BP$189,189,0),"")</f>
        <v/>
      </c>
      <c r="BM207" s="134" t="str">
        <f>IFERROR(HLOOKUP(BM200,step7!$B$1:$BP$189,189,0),"")</f>
        <v/>
      </c>
      <c r="BN207" s="134" t="str">
        <f>IFERROR(HLOOKUP(BN200,step7!$B$1:$BP$189,189,0),"")</f>
        <v/>
      </c>
      <c r="BO207" s="134" t="str">
        <f>IFERROR(HLOOKUP(BO200,step7!$B$1:$BP$189,189,0),"")</f>
        <v/>
      </c>
      <c r="BP207" s="134" t="str">
        <f>IFERROR(HLOOKUP(BP200,step7!$B$1:$BP$189,189,0),"")</f>
        <v/>
      </c>
      <c r="BQ207" s="134" t="str">
        <f>IFERROR(HLOOKUP(BQ200,step7!$B$1:$BP$189,189,0),"")</f>
        <v/>
      </c>
      <c r="BR207" s="134" t="str">
        <f>IFERROR(HLOOKUP(BR200,step7!$B$1:$BP$189,189,0),"")</f>
        <v/>
      </c>
      <c r="BS207" s="134" t="str">
        <f>IFERROR(HLOOKUP(BS200,step7!$B$1:$BP$189,189,0),"")</f>
        <v/>
      </c>
      <c r="BT207" s="134" t="str">
        <f>IFERROR(HLOOKUP(BT200,step7!$B$1:$BP$189,189,0),"")</f>
        <v/>
      </c>
      <c r="BU207" s="134" t="str">
        <f>IFERROR(HLOOKUP(BU200,step7!$B$1:$BP$189,189,0),"")</f>
        <v/>
      </c>
      <c r="BV207" s="134" t="str">
        <f>IFERROR(HLOOKUP(BV200,step7!$B$1:$BP$189,189,0),"")</f>
        <v/>
      </c>
      <c r="BW207" s="134" t="str">
        <f>IFERROR(HLOOKUP(BW200,step7!$B$1:$BP$189,189,0),"")</f>
        <v/>
      </c>
      <c r="BX207" s="134" t="str">
        <f>IFERROR(HLOOKUP(BX200,step7!$B$1:$BP$189,189,0),"")</f>
        <v/>
      </c>
      <c r="BY207" s="134">
        <f>IFERROR(HLOOKUP(BY200,step7!$B$1:$BP$189,189,0),"")</f>
        <v>0.56813345163102247</v>
      </c>
      <c r="BZ207" s="134" t="str">
        <f>IFERROR(HLOOKUP(BZ200,step7!$B$1:$BP$189,189,0),"")</f>
        <v/>
      </c>
      <c r="CA207" s="134" t="str">
        <f>IFERROR(HLOOKUP(CA200,step7!$B$1:$BP$189,189,0),"")</f>
        <v/>
      </c>
      <c r="CB207" s="134" t="str">
        <f>IFERROR(HLOOKUP(CB200,step7!$B$1:$BP$189,189,0),"")</f>
        <v/>
      </c>
      <c r="CC207" s="134" t="str">
        <f>IFERROR(HLOOKUP(CC200,step7!$B$1:$BP$189,189,0),"")</f>
        <v/>
      </c>
      <c r="CD207" s="134" t="str">
        <f>IFERROR(HLOOKUP(CD200,step7!$B$1:$BP$189,189,0),"")</f>
        <v/>
      </c>
      <c r="CE207" s="134" t="str">
        <f>IFERROR(HLOOKUP(CE200,step7!$B$1:$BP$189,189,0),"")</f>
        <v/>
      </c>
      <c r="CF207" s="134" t="str">
        <f>IFERROR(HLOOKUP(CF200,step7!$B$1:$BP$189,189,0),"")</f>
        <v/>
      </c>
      <c r="CG207" s="134" t="str">
        <f>IFERROR(HLOOKUP(CG200,step7!$B$1:$BP$189,189,0),"")</f>
        <v/>
      </c>
      <c r="CH207" s="134" t="str">
        <f>IFERROR(HLOOKUP(CH200,step7!$B$1:$BP$189,189,0),"")</f>
        <v/>
      </c>
      <c r="CI207" s="134" t="str">
        <f>IFERROR(HLOOKUP(CI200,step7!$B$1:$BP$189,189,0),"")</f>
        <v/>
      </c>
      <c r="CJ207" s="134">
        <f>IFERROR(HLOOKUP(CJ200,step7!$B$1:$BP$189,189,0),"")</f>
        <v>0</v>
      </c>
      <c r="CK207" s="134" t="str">
        <f>IFERROR(HLOOKUP(CK200,step7!$B$1:$BP$189,189,0),"")</f>
        <v/>
      </c>
      <c r="CL207" s="134" t="str">
        <f>IFERROR(HLOOKUP(CL200,step7!$B$1:$BP$189,189,0),"")</f>
        <v/>
      </c>
      <c r="CM207" s="134" t="str">
        <f>IFERROR(HLOOKUP(CM200,step7!$B$1:$BP$189,189,0),"")</f>
        <v/>
      </c>
      <c r="CN207" s="134" t="str">
        <f>IFERROR(HLOOKUP(CN200,step7!$B$1:$BP$189,189,0),"")</f>
        <v/>
      </c>
      <c r="CO207" s="134" t="str">
        <f>IFERROR(HLOOKUP(CO200,step7!$B$1:$BP$189,189,0),"")</f>
        <v/>
      </c>
      <c r="CP207" s="134" t="str">
        <f>IFERROR(HLOOKUP(CP200,step7!$B$1:$BP$189,189,0),"")</f>
        <v/>
      </c>
      <c r="CQ207" s="134" t="str">
        <f>IFERROR(HLOOKUP(CQ200,step7!$B$1:$BP$189,189,0),"")</f>
        <v/>
      </c>
      <c r="CR207" s="136">
        <f t="shared" si="32"/>
        <v>0.99999999999999978</v>
      </c>
      <c r="CS207" s="134">
        <f t="shared" si="33"/>
        <v>0.99999999999999978</v>
      </c>
      <c r="CT207" s="135">
        <f>CORREL($B$199:$CQ$199,B207:CQ207)</f>
        <v>-0.64457788442160335</v>
      </c>
    </row>
    <row r="208" spans="1:98" x14ac:dyDescent="0.3">
      <c r="A208" s="132" t="s">
        <v>348</v>
      </c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>
        <v>1</v>
      </c>
      <c r="CK208" s="134"/>
      <c r="CL208" s="134"/>
      <c r="CM208" s="134"/>
      <c r="CN208" s="134"/>
      <c r="CO208" s="134"/>
      <c r="CP208" s="134"/>
      <c r="CQ208" s="134"/>
      <c r="CR208" s="136">
        <f t="shared" si="32"/>
        <v>1</v>
      </c>
      <c r="CS208" s="134">
        <f t="shared" si="33"/>
        <v>1</v>
      </c>
      <c r="CT208" s="135" t="e">
        <f>CORREL($B$199:$CQ$199,B208:CQ208)</f>
        <v>#DIV/0!</v>
      </c>
    </row>
    <row r="209" spans="1:98" x14ac:dyDescent="0.3">
      <c r="B209" s="129"/>
      <c r="C209" s="131"/>
      <c r="D209" s="131"/>
      <c r="E209" s="129"/>
      <c r="F209" s="131"/>
      <c r="G209" s="129"/>
      <c r="H209" s="131"/>
      <c r="I209" s="129"/>
      <c r="J209" s="129"/>
      <c r="K209" s="131"/>
      <c r="L209" s="131"/>
      <c r="M209" s="131"/>
      <c r="N209" s="131"/>
      <c r="O209" s="129"/>
      <c r="P209" s="131"/>
      <c r="Q209" s="131"/>
      <c r="R209" s="131"/>
      <c r="S209" s="129"/>
      <c r="T209" s="131"/>
      <c r="U209" s="131"/>
      <c r="V209" s="131"/>
      <c r="W209" s="129"/>
      <c r="X209" s="131"/>
      <c r="Y209" s="129"/>
      <c r="Z209" s="131"/>
      <c r="AA209" s="131"/>
      <c r="AB209" s="131"/>
      <c r="AC209" s="131"/>
      <c r="AD209" s="131"/>
      <c r="AE209" s="131"/>
      <c r="AF209" s="131"/>
      <c r="AG209" s="129"/>
      <c r="AH209" s="131"/>
      <c r="AI209" s="131"/>
      <c r="AJ209" s="131"/>
      <c r="AK209" s="129"/>
      <c r="AL209" s="131"/>
      <c r="AM209" s="131"/>
      <c r="AN209" s="131"/>
      <c r="AO209" s="131"/>
      <c r="AP209" s="129"/>
      <c r="AQ209" s="129"/>
      <c r="AR209" s="131"/>
      <c r="AS209" s="131"/>
      <c r="AT209" s="131"/>
      <c r="AU209" s="131"/>
      <c r="AV209" s="131"/>
      <c r="AW209" s="131"/>
      <c r="AX209" s="131"/>
      <c r="AY209" s="131"/>
      <c r="AZ209" s="129"/>
      <c r="BA209" s="129"/>
      <c r="BB209" s="131"/>
      <c r="BC209" s="131"/>
      <c r="BD209" s="131"/>
      <c r="BE209" s="131"/>
      <c r="BF209" s="131"/>
      <c r="BG209" s="131"/>
      <c r="BH209" s="131"/>
      <c r="BI209" s="129"/>
      <c r="BJ209" s="131"/>
      <c r="BK209" s="129"/>
      <c r="BL209" s="129"/>
      <c r="BM209" s="131"/>
      <c r="BN209" s="129"/>
      <c r="BO209" s="131"/>
      <c r="BP209" s="131"/>
      <c r="BQ209" s="131"/>
      <c r="BR209" s="129"/>
      <c r="BS209" s="131"/>
      <c r="BT209" s="131"/>
      <c r="BU209" s="131"/>
      <c r="BV209" s="129"/>
      <c r="BW209" s="129"/>
      <c r="BX209" s="131"/>
      <c r="BY209" s="131"/>
      <c r="BZ209" s="131"/>
      <c r="CA209" s="131"/>
      <c r="CB209" s="131"/>
      <c r="CC209" s="129"/>
      <c r="CD209" s="131"/>
      <c r="CE209" s="131"/>
      <c r="CF209" s="131"/>
      <c r="CG209" s="131"/>
      <c r="CH209" s="131"/>
      <c r="CI209" s="129"/>
      <c r="CJ209" s="131"/>
      <c r="CK209" s="131"/>
      <c r="CL209" s="129"/>
      <c r="CM209" s="131"/>
      <c r="CN209" s="129"/>
      <c r="CO209" s="131"/>
      <c r="CP209" s="129"/>
      <c r="CQ209" s="131"/>
      <c r="CR209" s="130"/>
      <c r="CS209" s="129"/>
      <c r="CT209" s="129"/>
    </row>
    <row r="210" spans="1:98" x14ac:dyDescent="0.3">
      <c r="B210" s="129"/>
      <c r="C210" s="131"/>
      <c r="D210" s="131"/>
      <c r="E210" s="129"/>
      <c r="F210" s="131"/>
      <c r="G210" s="129"/>
      <c r="H210" s="131"/>
      <c r="I210" s="129"/>
      <c r="J210" s="129"/>
      <c r="K210" s="131"/>
      <c r="L210" s="131"/>
      <c r="M210" s="131"/>
      <c r="N210" s="131"/>
      <c r="O210" s="129"/>
      <c r="P210" s="131"/>
      <c r="Q210" s="131"/>
      <c r="R210" s="131"/>
      <c r="S210" s="129"/>
      <c r="T210" s="131"/>
      <c r="U210" s="131"/>
      <c r="V210" s="131"/>
      <c r="W210" s="129"/>
      <c r="X210" s="131"/>
      <c r="Y210" s="129"/>
      <c r="Z210" s="131"/>
      <c r="AA210" s="131"/>
      <c r="AB210" s="131"/>
      <c r="AC210" s="131"/>
      <c r="AD210" s="131"/>
      <c r="AE210" s="131"/>
      <c r="AF210" s="131"/>
      <c r="AG210" s="129"/>
      <c r="AH210" s="131"/>
      <c r="AI210" s="131"/>
      <c r="AJ210" s="131"/>
      <c r="AK210" s="129"/>
      <c r="AL210" s="131"/>
      <c r="AM210" s="131"/>
      <c r="AN210" s="131"/>
      <c r="AO210" s="131"/>
      <c r="AP210" s="129"/>
      <c r="AQ210" s="129"/>
      <c r="AR210" s="131"/>
      <c r="AS210" s="131"/>
      <c r="AT210" s="131"/>
      <c r="AU210" s="131"/>
      <c r="AV210" s="131"/>
      <c r="AW210" s="131"/>
      <c r="AX210" s="131"/>
      <c r="AY210" s="131"/>
      <c r="AZ210" s="129"/>
      <c r="BA210" s="129"/>
      <c r="BB210" s="131"/>
      <c r="BC210" s="131"/>
      <c r="BD210" s="131"/>
      <c r="BE210" s="131"/>
      <c r="BF210" s="131"/>
      <c r="BG210" s="131"/>
      <c r="BH210" s="131"/>
      <c r="BI210" s="129"/>
      <c r="BJ210" s="131"/>
      <c r="BK210" s="129"/>
      <c r="BL210" s="129"/>
      <c r="BM210" s="131"/>
      <c r="BN210" s="129"/>
      <c r="BO210" s="131"/>
      <c r="BP210" s="131"/>
      <c r="BQ210" s="131"/>
      <c r="BR210" s="129"/>
      <c r="BS210" s="131"/>
      <c r="BT210" s="131"/>
      <c r="BU210" s="131"/>
      <c r="BV210" s="129"/>
      <c r="BW210" s="129"/>
      <c r="BX210" s="131"/>
      <c r="BY210" s="131"/>
      <c r="BZ210" s="131"/>
      <c r="CA210" s="131"/>
      <c r="CB210" s="131"/>
      <c r="CC210" s="129"/>
      <c r="CD210" s="131"/>
      <c r="CE210" s="131"/>
      <c r="CF210" s="131"/>
      <c r="CG210" s="131"/>
      <c r="CH210" s="131"/>
      <c r="CI210" s="129"/>
      <c r="CJ210" s="131"/>
      <c r="CK210" s="131"/>
      <c r="CL210" s="129"/>
      <c r="CM210" s="131"/>
      <c r="CN210" s="129"/>
      <c r="CO210" s="131"/>
      <c r="CP210" s="129"/>
      <c r="CQ210" s="131"/>
      <c r="CR210" s="131"/>
      <c r="CS210" s="131"/>
      <c r="CT210" s="131"/>
    </row>
    <row r="211" spans="1:98" x14ac:dyDescent="0.3">
      <c r="A211" s="132" t="s">
        <v>941</v>
      </c>
      <c r="B211" s="134" t="s">
        <v>217</v>
      </c>
      <c r="C211" s="134" t="s">
        <v>938</v>
      </c>
      <c r="D211" s="134" t="s">
        <v>341</v>
      </c>
      <c r="E211" s="134" t="s">
        <v>342</v>
      </c>
      <c r="F211" s="134" t="s">
        <v>343</v>
      </c>
      <c r="G211" s="134" t="s">
        <v>344</v>
      </c>
      <c r="H211" s="134" t="s">
        <v>345</v>
      </c>
      <c r="I211" s="134" t="s">
        <v>346</v>
      </c>
      <c r="J211" s="134" t="s">
        <v>347</v>
      </c>
      <c r="K211" s="134" t="s">
        <v>348</v>
      </c>
      <c r="L211" s="131"/>
      <c r="M211" s="131"/>
      <c r="N211" s="131"/>
      <c r="O211" s="129"/>
      <c r="P211" s="131"/>
      <c r="Q211" s="131"/>
      <c r="R211" s="131"/>
      <c r="S211" s="129"/>
      <c r="T211" s="131"/>
      <c r="U211" s="131"/>
      <c r="V211" s="131"/>
      <c r="W211" s="129"/>
      <c r="X211" s="131"/>
      <c r="Y211" s="129"/>
      <c r="Z211" s="131"/>
      <c r="AA211" s="131"/>
      <c r="AB211" s="131"/>
      <c r="AC211" s="131"/>
      <c r="AD211" s="131"/>
      <c r="AE211" s="131"/>
      <c r="AF211" s="131"/>
      <c r="AG211" s="129"/>
      <c r="AH211" s="131"/>
      <c r="AI211" s="131"/>
      <c r="AJ211" s="131"/>
      <c r="AK211" s="129"/>
      <c r="AL211" s="131"/>
      <c r="AM211" s="131"/>
      <c r="AN211" s="131"/>
      <c r="AO211" s="131"/>
      <c r="AP211" s="129"/>
      <c r="AQ211" s="129"/>
      <c r="AR211" s="131"/>
      <c r="AS211" s="131"/>
      <c r="AT211" s="131"/>
      <c r="AU211" s="131"/>
      <c r="AV211" s="131"/>
      <c r="AW211" s="131"/>
      <c r="AX211" s="131"/>
      <c r="AY211" s="131"/>
      <c r="AZ211" s="129"/>
      <c r="BA211" s="129"/>
      <c r="BB211" s="131"/>
      <c r="BC211" s="131"/>
      <c r="BD211" s="131"/>
      <c r="BE211" s="131"/>
      <c r="BF211" s="131"/>
      <c r="BG211" s="131"/>
      <c r="BH211" s="131"/>
      <c r="BI211" s="129"/>
      <c r="BJ211" s="131"/>
      <c r="BK211" s="129"/>
      <c r="BL211" s="129"/>
      <c r="BM211" s="131"/>
      <c r="BN211" s="129"/>
      <c r="BO211" s="131"/>
      <c r="BP211" s="131"/>
      <c r="BQ211" s="131"/>
      <c r="BR211" s="129"/>
      <c r="BS211" s="131"/>
      <c r="BT211" s="131"/>
      <c r="BU211" s="131"/>
      <c r="BV211" s="129"/>
      <c r="BW211" s="129"/>
      <c r="BX211" s="131"/>
      <c r="BY211" s="131"/>
      <c r="BZ211" s="131"/>
      <c r="CA211" s="131"/>
      <c r="CB211" s="131"/>
      <c r="CC211" s="129"/>
      <c r="CD211" s="131"/>
      <c r="CE211" s="131"/>
      <c r="CF211" s="131"/>
      <c r="CG211" s="131"/>
      <c r="CH211" s="131"/>
      <c r="CI211" s="129"/>
      <c r="CJ211" s="131"/>
      <c r="CK211" s="131"/>
      <c r="CL211" s="129"/>
      <c r="CM211" s="131"/>
      <c r="CN211" s="129"/>
      <c r="CO211" s="131"/>
      <c r="CP211" s="129"/>
      <c r="CQ211" s="131"/>
      <c r="CR211" s="131"/>
      <c r="CS211" s="131"/>
      <c r="CT211" s="131"/>
    </row>
    <row r="212" spans="1:98" x14ac:dyDescent="0.3">
      <c r="A212" s="132">
        <v>0</v>
      </c>
      <c r="B212" s="134">
        <v>-7.925237091566828E-2</v>
      </c>
      <c r="C212" s="134" t="s">
        <v>1</v>
      </c>
      <c r="D212" s="134">
        <v>1.9917111754548492E-3</v>
      </c>
      <c r="E212" s="134" t="s">
        <v>943</v>
      </c>
      <c r="F212" s="134" t="s">
        <v>943</v>
      </c>
      <c r="G212" s="134" t="s">
        <v>943</v>
      </c>
      <c r="H212" s="134" t="s">
        <v>943</v>
      </c>
      <c r="I212" s="134" t="s">
        <v>943</v>
      </c>
      <c r="J212" s="134" t="s">
        <v>943</v>
      </c>
      <c r="K212" s="134"/>
      <c r="L212" s="131"/>
      <c r="M212" s="131"/>
      <c r="N212" s="131"/>
      <c r="O212" s="129"/>
      <c r="P212" s="131"/>
      <c r="Q212" s="131"/>
      <c r="R212" s="131"/>
      <c r="S212" s="129"/>
      <c r="T212" s="131"/>
      <c r="U212" s="131"/>
      <c r="V212" s="131"/>
      <c r="W212" s="129"/>
      <c r="X212" s="131"/>
      <c r="Y212" s="129"/>
      <c r="Z212" s="131"/>
      <c r="AA212" s="131"/>
      <c r="AB212" s="131"/>
      <c r="AC212" s="131"/>
      <c r="AD212" s="131"/>
      <c r="AE212" s="131"/>
      <c r="AF212" s="131"/>
      <c r="AG212" s="129"/>
      <c r="AH212" s="131"/>
      <c r="AI212" s="131"/>
      <c r="AJ212" s="131"/>
      <c r="AK212" s="129"/>
      <c r="AL212" s="131"/>
      <c r="AM212" s="131"/>
      <c r="AN212" s="131"/>
      <c r="AO212" s="131"/>
      <c r="AP212" s="129"/>
      <c r="AQ212" s="129"/>
      <c r="AR212" s="131"/>
      <c r="AS212" s="131"/>
      <c r="AT212" s="131"/>
      <c r="AU212" s="131"/>
      <c r="AV212" s="131"/>
      <c r="AW212" s="131"/>
      <c r="AX212" s="131"/>
      <c r="AY212" s="131"/>
      <c r="AZ212" s="129"/>
      <c r="BA212" s="129"/>
      <c r="BB212" s="131"/>
      <c r="BC212" s="131"/>
      <c r="BD212" s="131"/>
      <c r="BE212" s="131"/>
      <c r="BF212" s="131"/>
      <c r="BG212" s="131"/>
      <c r="BH212" s="131"/>
      <c r="BI212" s="129"/>
      <c r="BJ212" s="131"/>
      <c r="BK212" s="129"/>
      <c r="BL212" s="129"/>
      <c r="BM212" s="131"/>
      <c r="BN212" s="129"/>
      <c r="BO212" s="131"/>
      <c r="BP212" s="131"/>
      <c r="BQ212" s="131"/>
      <c r="BR212" s="129"/>
      <c r="BS212" s="131"/>
      <c r="BT212" s="131"/>
      <c r="BU212" s="131"/>
      <c r="BV212" s="129"/>
      <c r="BW212" s="129"/>
      <c r="BX212" s="131"/>
      <c r="BY212" s="131"/>
      <c r="BZ212" s="131"/>
      <c r="CA212" s="131"/>
      <c r="CB212" s="131"/>
      <c r="CC212" s="129"/>
      <c r="CD212" s="131"/>
      <c r="CE212" s="131"/>
      <c r="CF212" s="131"/>
      <c r="CG212" s="131"/>
      <c r="CH212" s="131"/>
      <c r="CI212" s="129"/>
      <c r="CJ212" s="131"/>
      <c r="CK212" s="131"/>
      <c r="CL212" s="129"/>
      <c r="CM212" s="131"/>
      <c r="CN212" s="129"/>
      <c r="CO212" s="131"/>
      <c r="CP212" s="129"/>
      <c r="CQ212" s="131"/>
      <c r="CR212" s="131"/>
      <c r="CS212" s="131"/>
      <c r="CT212" s="131"/>
    </row>
    <row r="213" spans="1:98" x14ac:dyDescent="0.3">
      <c r="A213" s="132">
        <v>1</v>
      </c>
      <c r="B213" s="132">
        <v>0.17743904086575082</v>
      </c>
      <c r="C213" s="132" t="s">
        <v>2</v>
      </c>
      <c r="D213" s="132">
        <v>0</v>
      </c>
      <c r="E213" s="132">
        <v>0</v>
      </c>
      <c r="F213" s="132">
        <v>0</v>
      </c>
      <c r="G213" s="132">
        <v>0</v>
      </c>
      <c r="H213" s="132">
        <v>0</v>
      </c>
      <c r="I213" s="132">
        <v>2.072056960422522E-3</v>
      </c>
      <c r="J213" s="132" t="s">
        <v>943</v>
      </c>
      <c r="K213" s="132"/>
    </row>
    <row r="214" spans="1:98" x14ac:dyDescent="0.3">
      <c r="A214" s="132">
        <v>0</v>
      </c>
      <c r="B214" s="132">
        <v>-0.25815026002897123</v>
      </c>
      <c r="C214" s="132" t="s">
        <v>3</v>
      </c>
      <c r="D214" s="132">
        <v>0</v>
      </c>
      <c r="E214" s="132">
        <v>1.0245505240380832E-2</v>
      </c>
      <c r="F214" s="132" t="s">
        <v>943</v>
      </c>
      <c r="G214" s="132" t="s">
        <v>943</v>
      </c>
      <c r="H214" s="132" t="s">
        <v>943</v>
      </c>
      <c r="I214" s="132" t="s">
        <v>943</v>
      </c>
      <c r="J214" s="132" t="s">
        <v>943</v>
      </c>
      <c r="K214" s="132"/>
    </row>
    <row r="215" spans="1:98" x14ac:dyDescent="0.3">
      <c r="A215" s="132">
        <v>0</v>
      </c>
      <c r="B215" s="132">
        <v>-0.10727084421930747</v>
      </c>
      <c r="C215" s="132" t="s">
        <v>4</v>
      </c>
      <c r="D215" s="132">
        <v>8.0911640630150373E-3</v>
      </c>
      <c r="E215" s="132" t="s">
        <v>943</v>
      </c>
      <c r="F215" s="132" t="s">
        <v>943</v>
      </c>
      <c r="G215" s="132" t="s">
        <v>943</v>
      </c>
      <c r="H215" s="132" t="s">
        <v>943</v>
      </c>
      <c r="I215" s="132" t="s">
        <v>943</v>
      </c>
      <c r="J215" s="132" t="s">
        <v>943</v>
      </c>
      <c r="K215" s="132"/>
    </row>
    <row r="216" spans="1:98" x14ac:dyDescent="0.3">
      <c r="A216" s="132">
        <v>1</v>
      </c>
      <c r="B216" s="132">
        <v>0.68931064675778908</v>
      </c>
      <c r="C216" s="132" t="s">
        <v>5</v>
      </c>
      <c r="D216" s="132">
        <v>0</v>
      </c>
      <c r="E216" s="132">
        <v>0</v>
      </c>
      <c r="F216" s="132">
        <v>0</v>
      </c>
      <c r="G216" s="132">
        <v>0</v>
      </c>
      <c r="H216" s="132">
        <v>0</v>
      </c>
      <c r="I216" s="132">
        <v>0.22337628171450943</v>
      </c>
      <c r="J216" s="132" t="s">
        <v>943</v>
      </c>
      <c r="K216" s="132"/>
    </row>
    <row r="217" spans="1:98" x14ac:dyDescent="0.3">
      <c r="A217" s="132">
        <v>0</v>
      </c>
      <c r="B217" s="132">
        <v>-7.102279967882362E-2</v>
      </c>
      <c r="C217" s="132" t="s">
        <v>6</v>
      </c>
      <c r="D217" s="132">
        <v>8.0567982484113961E-3</v>
      </c>
      <c r="E217" s="132" t="s">
        <v>943</v>
      </c>
      <c r="F217" s="132" t="s">
        <v>943</v>
      </c>
      <c r="G217" s="132" t="s">
        <v>943</v>
      </c>
      <c r="H217" s="132" t="s">
        <v>943</v>
      </c>
      <c r="I217" s="132" t="s">
        <v>943</v>
      </c>
      <c r="J217" s="132" t="s">
        <v>943</v>
      </c>
      <c r="K217" s="132"/>
    </row>
    <row r="218" spans="1:98" x14ac:dyDescent="0.3">
      <c r="A218" s="132">
        <v>1</v>
      </c>
      <c r="B218" s="132">
        <v>0.13211971312551338</v>
      </c>
      <c r="C218" s="132" t="s">
        <v>7</v>
      </c>
      <c r="D218" s="132">
        <v>0</v>
      </c>
      <c r="E218" s="132">
        <v>5.8481056941681953E-3</v>
      </c>
      <c r="F218" s="132" t="s">
        <v>943</v>
      </c>
      <c r="G218" s="132" t="s">
        <v>943</v>
      </c>
      <c r="H218" s="132" t="s">
        <v>943</v>
      </c>
      <c r="I218" s="132" t="s">
        <v>943</v>
      </c>
      <c r="J218" s="132" t="s">
        <v>943</v>
      </c>
      <c r="K218" s="132"/>
    </row>
    <row r="219" spans="1:98" x14ac:dyDescent="0.3">
      <c r="A219" s="132">
        <v>0</v>
      </c>
      <c r="B219" s="132">
        <v>-0.16515327297969157</v>
      </c>
      <c r="C219" s="132" t="s">
        <v>8</v>
      </c>
      <c r="D219" s="132">
        <v>0.14648517469939443</v>
      </c>
      <c r="E219" s="132" t="s">
        <v>943</v>
      </c>
      <c r="F219" s="132" t="s">
        <v>943</v>
      </c>
      <c r="G219" s="132" t="s">
        <v>943</v>
      </c>
      <c r="H219" s="132" t="s">
        <v>943</v>
      </c>
      <c r="I219" s="132" t="s">
        <v>943</v>
      </c>
      <c r="J219" s="132" t="s">
        <v>943</v>
      </c>
      <c r="K219" s="132"/>
    </row>
    <row r="220" spans="1:98" x14ac:dyDescent="0.3">
      <c r="A220" s="132">
        <v>0</v>
      </c>
      <c r="B220" s="132">
        <v>-0.11160043233309584</v>
      </c>
      <c r="C220" s="132" t="s">
        <v>9</v>
      </c>
      <c r="D220" s="132">
        <v>8.9586612794639205E-3</v>
      </c>
      <c r="E220" s="132" t="s">
        <v>943</v>
      </c>
      <c r="F220" s="132" t="s">
        <v>943</v>
      </c>
      <c r="G220" s="132" t="s">
        <v>943</v>
      </c>
      <c r="H220" s="132" t="s">
        <v>943</v>
      </c>
      <c r="I220" s="132" t="s">
        <v>943</v>
      </c>
      <c r="J220" s="132" t="s">
        <v>943</v>
      </c>
      <c r="K220" s="132"/>
    </row>
    <row r="221" spans="1:98" x14ac:dyDescent="0.3">
      <c r="A221" s="132">
        <v>0</v>
      </c>
      <c r="B221" s="132">
        <v>-2.7181489207683381E-2</v>
      </c>
      <c r="C221" s="132" t="s">
        <v>10</v>
      </c>
      <c r="D221" s="132">
        <v>0</v>
      </c>
      <c r="E221" s="132">
        <v>0</v>
      </c>
      <c r="F221" s="132">
        <v>7.5997041461062786E-2</v>
      </c>
      <c r="G221" s="132" t="s">
        <v>943</v>
      </c>
      <c r="H221" s="132" t="s">
        <v>943</v>
      </c>
      <c r="I221" s="132" t="s">
        <v>943</v>
      </c>
      <c r="J221" s="132" t="s">
        <v>943</v>
      </c>
      <c r="K221" s="132"/>
    </row>
    <row r="222" spans="1:98" x14ac:dyDescent="0.3">
      <c r="A222" s="132">
        <v>1</v>
      </c>
      <c r="B222" s="132">
        <v>0.22197334871217914</v>
      </c>
      <c r="C222" s="132" t="s">
        <v>11</v>
      </c>
      <c r="D222" s="132">
        <v>0</v>
      </c>
      <c r="E222" s="132">
        <v>2.0626283496838018E-3</v>
      </c>
      <c r="F222" s="132" t="s">
        <v>943</v>
      </c>
      <c r="G222" s="132" t="s">
        <v>943</v>
      </c>
      <c r="H222" s="132" t="s">
        <v>943</v>
      </c>
      <c r="I222" s="132" t="s">
        <v>943</v>
      </c>
      <c r="J222" s="132" t="s">
        <v>943</v>
      </c>
      <c r="K222" s="132"/>
    </row>
    <row r="223" spans="1:98" x14ac:dyDescent="0.3">
      <c r="A223" s="132">
        <v>1</v>
      </c>
      <c r="B223" s="132">
        <v>0.17335920073253208</v>
      </c>
      <c r="C223" s="132" t="s">
        <v>12</v>
      </c>
      <c r="D223" s="132">
        <v>0</v>
      </c>
      <c r="E223" s="132">
        <v>0</v>
      </c>
      <c r="F223" s="132">
        <v>0</v>
      </c>
      <c r="G223" s="132">
        <v>0</v>
      </c>
      <c r="H223" s="132">
        <v>1.1418849530049852E-3</v>
      </c>
      <c r="I223" s="132" t="s">
        <v>943</v>
      </c>
      <c r="J223" s="132" t="s">
        <v>943</v>
      </c>
      <c r="K223" s="132"/>
    </row>
    <row r="224" spans="1:98" x14ac:dyDescent="0.3">
      <c r="A224" s="132">
        <v>1</v>
      </c>
      <c r="B224" s="132">
        <v>0.12419359165719619</v>
      </c>
      <c r="C224" s="132" t="s">
        <v>13</v>
      </c>
      <c r="D224" s="132">
        <v>0</v>
      </c>
      <c r="E224" s="132">
        <v>1.0359677490880367E-3</v>
      </c>
      <c r="F224" s="132" t="s">
        <v>943</v>
      </c>
      <c r="G224" s="132" t="s">
        <v>943</v>
      </c>
      <c r="H224" s="132" t="s">
        <v>943</v>
      </c>
      <c r="I224" s="132" t="s">
        <v>943</v>
      </c>
      <c r="J224" s="132" t="s">
        <v>943</v>
      </c>
      <c r="K224" s="132"/>
    </row>
    <row r="225" spans="1:11" x14ac:dyDescent="0.3">
      <c r="A225" s="132">
        <v>1</v>
      </c>
      <c r="B225" s="132">
        <v>0.33511724544262567</v>
      </c>
      <c r="C225" s="132" t="s">
        <v>14</v>
      </c>
      <c r="D225" s="132">
        <v>2.5546396485340147E-3</v>
      </c>
      <c r="E225" s="132" t="s">
        <v>943</v>
      </c>
      <c r="F225" s="132" t="s">
        <v>943</v>
      </c>
      <c r="G225" s="132" t="s">
        <v>943</v>
      </c>
      <c r="H225" s="132" t="s">
        <v>943</v>
      </c>
      <c r="I225" s="132" t="s">
        <v>943</v>
      </c>
      <c r="J225" s="132" t="s">
        <v>943</v>
      </c>
      <c r="K225" s="132"/>
    </row>
    <row r="226" spans="1:11" x14ac:dyDescent="0.3">
      <c r="A226" s="132">
        <v>1</v>
      </c>
      <c r="B226" s="132">
        <v>8.873797816294042E-2</v>
      </c>
      <c r="C226" s="132" t="s">
        <v>15</v>
      </c>
      <c r="D226" s="132">
        <v>0</v>
      </c>
      <c r="E226" s="132">
        <v>0</v>
      </c>
      <c r="F226" s="132">
        <v>0</v>
      </c>
      <c r="G226" s="132">
        <v>0</v>
      </c>
      <c r="H226" s="132">
        <v>0.18436113815944694</v>
      </c>
      <c r="I226" s="132" t="s">
        <v>943</v>
      </c>
      <c r="J226" s="132" t="s">
        <v>943</v>
      </c>
      <c r="K226" s="132"/>
    </row>
    <row r="227" spans="1:11" x14ac:dyDescent="0.3">
      <c r="A227" s="132">
        <v>0</v>
      </c>
      <c r="B227" s="132">
        <v>-0.3295673223582285</v>
      </c>
      <c r="C227" s="132" t="s">
        <v>16</v>
      </c>
      <c r="D227" s="132">
        <v>0</v>
      </c>
      <c r="E227" s="132">
        <v>0.12365596107349021</v>
      </c>
      <c r="F227" s="132" t="s">
        <v>943</v>
      </c>
      <c r="G227" s="132" t="s">
        <v>943</v>
      </c>
      <c r="H227" s="132" t="s">
        <v>943</v>
      </c>
      <c r="I227" s="132" t="s">
        <v>943</v>
      </c>
      <c r="J227" s="132" t="s">
        <v>943</v>
      </c>
      <c r="K227" s="132"/>
    </row>
    <row r="228" spans="1:11" x14ac:dyDescent="0.3">
      <c r="A228" s="132">
        <v>0</v>
      </c>
      <c r="B228" s="132">
        <v>-0.28935735661567408</v>
      </c>
      <c r="C228" s="132" t="s">
        <v>17</v>
      </c>
      <c r="D228" s="132">
        <v>0</v>
      </c>
      <c r="E228" s="132">
        <v>0</v>
      </c>
      <c r="F228" s="132">
        <v>1.9072115788756339E-2</v>
      </c>
      <c r="G228" s="132" t="s">
        <v>943</v>
      </c>
      <c r="H228" s="132" t="s">
        <v>943</v>
      </c>
      <c r="I228" s="132" t="s">
        <v>943</v>
      </c>
      <c r="J228" s="132" t="s">
        <v>943</v>
      </c>
      <c r="K228" s="132"/>
    </row>
    <row r="229" spans="1:11" x14ac:dyDescent="0.3">
      <c r="A229" s="132">
        <v>0</v>
      </c>
      <c r="B229" s="132">
        <v>-1.535278004813505E-2</v>
      </c>
      <c r="C229" s="132" t="s">
        <v>18</v>
      </c>
      <c r="D229" s="132">
        <v>0.1009017740359151</v>
      </c>
      <c r="E229" s="132" t="s">
        <v>943</v>
      </c>
      <c r="F229" s="132" t="s">
        <v>943</v>
      </c>
      <c r="G229" s="132" t="s">
        <v>943</v>
      </c>
      <c r="H229" s="132" t="s">
        <v>943</v>
      </c>
      <c r="I229" s="132" t="s">
        <v>943</v>
      </c>
      <c r="J229" s="132" t="s">
        <v>943</v>
      </c>
      <c r="K229" s="132"/>
    </row>
    <row r="230" spans="1:11" x14ac:dyDescent="0.3">
      <c r="A230" s="132">
        <v>0</v>
      </c>
      <c r="B230" s="132">
        <v>-9.0424734753034502E-2</v>
      </c>
      <c r="C230" s="132" t="s">
        <v>19</v>
      </c>
      <c r="D230" s="132">
        <v>0</v>
      </c>
      <c r="E230" s="132">
        <v>0.35564605844998759</v>
      </c>
      <c r="F230" s="132" t="s">
        <v>943</v>
      </c>
      <c r="G230" s="132" t="s">
        <v>943</v>
      </c>
      <c r="H230" s="132" t="s">
        <v>943</v>
      </c>
      <c r="I230" s="132" t="s">
        <v>943</v>
      </c>
      <c r="J230" s="132" t="s">
        <v>943</v>
      </c>
      <c r="K230" s="132"/>
    </row>
    <row r="231" spans="1:11" x14ac:dyDescent="0.3">
      <c r="A231" s="132">
        <v>0</v>
      </c>
      <c r="B231" s="132">
        <v>-2.6222592475653974E-2</v>
      </c>
      <c r="C231" s="132" t="s">
        <v>20</v>
      </c>
      <c r="D231" s="132">
        <v>0</v>
      </c>
      <c r="E231" s="132">
        <v>0</v>
      </c>
      <c r="F231" s="132">
        <v>0</v>
      </c>
      <c r="G231" s="132">
        <v>0</v>
      </c>
      <c r="H231" s="132">
        <v>4.7985753422930856E-3</v>
      </c>
      <c r="I231" s="132" t="s">
        <v>943</v>
      </c>
      <c r="J231" s="132" t="s">
        <v>943</v>
      </c>
      <c r="K231" s="132"/>
    </row>
    <row r="232" spans="1:11" x14ac:dyDescent="0.3">
      <c r="A232" s="132">
        <v>1</v>
      </c>
      <c r="B232" s="132">
        <v>7.0734357243717211E-2</v>
      </c>
      <c r="C232" s="132" t="s">
        <v>21</v>
      </c>
      <c r="D232" s="132">
        <v>0</v>
      </c>
      <c r="E232" s="132">
        <v>8.763684017563866E-3</v>
      </c>
      <c r="F232" s="132" t="s">
        <v>943</v>
      </c>
      <c r="G232" s="132" t="s">
        <v>943</v>
      </c>
      <c r="H232" s="132" t="s">
        <v>943</v>
      </c>
      <c r="I232" s="132" t="s">
        <v>943</v>
      </c>
      <c r="J232" s="132" t="s">
        <v>943</v>
      </c>
      <c r="K232" s="132"/>
    </row>
    <row r="233" spans="1:11" x14ac:dyDescent="0.3">
      <c r="A233" s="132">
        <v>0</v>
      </c>
      <c r="B233" s="132">
        <v>-0.49899508429258654</v>
      </c>
      <c r="C233" s="132" t="s">
        <v>22</v>
      </c>
      <c r="D233" s="132">
        <v>3.8637672476854928E-2</v>
      </c>
      <c r="E233" s="132" t="s">
        <v>943</v>
      </c>
      <c r="F233" s="132" t="s">
        <v>943</v>
      </c>
      <c r="G233" s="132" t="s">
        <v>943</v>
      </c>
      <c r="H233" s="132" t="s">
        <v>943</v>
      </c>
      <c r="I233" s="132" t="s">
        <v>943</v>
      </c>
      <c r="J233" s="132" t="s">
        <v>943</v>
      </c>
      <c r="K233" s="132"/>
    </row>
    <row r="234" spans="1:11" x14ac:dyDescent="0.3">
      <c r="A234" s="132">
        <v>0</v>
      </c>
      <c r="B234" s="132">
        <v>-0.40234413438337052</v>
      </c>
      <c r="C234" s="132" t="s">
        <v>23</v>
      </c>
      <c r="D234" s="132">
        <v>0</v>
      </c>
      <c r="E234" s="132">
        <v>3.3717974056414822E-2</v>
      </c>
      <c r="F234" s="132" t="s">
        <v>943</v>
      </c>
      <c r="G234" s="132" t="s">
        <v>943</v>
      </c>
      <c r="H234" s="132" t="s">
        <v>943</v>
      </c>
      <c r="I234" s="132" t="s">
        <v>943</v>
      </c>
      <c r="J234" s="132" t="s">
        <v>943</v>
      </c>
      <c r="K234" s="132"/>
    </row>
    <row r="235" spans="1:11" x14ac:dyDescent="0.3">
      <c r="A235" s="132">
        <v>0</v>
      </c>
      <c r="B235" s="132">
        <v>-0.31348100508050253</v>
      </c>
      <c r="C235" s="132" t="s">
        <v>24</v>
      </c>
      <c r="D235" s="132">
        <v>1.4650196967917412E-2</v>
      </c>
      <c r="E235" s="132" t="s">
        <v>943</v>
      </c>
      <c r="F235" s="132" t="s">
        <v>943</v>
      </c>
      <c r="G235" s="132" t="s">
        <v>943</v>
      </c>
      <c r="H235" s="132" t="s">
        <v>943</v>
      </c>
      <c r="I235" s="132" t="s">
        <v>943</v>
      </c>
      <c r="J235" s="132" t="s">
        <v>943</v>
      </c>
      <c r="K235" s="132"/>
    </row>
    <row r="236" spans="1:11" x14ac:dyDescent="0.3">
      <c r="A236" s="132">
        <v>0</v>
      </c>
      <c r="B236" s="132">
        <v>-0.15368693718642329</v>
      </c>
      <c r="C236" s="132" t="s">
        <v>25</v>
      </c>
      <c r="D236" s="132">
        <v>0</v>
      </c>
      <c r="E236" s="132">
        <v>0</v>
      </c>
      <c r="F236" s="132">
        <v>1.8029522873468061E-2</v>
      </c>
      <c r="G236" s="132" t="s">
        <v>943</v>
      </c>
      <c r="H236" s="132" t="s">
        <v>943</v>
      </c>
      <c r="I236" s="132" t="s">
        <v>943</v>
      </c>
      <c r="J236" s="132" t="s">
        <v>943</v>
      </c>
      <c r="K236" s="132"/>
    </row>
    <row r="237" spans="1:11" x14ac:dyDescent="0.3">
      <c r="A237" s="132">
        <v>1</v>
      </c>
      <c r="B237" s="132">
        <v>0.37136120369624159</v>
      </c>
      <c r="C237" s="132" t="s">
        <v>26</v>
      </c>
      <c r="D237" s="132">
        <v>0</v>
      </c>
      <c r="E237" s="132">
        <v>0</v>
      </c>
      <c r="F237" s="132">
        <v>0</v>
      </c>
      <c r="G237" s="132">
        <v>8.0379783879642628E-4</v>
      </c>
      <c r="H237" s="132" t="s">
        <v>943</v>
      </c>
      <c r="I237" s="132" t="s">
        <v>943</v>
      </c>
      <c r="J237" s="132" t="s">
        <v>943</v>
      </c>
      <c r="K237" s="132"/>
    </row>
    <row r="238" spans="1:11" x14ac:dyDescent="0.3">
      <c r="A238" s="132">
        <v>0</v>
      </c>
      <c r="B238" s="132">
        <v>-0.30265655266851405</v>
      </c>
      <c r="C238" s="132" t="s">
        <v>27</v>
      </c>
      <c r="D238" s="132">
        <v>0</v>
      </c>
      <c r="E238" s="132">
        <v>2.595907427816219E-2</v>
      </c>
      <c r="F238" s="132" t="s">
        <v>943</v>
      </c>
      <c r="G238" s="132" t="s">
        <v>943</v>
      </c>
      <c r="H238" s="132" t="s">
        <v>943</v>
      </c>
      <c r="I238" s="132" t="s">
        <v>943</v>
      </c>
      <c r="J238" s="132" t="s">
        <v>943</v>
      </c>
      <c r="K238" s="132"/>
    </row>
    <row r="239" spans="1:11" x14ac:dyDescent="0.3">
      <c r="A239" s="132">
        <v>1</v>
      </c>
      <c r="B239" s="132">
        <v>0.22930406300951267</v>
      </c>
      <c r="C239" s="132" t="s">
        <v>28</v>
      </c>
      <c r="D239" s="132">
        <v>0</v>
      </c>
      <c r="E239" s="132">
        <v>0</v>
      </c>
      <c r="F239" s="132">
        <v>1.6279237157319309E-2</v>
      </c>
      <c r="G239" s="132" t="s">
        <v>943</v>
      </c>
      <c r="H239" s="132" t="s">
        <v>943</v>
      </c>
      <c r="I239" s="132" t="s">
        <v>943</v>
      </c>
      <c r="J239" s="132" t="s">
        <v>943</v>
      </c>
      <c r="K239" s="132"/>
    </row>
    <row r="240" spans="1:11" x14ac:dyDescent="0.3">
      <c r="A240" s="132">
        <v>0</v>
      </c>
      <c r="B240" s="132">
        <v>-0.14252976187327271</v>
      </c>
      <c r="C240" s="132" t="s">
        <v>29</v>
      </c>
      <c r="D240" s="132">
        <v>0</v>
      </c>
      <c r="E240" s="132">
        <v>1.1982337769558291E-2</v>
      </c>
      <c r="F240" s="132" t="s">
        <v>943</v>
      </c>
      <c r="G240" s="132" t="s">
        <v>943</v>
      </c>
      <c r="H240" s="132" t="s">
        <v>943</v>
      </c>
      <c r="I240" s="132" t="s">
        <v>943</v>
      </c>
      <c r="J240" s="132" t="s">
        <v>943</v>
      </c>
      <c r="K240" s="132"/>
    </row>
    <row r="241" spans="1:11" x14ac:dyDescent="0.3">
      <c r="A241" s="132">
        <v>0</v>
      </c>
      <c r="B241" s="132">
        <v>-0.12309207725663898</v>
      </c>
      <c r="C241" s="132" t="s">
        <v>30</v>
      </c>
      <c r="D241" s="132">
        <v>0</v>
      </c>
      <c r="E241" s="132">
        <v>0</v>
      </c>
      <c r="F241" s="132">
        <v>0</v>
      </c>
      <c r="G241" s="132">
        <v>0.36030413289588525</v>
      </c>
      <c r="H241" s="132" t="s">
        <v>943</v>
      </c>
      <c r="I241" s="132" t="s">
        <v>943</v>
      </c>
      <c r="J241" s="132" t="s">
        <v>943</v>
      </c>
      <c r="K241" s="132"/>
    </row>
    <row r="242" spans="1:11" x14ac:dyDescent="0.3">
      <c r="A242" s="132">
        <v>1</v>
      </c>
      <c r="B242" s="132">
        <v>0.45186601444537594</v>
      </c>
      <c r="C242" s="132" t="s">
        <v>31</v>
      </c>
      <c r="D242" s="132">
        <v>0</v>
      </c>
      <c r="E242" s="132">
        <v>0</v>
      </c>
      <c r="F242" s="132">
        <v>0</v>
      </c>
      <c r="G242" s="132">
        <v>0</v>
      </c>
      <c r="H242" s="132">
        <v>0</v>
      </c>
      <c r="I242" s="132">
        <v>0</v>
      </c>
      <c r="J242" s="132">
        <v>0.43186654836897725</v>
      </c>
      <c r="K242" s="132"/>
    </row>
    <row r="243" spans="1:11" x14ac:dyDescent="0.3">
      <c r="A243" s="132">
        <v>0</v>
      </c>
      <c r="B243" s="132">
        <v>-0.31971497152677786</v>
      </c>
      <c r="C243" s="132" t="s">
        <v>32</v>
      </c>
      <c r="D243" s="132">
        <v>6.0813663373245633E-2</v>
      </c>
      <c r="E243" s="132" t="s">
        <v>943</v>
      </c>
      <c r="F243" s="132" t="s">
        <v>943</v>
      </c>
      <c r="G243" s="132" t="s">
        <v>943</v>
      </c>
      <c r="H243" s="132" t="s">
        <v>943</v>
      </c>
      <c r="I243" s="132" t="s">
        <v>943</v>
      </c>
      <c r="J243" s="132" t="s">
        <v>943</v>
      </c>
      <c r="K243" s="132"/>
    </row>
    <row r="244" spans="1:11" x14ac:dyDescent="0.3">
      <c r="A244" s="132">
        <v>1</v>
      </c>
      <c r="B244" s="132">
        <v>9.1176226084118753E-2</v>
      </c>
      <c r="C244" s="132" t="s">
        <v>33</v>
      </c>
      <c r="D244" s="132">
        <v>0</v>
      </c>
      <c r="E244" s="132">
        <v>0</v>
      </c>
      <c r="F244" s="132">
        <v>0</v>
      </c>
      <c r="G244" s="132">
        <v>0</v>
      </c>
      <c r="H244" s="132">
        <v>0.36413276693863161</v>
      </c>
      <c r="I244" s="132" t="s">
        <v>943</v>
      </c>
      <c r="J244" s="132" t="s">
        <v>943</v>
      </c>
      <c r="K244" s="132"/>
    </row>
    <row r="245" spans="1:11" x14ac:dyDescent="0.3">
      <c r="A245" s="132">
        <v>1</v>
      </c>
      <c r="B245" s="132">
        <v>0.11261293598540643</v>
      </c>
      <c r="C245" s="132" t="s">
        <v>34</v>
      </c>
      <c r="D245" s="132">
        <v>0</v>
      </c>
      <c r="E245" s="132">
        <v>0</v>
      </c>
      <c r="F245" s="132">
        <v>0.2855331609137709</v>
      </c>
      <c r="G245" s="132" t="s">
        <v>943</v>
      </c>
      <c r="H245" s="132" t="s">
        <v>943</v>
      </c>
      <c r="I245" s="132" t="s">
        <v>943</v>
      </c>
      <c r="J245" s="132" t="s">
        <v>943</v>
      </c>
      <c r="K245" s="132"/>
    </row>
    <row r="246" spans="1:11" x14ac:dyDescent="0.3">
      <c r="A246" s="132">
        <v>0</v>
      </c>
      <c r="B246" s="132">
        <v>-4.855013493136222E-3</v>
      </c>
      <c r="C246" s="132" t="s">
        <v>35</v>
      </c>
      <c r="D246" s="132">
        <v>0</v>
      </c>
      <c r="E246" s="132">
        <v>1.9752757425233945E-2</v>
      </c>
      <c r="F246" s="132" t="s">
        <v>943</v>
      </c>
      <c r="G246" s="132" t="s">
        <v>943</v>
      </c>
      <c r="H246" s="132" t="s">
        <v>943</v>
      </c>
      <c r="I246" s="132" t="s">
        <v>943</v>
      </c>
      <c r="J246" s="132" t="s">
        <v>943</v>
      </c>
      <c r="K246" s="132"/>
    </row>
    <row r="247" spans="1:11" x14ac:dyDescent="0.3">
      <c r="A247" s="132">
        <v>0</v>
      </c>
      <c r="B247" s="132">
        <v>-0.24448626858061237</v>
      </c>
      <c r="C247" s="132" t="s">
        <v>36</v>
      </c>
      <c r="D247" s="132">
        <v>4.0575667100133841E-2</v>
      </c>
      <c r="E247" s="132" t="s">
        <v>943</v>
      </c>
      <c r="F247" s="132" t="s">
        <v>943</v>
      </c>
      <c r="G247" s="132" t="s">
        <v>943</v>
      </c>
      <c r="H247" s="132" t="s">
        <v>943</v>
      </c>
      <c r="I247" s="132" t="s">
        <v>943</v>
      </c>
      <c r="J247" s="132" t="s">
        <v>943</v>
      </c>
      <c r="K247" s="132"/>
    </row>
    <row r="248" spans="1:11" x14ac:dyDescent="0.3">
      <c r="A248" s="132">
        <v>1</v>
      </c>
      <c r="B248" s="132">
        <v>4.1548451140967016E-2</v>
      </c>
      <c r="C248" s="132" t="s">
        <v>37</v>
      </c>
      <c r="D248" s="132">
        <v>0</v>
      </c>
      <c r="E248" s="132">
        <v>0</v>
      </c>
      <c r="F248" s="132">
        <v>1.3090036877771534E-2</v>
      </c>
      <c r="G248" s="132" t="s">
        <v>943</v>
      </c>
      <c r="H248" s="132" t="s">
        <v>943</v>
      </c>
      <c r="I248" s="132" t="s">
        <v>943</v>
      </c>
      <c r="J248" s="132" t="s">
        <v>943</v>
      </c>
      <c r="K248" s="132"/>
    </row>
    <row r="249" spans="1:11" x14ac:dyDescent="0.3">
      <c r="A249" s="132">
        <v>1</v>
      </c>
      <c r="B249" s="132">
        <v>0.13656057945998129</v>
      </c>
      <c r="C249" s="132" t="s">
        <v>38</v>
      </c>
      <c r="D249" s="132">
        <v>0</v>
      </c>
      <c r="E249" s="132">
        <v>0</v>
      </c>
      <c r="F249" s="132">
        <v>7.3049218233148705E-4</v>
      </c>
      <c r="G249" s="132" t="s">
        <v>943</v>
      </c>
      <c r="H249" s="132" t="s">
        <v>943</v>
      </c>
      <c r="I249" s="132" t="s">
        <v>943</v>
      </c>
      <c r="J249" s="132" t="s">
        <v>943</v>
      </c>
      <c r="K249" s="132"/>
    </row>
    <row r="250" spans="1:11" x14ac:dyDescent="0.3">
      <c r="A250" s="132">
        <v>0</v>
      </c>
      <c r="B250" s="132">
        <v>-0.27836941390295633</v>
      </c>
      <c r="C250" s="132" t="s">
        <v>39</v>
      </c>
      <c r="D250" s="132">
        <v>0</v>
      </c>
      <c r="E250" s="132">
        <v>5.5688980828916566E-2</v>
      </c>
      <c r="F250" s="132" t="s">
        <v>943</v>
      </c>
      <c r="G250" s="132" t="s">
        <v>943</v>
      </c>
      <c r="H250" s="132" t="s">
        <v>943</v>
      </c>
      <c r="I250" s="132" t="s">
        <v>943</v>
      </c>
      <c r="J250" s="132" t="s">
        <v>943</v>
      </c>
      <c r="K250" s="132"/>
    </row>
    <row r="251" spans="1:11" x14ac:dyDescent="0.3">
      <c r="A251" s="132">
        <v>0</v>
      </c>
      <c r="B251" s="132">
        <v>-0.1665424736485405</v>
      </c>
      <c r="C251" s="132" t="s">
        <v>40</v>
      </c>
      <c r="D251" s="132">
        <v>0</v>
      </c>
      <c r="E251" s="132">
        <v>2.8462081308344198E-2</v>
      </c>
      <c r="F251" s="132" t="s">
        <v>943</v>
      </c>
      <c r="G251" s="132" t="s">
        <v>943</v>
      </c>
      <c r="H251" s="132" t="s">
        <v>943</v>
      </c>
      <c r="I251" s="132" t="s">
        <v>943</v>
      </c>
      <c r="J251" s="132" t="s">
        <v>943</v>
      </c>
      <c r="K251" s="132"/>
    </row>
    <row r="252" spans="1:11" x14ac:dyDescent="0.3">
      <c r="A252" s="132">
        <v>1</v>
      </c>
      <c r="B252" s="132">
        <v>0.14788165040340134</v>
      </c>
      <c r="C252" s="132" t="s">
        <v>41</v>
      </c>
      <c r="D252" s="132">
        <v>2.6595854528913481E-2</v>
      </c>
      <c r="E252" s="132" t="s">
        <v>943</v>
      </c>
      <c r="F252" s="132" t="s">
        <v>943</v>
      </c>
      <c r="G252" s="132" t="s">
        <v>943</v>
      </c>
      <c r="H252" s="132" t="s">
        <v>943</v>
      </c>
      <c r="I252" s="132" t="s">
        <v>943</v>
      </c>
      <c r="J252" s="132" t="s">
        <v>943</v>
      </c>
      <c r="K252" s="132"/>
    </row>
    <row r="253" spans="1:11" x14ac:dyDescent="0.3">
      <c r="A253" s="132">
        <v>0</v>
      </c>
      <c r="B253" s="132">
        <v>-0.1294685307139731</v>
      </c>
      <c r="C253" s="132" t="s">
        <v>42</v>
      </c>
      <c r="D253" s="132">
        <v>2.6823408249516088E-2</v>
      </c>
      <c r="E253" s="132" t="s">
        <v>943</v>
      </c>
      <c r="F253" s="132" t="s">
        <v>943</v>
      </c>
      <c r="G253" s="132" t="s">
        <v>943</v>
      </c>
      <c r="H253" s="132" t="s">
        <v>943</v>
      </c>
      <c r="I253" s="132" t="s">
        <v>943</v>
      </c>
      <c r="J253" s="132" t="s">
        <v>943</v>
      </c>
      <c r="K253" s="132"/>
    </row>
    <row r="254" spans="1:11" x14ac:dyDescent="0.3">
      <c r="A254" s="132">
        <v>0</v>
      </c>
      <c r="B254" s="132">
        <v>-0.17923490592489563</v>
      </c>
      <c r="C254" s="132" t="s">
        <v>43</v>
      </c>
      <c r="D254" s="132">
        <v>0</v>
      </c>
      <c r="E254" s="132">
        <v>0</v>
      </c>
      <c r="F254" s="132">
        <v>0.1089785810982777</v>
      </c>
      <c r="G254" s="132" t="s">
        <v>943</v>
      </c>
      <c r="H254" s="132" t="s">
        <v>943</v>
      </c>
      <c r="I254" s="132" t="s">
        <v>943</v>
      </c>
      <c r="J254" s="132" t="s">
        <v>943</v>
      </c>
      <c r="K254" s="132"/>
    </row>
    <row r="255" spans="1:11" x14ac:dyDescent="0.3">
      <c r="A255" s="132">
        <v>0</v>
      </c>
      <c r="B255" s="132">
        <v>-6.4885796808568347E-2</v>
      </c>
      <c r="C255" s="132" t="s">
        <v>44</v>
      </c>
      <c r="D255" s="132">
        <v>0</v>
      </c>
      <c r="E255" s="132">
        <v>1.3032950590538566E-2</v>
      </c>
      <c r="F255" s="132" t="s">
        <v>943</v>
      </c>
      <c r="G255" s="132" t="s">
        <v>943</v>
      </c>
      <c r="H255" s="132" t="s">
        <v>943</v>
      </c>
      <c r="I255" s="132" t="s">
        <v>943</v>
      </c>
      <c r="J255" s="132" t="s">
        <v>943</v>
      </c>
      <c r="K255" s="132"/>
    </row>
    <row r="256" spans="1:11" x14ac:dyDescent="0.3">
      <c r="A256" s="132">
        <v>1</v>
      </c>
      <c r="B256" s="132">
        <v>0.16607723093656343</v>
      </c>
      <c r="C256" s="132" t="s">
        <v>45</v>
      </c>
      <c r="D256" s="132">
        <v>0</v>
      </c>
      <c r="E256" s="132">
        <v>2.8744717508881485E-3</v>
      </c>
      <c r="F256" s="132" t="s">
        <v>943</v>
      </c>
      <c r="G256" s="132" t="s">
        <v>943</v>
      </c>
      <c r="H256" s="132" t="s">
        <v>943</v>
      </c>
      <c r="I256" s="132" t="s">
        <v>943</v>
      </c>
      <c r="J256" s="132" t="s">
        <v>943</v>
      </c>
      <c r="K256" s="132"/>
    </row>
    <row r="257" spans="1:11" x14ac:dyDescent="0.3">
      <c r="A257" s="132">
        <v>1</v>
      </c>
      <c r="B257" s="132">
        <v>5.1054807289435192E-3</v>
      </c>
      <c r="C257" s="132" t="s">
        <v>46</v>
      </c>
      <c r="D257" s="132">
        <v>0</v>
      </c>
      <c r="E257" s="132">
        <v>0</v>
      </c>
      <c r="F257" s="132">
        <v>0</v>
      </c>
      <c r="G257" s="132">
        <v>0.15623007701191954</v>
      </c>
      <c r="H257" s="132" t="s">
        <v>943</v>
      </c>
      <c r="I257" s="132" t="s">
        <v>943</v>
      </c>
      <c r="J257" s="132" t="s">
        <v>943</v>
      </c>
      <c r="K257" s="132"/>
    </row>
    <row r="258" spans="1:11" x14ac:dyDescent="0.3">
      <c r="A258" s="132">
        <v>0</v>
      </c>
      <c r="B258" s="132">
        <v>-2.4127563595406024E-2</v>
      </c>
      <c r="C258" s="132" t="s">
        <v>47</v>
      </c>
      <c r="D258" s="132">
        <v>0</v>
      </c>
      <c r="E258" s="132">
        <v>0</v>
      </c>
      <c r="F258" s="132">
        <v>0</v>
      </c>
      <c r="G258" s="132">
        <v>0</v>
      </c>
      <c r="H258" s="132">
        <v>0.23097832062978177</v>
      </c>
      <c r="I258" s="132" t="s">
        <v>943</v>
      </c>
      <c r="J258" s="132" t="s">
        <v>943</v>
      </c>
      <c r="K258" s="132"/>
    </row>
    <row r="259" spans="1:11" x14ac:dyDescent="0.3">
      <c r="A259" s="132">
        <v>0</v>
      </c>
      <c r="B259" s="132">
        <v>-5.7055548939710758E-2</v>
      </c>
      <c r="C259" s="132" t="s">
        <v>48</v>
      </c>
      <c r="D259" s="132">
        <v>0</v>
      </c>
      <c r="E259" s="132">
        <v>0</v>
      </c>
      <c r="F259" s="132">
        <v>0</v>
      </c>
      <c r="G259" s="132">
        <v>1.3851778402160486E-2</v>
      </c>
      <c r="H259" s="132" t="s">
        <v>943</v>
      </c>
      <c r="I259" s="132" t="s">
        <v>943</v>
      </c>
      <c r="J259" s="132" t="s">
        <v>943</v>
      </c>
      <c r="K259" s="132"/>
    </row>
    <row r="260" spans="1:11" x14ac:dyDescent="0.3">
      <c r="A260" s="132">
        <v>1</v>
      </c>
      <c r="B260" s="132">
        <v>0.3399428740259513</v>
      </c>
      <c r="C260" s="132" t="s">
        <v>49</v>
      </c>
      <c r="D260" s="132">
        <v>0</v>
      </c>
      <c r="E260" s="132">
        <v>0</v>
      </c>
      <c r="F260" s="132">
        <v>0</v>
      </c>
      <c r="G260" s="132">
        <v>0.34685943027999888</v>
      </c>
      <c r="H260" s="132" t="s">
        <v>943</v>
      </c>
      <c r="I260" s="132" t="s">
        <v>943</v>
      </c>
      <c r="J260" s="132" t="s">
        <v>943</v>
      </c>
      <c r="K260" s="132"/>
    </row>
    <row r="261" spans="1:11" x14ac:dyDescent="0.3">
      <c r="A261" s="132">
        <v>0</v>
      </c>
      <c r="B261" s="132">
        <v>-0.36525665040773109</v>
      </c>
      <c r="C261" s="132" t="s">
        <v>50</v>
      </c>
      <c r="D261" s="132">
        <v>0</v>
      </c>
      <c r="E261" s="132">
        <v>2.6073702761430957E-2</v>
      </c>
      <c r="F261" s="132" t="s">
        <v>943</v>
      </c>
      <c r="G261" s="132" t="s">
        <v>943</v>
      </c>
      <c r="H261" s="132" t="s">
        <v>943</v>
      </c>
      <c r="I261" s="132" t="s">
        <v>943</v>
      </c>
      <c r="J261" s="132" t="s">
        <v>943</v>
      </c>
      <c r="K261" s="132"/>
    </row>
    <row r="262" spans="1:11" x14ac:dyDescent="0.3">
      <c r="A262" s="132">
        <v>0</v>
      </c>
      <c r="B262" s="132">
        <v>-0.17392868593714089</v>
      </c>
      <c r="C262" s="132" t="s">
        <v>51</v>
      </c>
      <c r="D262" s="132">
        <v>1.8218901978450894E-4</v>
      </c>
      <c r="E262" s="132" t="s">
        <v>943</v>
      </c>
      <c r="F262" s="132" t="s">
        <v>943</v>
      </c>
      <c r="G262" s="132" t="s">
        <v>943</v>
      </c>
      <c r="H262" s="132" t="s">
        <v>943</v>
      </c>
      <c r="I262" s="132" t="s">
        <v>943</v>
      </c>
      <c r="J262" s="132" t="s">
        <v>943</v>
      </c>
      <c r="K262" s="132"/>
    </row>
    <row r="263" spans="1:11" x14ac:dyDescent="0.3">
      <c r="A263" s="132">
        <v>1</v>
      </c>
      <c r="B263" s="132">
        <v>2.3774300388978716E-2</v>
      </c>
      <c r="C263" s="132" t="s">
        <v>52</v>
      </c>
      <c r="D263" s="132">
        <v>6.4833733465359547E-2</v>
      </c>
      <c r="E263" s="132" t="s">
        <v>943</v>
      </c>
      <c r="F263" s="132" t="s">
        <v>943</v>
      </c>
      <c r="G263" s="132" t="s">
        <v>943</v>
      </c>
      <c r="H263" s="132" t="s">
        <v>943</v>
      </c>
      <c r="I263" s="132" t="s">
        <v>943</v>
      </c>
      <c r="J263" s="132" t="s">
        <v>943</v>
      </c>
      <c r="K263" s="132"/>
    </row>
    <row r="264" spans="1:11" x14ac:dyDescent="0.3">
      <c r="A264" s="132">
        <v>1</v>
      </c>
      <c r="B264" s="132">
        <v>0.29553314029321348</v>
      </c>
      <c r="C264" s="132" t="s">
        <v>53</v>
      </c>
      <c r="D264" s="132">
        <v>0</v>
      </c>
      <c r="E264" s="132">
        <v>0</v>
      </c>
      <c r="F264" s="132">
        <v>0</v>
      </c>
      <c r="G264" s="132">
        <v>0</v>
      </c>
      <c r="H264" s="132">
        <v>4.2129199125131855E-3</v>
      </c>
      <c r="I264" s="132" t="s">
        <v>943</v>
      </c>
      <c r="J264" s="132" t="s">
        <v>943</v>
      </c>
      <c r="K264" s="132"/>
    </row>
    <row r="265" spans="1:11" x14ac:dyDescent="0.3">
      <c r="A265" s="132">
        <v>0</v>
      </c>
      <c r="B265" s="132">
        <v>-0.16738532553547791</v>
      </c>
      <c r="C265" s="132" t="s">
        <v>54</v>
      </c>
      <c r="D265" s="132">
        <v>0</v>
      </c>
      <c r="E265" s="132">
        <v>0</v>
      </c>
      <c r="F265" s="132">
        <v>0</v>
      </c>
      <c r="G265" s="132">
        <v>4.496019625323814E-2</v>
      </c>
      <c r="H265" s="132" t="s">
        <v>943</v>
      </c>
      <c r="I265" s="132" t="s">
        <v>943</v>
      </c>
      <c r="J265" s="132" t="s">
        <v>943</v>
      </c>
      <c r="K265" s="132"/>
    </row>
    <row r="266" spans="1:11" x14ac:dyDescent="0.3">
      <c r="A266" s="132">
        <v>0</v>
      </c>
      <c r="B266" s="132">
        <v>-0.20746130647960812</v>
      </c>
      <c r="C266" s="132" t="s">
        <v>55</v>
      </c>
      <c r="D266" s="132">
        <v>0</v>
      </c>
      <c r="E266" s="132">
        <v>2.1604423742426295E-2</v>
      </c>
      <c r="F266" s="132" t="s">
        <v>943</v>
      </c>
      <c r="G266" s="132" t="s">
        <v>943</v>
      </c>
      <c r="H266" s="132" t="s">
        <v>943</v>
      </c>
      <c r="I266" s="132" t="s">
        <v>943</v>
      </c>
      <c r="J266" s="132" t="s">
        <v>943</v>
      </c>
      <c r="K266" s="132"/>
    </row>
    <row r="267" spans="1:11" x14ac:dyDescent="0.3">
      <c r="A267" s="132">
        <v>0</v>
      </c>
      <c r="B267" s="132">
        <v>-1.5936679106777426E-2</v>
      </c>
      <c r="C267" s="132" t="s">
        <v>56</v>
      </c>
      <c r="D267" s="132">
        <v>0</v>
      </c>
      <c r="E267" s="132">
        <v>0</v>
      </c>
      <c r="F267" s="132">
        <v>7.7895089968525205E-2</v>
      </c>
      <c r="G267" s="132" t="s">
        <v>943</v>
      </c>
      <c r="H267" s="132" t="s">
        <v>943</v>
      </c>
      <c r="I267" s="132" t="s">
        <v>943</v>
      </c>
      <c r="J267" s="132" t="s">
        <v>943</v>
      </c>
      <c r="K267" s="132"/>
    </row>
    <row r="268" spans="1:11" x14ac:dyDescent="0.3">
      <c r="A268" s="132">
        <v>0</v>
      </c>
      <c r="B268" s="132">
        <v>-0.28521029649493712</v>
      </c>
      <c r="C268" s="132" t="s">
        <v>57</v>
      </c>
      <c r="D268" s="132">
        <v>0</v>
      </c>
      <c r="E268" s="132">
        <v>0</v>
      </c>
      <c r="F268" s="132">
        <v>1.5831092515124937E-2</v>
      </c>
      <c r="G268" s="132" t="s">
        <v>943</v>
      </c>
      <c r="H268" s="132" t="s">
        <v>943</v>
      </c>
      <c r="I268" s="132" t="s">
        <v>943</v>
      </c>
      <c r="J268" s="132" t="s">
        <v>943</v>
      </c>
      <c r="K268" s="132"/>
    </row>
    <row r="269" spans="1:11" x14ac:dyDescent="0.3">
      <c r="A269" s="132">
        <v>1</v>
      </c>
      <c r="B269" s="132">
        <v>0.11235682810187603</v>
      </c>
      <c r="C269" s="132" t="s">
        <v>58</v>
      </c>
      <c r="D269" s="132">
        <v>0</v>
      </c>
      <c r="E269" s="132">
        <v>0</v>
      </c>
      <c r="F269" s="132">
        <v>0</v>
      </c>
      <c r="G269" s="132">
        <v>0</v>
      </c>
      <c r="H269" s="132">
        <v>4.8277571425340985E-4</v>
      </c>
      <c r="I269" s="132" t="s">
        <v>943</v>
      </c>
      <c r="J269" s="132" t="s">
        <v>943</v>
      </c>
      <c r="K269" s="132"/>
    </row>
    <row r="270" spans="1:11" x14ac:dyDescent="0.3">
      <c r="A270" s="132">
        <v>0</v>
      </c>
      <c r="B270" s="132">
        <v>-0.12202936468296169</v>
      </c>
      <c r="C270" s="132" t="s">
        <v>59</v>
      </c>
      <c r="D270" s="132">
        <v>0</v>
      </c>
      <c r="E270" s="132">
        <v>0</v>
      </c>
      <c r="F270" s="132">
        <v>0</v>
      </c>
      <c r="G270" s="132">
        <v>2.7046228595580046E-2</v>
      </c>
      <c r="H270" s="132" t="s">
        <v>943</v>
      </c>
      <c r="I270" s="132" t="s">
        <v>943</v>
      </c>
      <c r="J270" s="132" t="s">
        <v>943</v>
      </c>
      <c r="K270" s="132"/>
    </row>
    <row r="271" spans="1:11" x14ac:dyDescent="0.3">
      <c r="A271" s="132">
        <v>0</v>
      </c>
      <c r="B271" s="132">
        <v>-0.22836826413840425</v>
      </c>
      <c r="C271" s="132" t="s">
        <v>60</v>
      </c>
      <c r="D271" s="132">
        <v>1.4563848865354213E-2</v>
      </c>
      <c r="E271" s="132" t="s">
        <v>943</v>
      </c>
      <c r="F271" s="132" t="s">
        <v>943</v>
      </c>
      <c r="G271" s="132" t="s">
        <v>943</v>
      </c>
      <c r="H271" s="132" t="s">
        <v>943</v>
      </c>
      <c r="I271" s="132" t="s">
        <v>943</v>
      </c>
      <c r="J271" s="132" t="s">
        <v>943</v>
      </c>
      <c r="K271" s="132"/>
    </row>
    <row r="272" spans="1:11" x14ac:dyDescent="0.3">
      <c r="A272" s="132">
        <v>1</v>
      </c>
      <c r="B272" s="132">
        <v>0.29005819359986923</v>
      </c>
      <c r="C272" s="132" t="s">
        <v>61</v>
      </c>
      <c r="D272" s="132">
        <v>0</v>
      </c>
      <c r="E272" s="132">
        <v>0</v>
      </c>
      <c r="F272" s="132">
        <v>1.194550792792632E-2</v>
      </c>
      <c r="G272" s="132" t="s">
        <v>943</v>
      </c>
      <c r="H272" s="132" t="s">
        <v>943</v>
      </c>
      <c r="I272" s="132" t="s">
        <v>943</v>
      </c>
      <c r="J272" s="132" t="s">
        <v>943</v>
      </c>
      <c r="K272" s="132"/>
    </row>
    <row r="273" spans="1:11" x14ac:dyDescent="0.3">
      <c r="A273" s="132">
        <v>1</v>
      </c>
      <c r="B273" s="132">
        <v>0.33039872483944144</v>
      </c>
      <c r="C273" s="132" t="s">
        <v>62</v>
      </c>
      <c r="D273" s="132">
        <v>0.17637467080641619</v>
      </c>
      <c r="E273" s="132" t="s">
        <v>943</v>
      </c>
      <c r="F273" s="132" t="s">
        <v>943</v>
      </c>
      <c r="G273" s="132" t="s">
        <v>943</v>
      </c>
      <c r="H273" s="132" t="s">
        <v>943</v>
      </c>
      <c r="I273" s="132" t="s">
        <v>943</v>
      </c>
      <c r="J273" s="132" t="s">
        <v>943</v>
      </c>
      <c r="K273" s="132"/>
    </row>
    <row r="274" spans="1:11" x14ac:dyDescent="0.3">
      <c r="A274" s="132">
        <v>0</v>
      </c>
      <c r="B274" s="132">
        <v>-0.21035248389346078</v>
      </c>
      <c r="C274" s="132" t="s">
        <v>63</v>
      </c>
      <c r="D274" s="132">
        <v>2.5713638885891316E-2</v>
      </c>
      <c r="E274" s="132" t="s">
        <v>943</v>
      </c>
      <c r="F274" s="132" t="s">
        <v>943</v>
      </c>
      <c r="G274" s="132" t="s">
        <v>943</v>
      </c>
      <c r="H274" s="132" t="s">
        <v>943</v>
      </c>
      <c r="I274" s="132" t="s">
        <v>943</v>
      </c>
      <c r="J274" s="132" t="s">
        <v>943</v>
      </c>
      <c r="K274" s="132"/>
    </row>
    <row r="275" spans="1:11" x14ac:dyDescent="0.3">
      <c r="A275" s="132">
        <v>0</v>
      </c>
      <c r="B275" s="132">
        <v>-0.17309773786267338</v>
      </c>
      <c r="C275" s="132" t="s">
        <v>64</v>
      </c>
      <c r="D275" s="132">
        <v>0</v>
      </c>
      <c r="E275" s="132">
        <v>0</v>
      </c>
      <c r="F275" s="132">
        <v>0</v>
      </c>
      <c r="G275" s="132">
        <v>1.1514780033029748E-2</v>
      </c>
      <c r="H275" s="132" t="s">
        <v>943</v>
      </c>
      <c r="I275" s="132" t="s">
        <v>943</v>
      </c>
      <c r="J275" s="132" t="s">
        <v>943</v>
      </c>
      <c r="K275" s="132"/>
    </row>
    <row r="276" spans="1:11" x14ac:dyDescent="0.3">
      <c r="A276" s="132">
        <v>1</v>
      </c>
      <c r="B276" s="132">
        <v>0.15367437348634935</v>
      </c>
      <c r="C276" s="132" t="s">
        <v>65</v>
      </c>
      <c r="D276" s="132">
        <v>2.2281872290654293E-2</v>
      </c>
      <c r="E276" s="132" t="s">
        <v>943</v>
      </c>
      <c r="F276" s="132" t="s">
        <v>943</v>
      </c>
      <c r="G276" s="132" t="s">
        <v>943</v>
      </c>
      <c r="H276" s="132" t="s">
        <v>943</v>
      </c>
      <c r="I276" s="132" t="s">
        <v>943</v>
      </c>
      <c r="J276" s="132" t="s">
        <v>943</v>
      </c>
      <c r="K276" s="132"/>
    </row>
    <row r="277" spans="1:11" x14ac:dyDescent="0.3">
      <c r="A277" s="132">
        <v>1</v>
      </c>
      <c r="B277" s="132">
        <v>0.22593543668099481</v>
      </c>
      <c r="C277" s="132" t="s">
        <v>66</v>
      </c>
      <c r="D277" s="132">
        <v>0</v>
      </c>
      <c r="E277" s="132">
        <v>0</v>
      </c>
      <c r="F277" s="132">
        <v>0</v>
      </c>
      <c r="G277" s="132">
        <v>8.7399793875904809E-4</v>
      </c>
      <c r="H277" s="132" t="s">
        <v>943</v>
      </c>
      <c r="I277" s="132" t="s">
        <v>943</v>
      </c>
      <c r="J277" s="132" t="s">
        <v>943</v>
      </c>
      <c r="K277" s="132"/>
    </row>
    <row r="278" spans="1:11" x14ac:dyDescent="0.3">
      <c r="A278" s="132">
        <v>1</v>
      </c>
      <c r="B278" s="132">
        <v>0.33132714241475847</v>
      </c>
      <c r="C278" s="132" t="s">
        <v>67</v>
      </c>
      <c r="D278" s="132">
        <v>0</v>
      </c>
      <c r="E278" s="132">
        <v>0</v>
      </c>
      <c r="F278" s="132">
        <v>0</v>
      </c>
      <c r="G278" s="132">
        <v>0</v>
      </c>
      <c r="H278" s="132">
        <v>0</v>
      </c>
      <c r="I278" s="132">
        <v>0.46869808883071473</v>
      </c>
      <c r="J278" s="132" t="s">
        <v>943</v>
      </c>
      <c r="K278" s="132"/>
    </row>
    <row r="279" spans="1:11" x14ac:dyDescent="0.3">
      <c r="A279" s="132">
        <v>1</v>
      </c>
      <c r="B279" s="132">
        <v>9.4851993702195214E-2</v>
      </c>
      <c r="C279" s="132" t="s">
        <v>68</v>
      </c>
      <c r="D279" s="132">
        <v>0</v>
      </c>
      <c r="E279" s="132">
        <v>0</v>
      </c>
      <c r="F279" s="132">
        <v>0</v>
      </c>
      <c r="G279" s="132">
        <v>7.0472778036856695E-3</v>
      </c>
      <c r="H279" s="132" t="s">
        <v>943</v>
      </c>
      <c r="I279" s="132" t="s">
        <v>943</v>
      </c>
      <c r="J279" s="132" t="s">
        <v>943</v>
      </c>
      <c r="K279" s="132"/>
    </row>
    <row r="280" spans="1:11" x14ac:dyDescent="0.3">
      <c r="A280" s="132">
        <v>1</v>
      </c>
      <c r="B280" s="132">
        <v>9.4527196738433489E-2</v>
      </c>
      <c r="C280" s="132" t="s">
        <v>69</v>
      </c>
      <c r="D280" s="132">
        <v>3.7812208348387388E-2</v>
      </c>
      <c r="E280" s="132" t="s">
        <v>943</v>
      </c>
      <c r="F280" s="132" t="s">
        <v>943</v>
      </c>
      <c r="G280" s="132" t="s">
        <v>943</v>
      </c>
      <c r="H280" s="132" t="s">
        <v>943</v>
      </c>
      <c r="I280" s="132" t="s">
        <v>943</v>
      </c>
      <c r="J280" s="132" t="s">
        <v>943</v>
      </c>
      <c r="K280" s="132"/>
    </row>
    <row r="281" spans="1:11" x14ac:dyDescent="0.3">
      <c r="A281" s="132">
        <v>1</v>
      </c>
      <c r="B281" s="132">
        <v>0.10419066019794963</v>
      </c>
      <c r="C281" s="132" t="s">
        <v>70</v>
      </c>
      <c r="D281" s="132">
        <v>0</v>
      </c>
      <c r="E281" s="132">
        <v>0.13034812020237019</v>
      </c>
      <c r="F281" s="132" t="s">
        <v>943</v>
      </c>
      <c r="G281" s="132" t="s">
        <v>943</v>
      </c>
      <c r="H281" s="132" t="s">
        <v>943</v>
      </c>
      <c r="I281" s="132" t="s">
        <v>943</v>
      </c>
      <c r="J281" s="132" t="s">
        <v>943</v>
      </c>
      <c r="K281" s="132"/>
    </row>
    <row r="282" spans="1:11" x14ac:dyDescent="0.3">
      <c r="A282" s="132">
        <v>0</v>
      </c>
      <c r="B282" s="132">
        <v>-2.9281673318380851E-2</v>
      </c>
      <c r="C282" s="132" t="s">
        <v>71</v>
      </c>
      <c r="D282" s="132">
        <v>3.1791801398268777E-3</v>
      </c>
      <c r="E282" s="132">
        <v>3.7692126462613809E-3</v>
      </c>
      <c r="F282" s="132" t="s">
        <v>943</v>
      </c>
      <c r="G282" s="132" t="s">
        <v>943</v>
      </c>
      <c r="H282" s="132" t="s">
        <v>943</v>
      </c>
      <c r="I282" s="132" t="s">
        <v>943</v>
      </c>
      <c r="J282" s="132" t="s">
        <v>943</v>
      </c>
      <c r="K282" s="132"/>
    </row>
    <row r="283" spans="1:11" x14ac:dyDescent="0.3">
      <c r="A283" s="132">
        <v>1</v>
      </c>
      <c r="B283" s="132">
        <v>0.38188200927845756</v>
      </c>
      <c r="C283" s="132" t="s">
        <v>72</v>
      </c>
      <c r="D283" s="132">
        <v>0</v>
      </c>
      <c r="E283" s="132">
        <v>1.4316949284617901E-2</v>
      </c>
      <c r="F283" s="132" t="s">
        <v>943</v>
      </c>
      <c r="G283" s="132" t="s">
        <v>943</v>
      </c>
      <c r="H283" s="132" t="s">
        <v>943</v>
      </c>
      <c r="I283" s="132" t="s">
        <v>943</v>
      </c>
      <c r="J283" s="132" t="s">
        <v>943</v>
      </c>
      <c r="K283" s="132"/>
    </row>
    <row r="284" spans="1:11" x14ac:dyDescent="0.3">
      <c r="A284" s="132">
        <v>0</v>
      </c>
      <c r="B284" s="132">
        <v>-8.4249965258465551E-2</v>
      </c>
      <c r="C284" s="132" t="s">
        <v>73</v>
      </c>
      <c r="D284" s="132">
        <v>3.3000081533237431E-3</v>
      </c>
      <c r="E284" s="132" t="s">
        <v>943</v>
      </c>
      <c r="F284" s="132" t="s">
        <v>943</v>
      </c>
      <c r="G284" s="132" t="s">
        <v>943</v>
      </c>
      <c r="H284" s="132" t="s">
        <v>943</v>
      </c>
      <c r="I284" s="132" t="s">
        <v>943</v>
      </c>
      <c r="J284" s="132" t="s">
        <v>943</v>
      </c>
      <c r="K284" s="132"/>
    </row>
    <row r="285" spans="1:11" x14ac:dyDescent="0.3">
      <c r="A285" s="132">
        <v>0</v>
      </c>
      <c r="B285" s="132">
        <v>-4.5111491457334167E-2</v>
      </c>
      <c r="C285" s="132" t="s">
        <v>74</v>
      </c>
      <c r="D285" s="132">
        <v>2.0685664633599374E-2</v>
      </c>
      <c r="E285" s="132" t="s">
        <v>943</v>
      </c>
      <c r="F285" s="132" t="s">
        <v>943</v>
      </c>
      <c r="G285" s="132" t="s">
        <v>943</v>
      </c>
      <c r="H285" s="132" t="s">
        <v>943</v>
      </c>
      <c r="I285" s="132" t="s">
        <v>943</v>
      </c>
      <c r="J285" s="132" t="s">
        <v>943</v>
      </c>
      <c r="K285" s="132"/>
    </row>
    <row r="286" spans="1:11" x14ac:dyDescent="0.3">
      <c r="A286" s="132">
        <v>1</v>
      </c>
      <c r="B286" s="132">
        <v>0.29425073933447327</v>
      </c>
      <c r="C286" s="132" t="s">
        <v>75</v>
      </c>
      <c r="D286" s="132">
        <v>0</v>
      </c>
      <c r="E286" s="132">
        <v>0</v>
      </c>
      <c r="F286" s="132">
        <v>5.3095883551155972E-3</v>
      </c>
      <c r="G286" s="132" t="s">
        <v>943</v>
      </c>
      <c r="H286" s="132" t="s">
        <v>943</v>
      </c>
      <c r="I286" s="132" t="s">
        <v>943</v>
      </c>
      <c r="J286" s="132" t="s">
        <v>943</v>
      </c>
      <c r="K286" s="132"/>
    </row>
    <row r="287" spans="1:11" x14ac:dyDescent="0.3">
      <c r="A287" s="132">
        <v>1</v>
      </c>
      <c r="B287" s="132">
        <v>9.1176226084118808E-2</v>
      </c>
      <c r="C287" s="132" t="s">
        <v>76</v>
      </c>
      <c r="D287" s="132">
        <v>0</v>
      </c>
      <c r="E287" s="132">
        <v>0</v>
      </c>
      <c r="F287" s="132">
        <v>0</v>
      </c>
      <c r="G287" s="132">
        <v>0</v>
      </c>
      <c r="H287" s="132">
        <v>0</v>
      </c>
      <c r="I287" s="132">
        <v>0</v>
      </c>
      <c r="J287" s="132">
        <v>0.56813345163102247</v>
      </c>
      <c r="K287" s="132"/>
    </row>
    <row r="288" spans="1:11" x14ac:dyDescent="0.3">
      <c r="A288" s="132">
        <v>1</v>
      </c>
      <c r="B288" s="132">
        <v>5.7986792880793822E-2</v>
      </c>
      <c r="C288" s="132" t="s">
        <v>77</v>
      </c>
      <c r="D288" s="132">
        <v>0</v>
      </c>
      <c r="E288" s="132">
        <v>3.0029240870645416E-2</v>
      </c>
      <c r="F288" s="132" t="s">
        <v>943</v>
      </c>
      <c r="G288" s="132" t="s">
        <v>943</v>
      </c>
      <c r="H288" s="132" t="s">
        <v>943</v>
      </c>
      <c r="I288" s="132" t="s">
        <v>943</v>
      </c>
      <c r="J288" s="132" t="s">
        <v>943</v>
      </c>
      <c r="K288" s="132"/>
    </row>
    <row r="289" spans="1:11" x14ac:dyDescent="0.3">
      <c r="A289" s="132">
        <v>0</v>
      </c>
      <c r="B289" s="132">
        <v>-0.12309207725663898</v>
      </c>
      <c r="C289" s="132" t="s">
        <v>78</v>
      </c>
      <c r="D289" s="132">
        <v>0</v>
      </c>
      <c r="E289" s="132">
        <v>0</v>
      </c>
      <c r="F289" s="132">
        <v>0</v>
      </c>
      <c r="G289" s="132">
        <v>0</v>
      </c>
      <c r="H289" s="132">
        <v>0</v>
      </c>
      <c r="I289" s="132">
        <v>0.26142908244920926</v>
      </c>
      <c r="J289" s="132" t="s">
        <v>943</v>
      </c>
      <c r="K289" s="132"/>
    </row>
    <row r="290" spans="1:11" x14ac:dyDescent="0.3">
      <c r="A290" s="132">
        <v>1</v>
      </c>
      <c r="B290" s="132">
        <v>0.42181886343652408</v>
      </c>
      <c r="C290" s="132" t="s">
        <v>79</v>
      </c>
      <c r="D290" s="132">
        <v>0</v>
      </c>
      <c r="E290" s="132">
        <v>0</v>
      </c>
      <c r="F290" s="132">
        <v>0</v>
      </c>
      <c r="G290" s="132">
        <v>3.0507588896343529E-2</v>
      </c>
      <c r="H290" s="132" t="s">
        <v>943</v>
      </c>
      <c r="I290" s="132" t="s">
        <v>943</v>
      </c>
      <c r="J290" s="132" t="s">
        <v>943</v>
      </c>
      <c r="K290" s="132"/>
    </row>
    <row r="291" spans="1:11" x14ac:dyDescent="0.3">
      <c r="A291" s="132">
        <v>1</v>
      </c>
      <c r="B291" s="132">
        <v>0.37118752905455826</v>
      </c>
      <c r="C291" s="132" t="s">
        <v>80</v>
      </c>
      <c r="D291" s="132">
        <v>1.4535918083764001E-2</v>
      </c>
      <c r="E291" s="132" t="s">
        <v>943</v>
      </c>
      <c r="F291" s="132" t="s">
        <v>943</v>
      </c>
      <c r="G291" s="132" t="s">
        <v>943</v>
      </c>
      <c r="H291" s="132" t="s">
        <v>943</v>
      </c>
      <c r="I291" s="132" t="s">
        <v>943</v>
      </c>
      <c r="J291" s="132" t="s">
        <v>943</v>
      </c>
      <c r="K291" s="132"/>
    </row>
    <row r="292" spans="1:11" x14ac:dyDescent="0.3">
      <c r="A292" s="132">
        <v>1</v>
      </c>
      <c r="B292" s="132">
        <v>3.477434842867283E-2</v>
      </c>
      <c r="C292" s="132" t="s">
        <v>81</v>
      </c>
      <c r="D292" s="132">
        <v>0</v>
      </c>
      <c r="E292" s="132">
        <v>0</v>
      </c>
      <c r="F292" s="132">
        <v>8.6690088167260091E-4</v>
      </c>
      <c r="G292" s="132" t="s">
        <v>943</v>
      </c>
      <c r="H292" s="132" t="s">
        <v>943</v>
      </c>
      <c r="I292" s="132" t="s">
        <v>943</v>
      </c>
      <c r="J292" s="132" t="s">
        <v>943</v>
      </c>
      <c r="K292" s="132"/>
    </row>
    <row r="293" spans="1:11" x14ac:dyDescent="0.3">
      <c r="A293" s="132">
        <v>1</v>
      </c>
      <c r="B293" s="132">
        <v>0.14976514809586378</v>
      </c>
      <c r="C293" s="132" t="s">
        <v>82</v>
      </c>
      <c r="D293" s="132">
        <v>0</v>
      </c>
      <c r="E293" s="132">
        <v>0</v>
      </c>
      <c r="F293" s="132">
        <v>0</v>
      </c>
      <c r="G293" s="132">
        <v>0</v>
      </c>
      <c r="H293" s="132">
        <v>0.20989132986079539</v>
      </c>
      <c r="I293" s="132" t="s">
        <v>943</v>
      </c>
      <c r="J293" s="132" t="s">
        <v>943</v>
      </c>
      <c r="K293" s="132"/>
    </row>
    <row r="294" spans="1:11" x14ac:dyDescent="0.3">
      <c r="A294" s="132">
        <v>0</v>
      </c>
      <c r="B294" s="132">
        <v>-2.8949095188152411E-2</v>
      </c>
      <c r="C294" s="132" t="s">
        <v>83</v>
      </c>
      <c r="D294" s="132">
        <v>0</v>
      </c>
      <c r="E294" s="132">
        <v>5.462926616419015E-2</v>
      </c>
      <c r="F294" s="132" t="s">
        <v>943</v>
      </c>
      <c r="G294" s="132" t="s">
        <v>943</v>
      </c>
      <c r="H294" s="132" t="s">
        <v>943</v>
      </c>
      <c r="I294" s="132" t="s">
        <v>943</v>
      </c>
      <c r="J294" s="132" t="s">
        <v>943</v>
      </c>
      <c r="K294" s="132"/>
    </row>
    <row r="295" spans="1:11" x14ac:dyDescent="0.3">
      <c r="A295" s="132">
        <v>1</v>
      </c>
      <c r="B295" s="132">
        <v>6.2044230690593428E-2</v>
      </c>
      <c r="C295" s="132" t="s">
        <v>84</v>
      </c>
      <c r="D295" s="132">
        <v>0</v>
      </c>
      <c r="E295" s="132">
        <v>0</v>
      </c>
      <c r="F295" s="132">
        <v>0.30664415698933617</v>
      </c>
      <c r="G295" s="132" t="s">
        <v>943</v>
      </c>
      <c r="H295" s="132" t="s">
        <v>943</v>
      </c>
      <c r="I295" s="132" t="s">
        <v>943</v>
      </c>
      <c r="J295" s="132" t="s">
        <v>943</v>
      </c>
      <c r="K295" s="132"/>
    </row>
    <row r="296" spans="1:11" x14ac:dyDescent="0.3">
      <c r="A296" s="132">
        <v>1</v>
      </c>
      <c r="B296" s="132">
        <v>0.19309499679119702</v>
      </c>
      <c r="C296" s="132" t="s">
        <v>85</v>
      </c>
      <c r="D296" s="132">
        <v>0</v>
      </c>
      <c r="E296" s="132">
        <v>0</v>
      </c>
      <c r="F296" s="132">
        <v>0</v>
      </c>
      <c r="G296" s="132">
        <v>0</v>
      </c>
      <c r="H296" s="132">
        <v>0</v>
      </c>
      <c r="I296" s="132">
        <v>4.4424512104495661E-2</v>
      </c>
      <c r="J296" s="132" t="s">
        <v>943</v>
      </c>
      <c r="K296" s="132"/>
    </row>
    <row r="297" spans="1:11" x14ac:dyDescent="0.3">
      <c r="A297" s="132">
        <v>0</v>
      </c>
      <c r="B297" s="132">
        <v>-6.2250194601086743E-3</v>
      </c>
      <c r="C297" s="132" t="s">
        <v>86</v>
      </c>
      <c r="D297" s="132">
        <v>6.1305783663911061E-3</v>
      </c>
      <c r="E297" s="132" t="s">
        <v>943</v>
      </c>
      <c r="F297" s="132" t="s">
        <v>943</v>
      </c>
      <c r="G297" s="132" t="s">
        <v>943</v>
      </c>
      <c r="H297" s="132" t="s">
        <v>943</v>
      </c>
      <c r="I297" s="132" t="s">
        <v>943</v>
      </c>
      <c r="J297" s="132" t="s">
        <v>943</v>
      </c>
      <c r="K297" s="132"/>
    </row>
    <row r="298" spans="1:11" x14ac:dyDescent="0.3">
      <c r="A298" s="132">
        <v>1</v>
      </c>
      <c r="B298" s="132">
        <v>0.42967882063905954</v>
      </c>
      <c r="C298" s="132" t="s">
        <v>87</v>
      </c>
      <c r="D298" s="132">
        <v>0</v>
      </c>
      <c r="E298" s="132">
        <v>0</v>
      </c>
      <c r="F298" s="132">
        <v>0</v>
      </c>
      <c r="G298" s="132">
        <v>0</v>
      </c>
      <c r="H298" s="132">
        <v>0</v>
      </c>
      <c r="I298" s="132">
        <v>0</v>
      </c>
      <c r="J298" s="132">
        <v>0</v>
      </c>
      <c r="K298" s="132">
        <v>1</v>
      </c>
    </row>
    <row r="299" spans="1:11" x14ac:dyDescent="0.3">
      <c r="A299" s="132">
        <v>0</v>
      </c>
      <c r="B299" s="132">
        <v>-0.11043778716164634</v>
      </c>
      <c r="C299" s="132" t="s">
        <v>88</v>
      </c>
      <c r="D299" s="132">
        <v>0</v>
      </c>
      <c r="E299" s="132">
        <v>0</v>
      </c>
      <c r="F299" s="132">
        <v>1.7735912438884262E-2</v>
      </c>
      <c r="G299" s="132" t="s">
        <v>943</v>
      </c>
      <c r="H299" s="132" t="s">
        <v>943</v>
      </c>
      <c r="I299" s="132" t="s">
        <v>943</v>
      </c>
      <c r="J299" s="132" t="s">
        <v>943</v>
      </c>
      <c r="K299" s="132"/>
    </row>
    <row r="300" spans="1:11" x14ac:dyDescent="0.3">
      <c r="A300" s="132">
        <v>1</v>
      </c>
      <c r="B300" s="132">
        <v>1.5131806627718689E-2</v>
      </c>
      <c r="C300" s="132" t="s">
        <v>89</v>
      </c>
      <c r="D300" s="132">
        <v>8.6751547186168839E-3</v>
      </c>
      <c r="E300" s="132" t="s">
        <v>943</v>
      </c>
      <c r="F300" s="132" t="s">
        <v>943</v>
      </c>
      <c r="G300" s="132" t="s">
        <v>943</v>
      </c>
      <c r="H300" s="132" t="s">
        <v>943</v>
      </c>
      <c r="I300" s="132" t="s">
        <v>943</v>
      </c>
      <c r="J300" s="132" t="s">
        <v>943</v>
      </c>
      <c r="K300" s="132"/>
    </row>
    <row r="301" spans="1:11" x14ac:dyDescent="0.3">
      <c r="A301" s="132">
        <v>0</v>
      </c>
      <c r="B301" s="132">
        <v>-5.9762478642287259E-2</v>
      </c>
      <c r="C301" s="132" t="s">
        <v>90</v>
      </c>
      <c r="D301" s="132">
        <v>0</v>
      </c>
      <c r="E301" s="132">
        <v>1.2867680269885407E-2</v>
      </c>
      <c r="F301" s="132" t="s">
        <v>943</v>
      </c>
      <c r="G301" s="132" t="s">
        <v>943</v>
      </c>
      <c r="H301" s="132" t="s">
        <v>943</v>
      </c>
      <c r="I301" s="132" t="s">
        <v>943</v>
      </c>
      <c r="J301" s="132" t="s">
        <v>943</v>
      </c>
      <c r="K301" s="132"/>
    </row>
    <row r="302" spans="1:11" x14ac:dyDescent="0.3">
      <c r="A302" s="132">
        <v>1</v>
      </c>
      <c r="B302" s="132">
        <v>2.1809403426873018E-2</v>
      </c>
      <c r="C302" s="132" t="s">
        <v>91</v>
      </c>
      <c r="D302" s="132">
        <v>2.2930167637858434E-2</v>
      </c>
      <c r="E302" s="132" t="s">
        <v>943</v>
      </c>
      <c r="F302" s="132" t="s">
        <v>943</v>
      </c>
      <c r="G302" s="132" t="s">
        <v>943</v>
      </c>
      <c r="H302" s="132" t="s">
        <v>943</v>
      </c>
      <c r="I302" s="132" t="s">
        <v>943</v>
      </c>
      <c r="J302" s="132" t="s">
        <v>943</v>
      </c>
      <c r="K302" s="132"/>
    </row>
    <row r="303" spans="1:11" x14ac:dyDescent="0.3">
      <c r="A303" s="132">
        <v>1</v>
      </c>
      <c r="B303" s="132">
        <v>5.1471603686300715E-2</v>
      </c>
      <c r="C303" s="132" t="s">
        <v>92</v>
      </c>
      <c r="D303" s="132">
        <v>0</v>
      </c>
      <c r="E303" s="132">
        <v>7.6317933287454523E-3</v>
      </c>
      <c r="F303" s="132" t="s">
        <v>943</v>
      </c>
      <c r="G303" s="132" t="s">
        <v>943</v>
      </c>
      <c r="H303" s="132" t="s">
        <v>943</v>
      </c>
      <c r="I303" s="132" t="s">
        <v>943</v>
      </c>
      <c r="J303" s="132" t="s">
        <v>943</v>
      </c>
      <c r="K303" s="132"/>
    </row>
    <row r="304" spans="1:11" x14ac:dyDescent="0.3">
      <c r="A304" s="132">
        <v>0</v>
      </c>
      <c r="B304" s="132">
        <v>-0.25092724473312966</v>
      </c>
      <c r="C304" s="132" t="s">
        <v>93</v>
      </c>
      <c r="D304" s="132">
        <v>9.3664141798553813E-2</v>
      </c>
      <c r="E304" s="132" t="s">
        <v>943</v>
      </c>
      <c r="F304" s="132" t="s">
        <v>943</v>
      </c>
      <c r="G304" s="132" t="s">
        <v>943</v>
      </c>
      <c r="H304" s="132" t="s">
        <v>943</v>
      </c>
      <c r="I304" s="132" t="s">
        <v>943</v>
      </c>
      <c r="J304" s="132" t="s">
        <v>943</v>
      </c>
      <c r="K304" s="132"/>
    </row>
    <row r="305" spans="1:11" x14ac:dyDescent="0.3">
      <c r="A305" s="132">
        <v>1</v>
      </c>
      <c r="B305" s="132">
        <v>9.6919898098343948E-2</v>
      </c>
      <c r="C305" s="132" t="s">
        <v>94</v>
      </c>
      <c r="D305" s="132">
        <v>0</v>
      </c>
      <c r="E305" s="132">
        <v>0</v>
      </c>
      <c r="F305" s="132">
        <v>2.6061676567564047E-2</v>
      </c>
      <c r="G305" s="132" t="s">
        <v>943</v>
      </c>
      <c r="H305" s="132" t="s">
        <v>943</v>
      </c>
      <c r="I305" s="132" t="s">
        <v>943</v>
      </c>
      <c r="J305" s="132" t="s">
        <v>943</v>
      </c>
      <c r="K305" s="132"/>
    </row>
    <row r="306" spans="1:11" x14ac:dyDescent="0.3">
      <c r="A306" s="132" t="s">
        <v>476</v>
      </c>
      <c r="B306" s="132"/>
      <c r="C306" s="132" t="s">
        <v>931</v>
      </c>
      <c r="D306" s="132">
        <v>0.99999999999999978</v>
      </c>
      <c r="E306" s="132">
        <v>0.99999892785299249</v>
      </c>
      <c r="F306" s="132">
        <v>1.0000001139969075</v>
      </c>
      <c r="G306" s="132">
        <v>0.99999928594939669</v>
      </c>
      <c r="H306" s="132">
        <v>0.99999971151072031</v>
      </c>
      <c r="I306" s="132">
        <v>1.0000000220593517</v>
      </c>
      <c r="J306" s="132">
        <v>0.99999999999999978</v>
      </c>
      <c r="K306" s="132">
        <v>1</v>
      </c>
    </row>
    <row r="307" spans="1:11" x14ac:dyDescent="0.3">
      <c r="A307" s="132">
        <v>46</v>
      </c>
      <c r="B307" s="132"/>
      <c r="C307" s="132" t="s">
        <v>939</v>
      </c>
      <c r="D307" s="132">
        <v>0.99999936106055176</v>
      </c>
      <c r="E307" s="132">
        <v>0.99999892785299249</v>
      </c>
      <c r="F307" s="132">
        <v>1.0000001139969075</v>
      </c>
      <c r="G307" s="132">
        <v>0.99999928594939669</v>
      </c>
      <c r="H307" s="132">
        <v>0.99999971151072031</v>
      </c>
      <c r="I307" s="132">
        <v>1.0000000220593517</v>
      </c>
      <c r="J307" s="132">
        <v>0.99999999999999978</v>
      </c>
      <c r="K307" s="132">
        <v>1</v>
      </c>
    </row>
    <row r="308" spans="1:11" x14ac:dyDescent="0.3">
      <c r="A308" s="132" t="s">
        <v>942</v>
      </c>
      <c r="B308" s="132"/>
      <c r="C308" s="132" t="s">
        <v>940</v>
      </c>
      <c r="D308" s="132">
        <v>-9.0011704147444999E-2</v>
      </c>
      <c r="E308" s="132">
        <v>-0.21602190596902882</v>
      </c>
      <c r="F308" s="132">
        <v>-0.12134107825999978</v>
      </c>
      <c r="G308" s="132">
        <v>-0.12795974528104828</v>
      </c>
      <c r="H308" s="132">
        <v>-0.3272563250793819</v>
      </c>
      <c r="I308" s="132">
        <v>1.933432069822065E-2</v>
      </c>
      <c r="J308" s="132">
        <v>-0.64457788442160335</v>
      </c>
      <c r="K308" s="132" t="e">
        <v>#DIV/0!</v>
      </c>
    </row>
  </sheetData>
  <phoneticPr fontId="13" type="noConversion"/>
  <hyperlinks>
    <hyperlink ref="A194" r:id="rId1" display="https://miau.my-x.hu/myx-free/coco/test/868173320210319082415.html" xr:uid="{66E93076-1E4E-42CD-B2A7-FFCCA666696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6966-404F-4BC5-B68D-035891970194}">
  <dimension ref="A1:CT190"/>
  <sheetViews>
    <sheetView workbookViewId="0"/>
  </sheetViews>
  <sheetFormatPr defaultRowHeight="14.4" x14ac:dyDescent="0.3"/>
  <cols>
    <col min="1" max="1" width="30.88671875" bestFit="1" customWidth="1"/>
    <col min="2" max="2" width="8.44140625" bestFit="1" customWidth="1"/>
    <col min="3" max="3" width="8.77734375" style="19" bestFit="1" customWidth="1"/>
    <col min="4" max="4" width="6.77734375" bestFit="1" customWidth="1"/>
    <col min="5" max="5" width="8.77734375" style="19" bestFit="1" customWidth="1"/>
    <col min="6" max="6" width="6.77734375" bestFit="1" customWidth="1"/>
    <col min="7" max="7" width="8.77734375" style="19" bestFit="1" customWidth="1"/>
    <col min="8" max="8" width="6.77734375" bestFit="1" customWidth="1"/>
    <col min="9" max="9" width="8.77734375" style="19" bestFit="1" customWidth="1"/>
    <col min="10" max="10" width="6.77734375" bestFit="1" customWidth="1"/>
    <col min="11" max="11" width="8.77734375" style="19" bestFit="1" customWidth="1"/>
    <col min="12" max="12" width="8.6640625" bestFit="1" customWidth="1"/>
    <col min="13" max="13" width="8.77734375" style="19" bestFit="1" customWidth="1"/>
    <col min="14" max="14" width="6.77734375" bestFit="1" customWidth="1"/>
    <col min="15" max="16" width="8.5546875" style="19" bestFit="1" customWidth="1"/>
    <col min="17" max="18" width="6.77734375" bestFit="1" customWidth="1"/>
    <col min="19" max="19" width="8.5546875" style="19" bestFit="1" customWidth="1"/>
    <col min="20" max="20" width="6.77734375" bestFit="1" customWidth="1"/>
    <col min="21" max="21" width="8.77734375" style="19" bestFit="1" customWidth="1"/>
    <col min="22" max="25" width="6.77734375" bestFit="1" customWidth="1"/>
    <col min="26" max="26" width="8.77734375" style="19" bestFit="1" customWidth="1"/>
    <col min="27" max="28" width="6.77734375" bestFit="1" customWidth="1"/>
    <col min="29" max="30" width="8.77734375" style="19" bestFit="1" customWidth="1"/>
    <col min="31" max="31" width="6.77734375" bestFit="1" customWidth="1"/>
    <col min="32" max="33" width="8.77734375" style="19" bestFit="1" customWidth="1"/>
    <col min="34" max="37" width="6.77734375" bestFit="1" customWidth="1"/>
    <col min="38" max="38" width="8.77734375" style="19" bestFit="1" customWidth="1"/>
    <col min="39" max="40" width="6.77734375" bestFit="1" customWidth="1"/>
    <col min="41" max="41" width="8.6640625" style="19" bestFit="1" customWidth="1"/>
    <col min="42" max="50" width="6.77734375" bestFit="1" customWidth="1"/>
    <col min="51" max="52" width="8.5546875" style="19" bestFit="1" customWidth="1"/>
    <col min="53" max="53" width="8.6640625" style="19" bestFit="1" customWidth="1"/>
    <col min="54" max="55" width="6.77734375" bestFit="1" customWidth="1"/>
    <col min="56" max="56" width="8.77734375" style="19" bestFit="1" customWidth="1"/>
    <col min="57" max="60" width="6.77734375" bestFit="1" customWidth="1"/>
    <col min="61" max="61" width="8.5546875" style="19" bestFit="1" customWidth="1"/>
    <col min="62" max="65" width="6.77734375" bestFit="1" customWidth="1"/>
    <col min="66" max="67" width="8.77734375" style="19" bestFit="1" customWidth="1"/>
    <col min="68" max="68" width="6.77734375" bestFit="1" customWidth="1"/>
    <col min="69" max="69" width="5.77734375" bestFit="1" customWidth="1"/>
    <col min="70" max="70" width="12" bestFit="1" customWidth="1"/>
    <col min="71" max="71" width="4.88671875" bestFit="1" customWidth="1"/>
    <col min="72" max="72" width="6.6640625" bestFit="1" customWidth="1"/>
  </cols>
  <sheetData>
    <row r="1" spans="1:69" x14ac:dyDescent="0.3">
      <c r="B1" t="str">
        <f>B3</f>
        <v>X(A2)</v>
      </c>
      <c r="C1" t="str">
        <f t="shared" ref="C1:BN1" si="0">C3</f>
        <v>X(A3)</v>
      </c>
      <c r="D1" t="str">
        <f t="shared" si="0"/>
        <v>X(A5)</v>
      </c>
      <c r="E1" t="str">
        <f t="shared" si="0"/>
        <v>X(A7)</v>
      </c>
      <c r="F1" t="str">
        <f t="shared" si="0"/>
        <v>X(A10)</v>
      </c>
      <c r="G1" t="str">
        <f t="shared" si="0"/>
        <v>X(A11)</v>
      </c>
      <c r="H1" t="str">
        <f t="shared" si="0"/>
        <v>X(A12)</v>
      </c>
      <c r="I1" t="str">
        <f t="shared" si="0"/>
        <v>X(A13)</v>
      </c>
      <c r="J1" t="str">
        <f t="shared" si="0"/>
        <v>X(A15)</v>
      </c>
      <c r="K1" t="str">
        <f t="shared" si="0"/>
        <v>X(A16)</v>
      </c>
      <c r="L1" t="str">
        <f t="shared" si="0"/>
        <v>X(A17)</v>
      </c>
      <c r="M1" t="str">
        <f t="shared" si="0"/>
        <v>X(A19)</v>
      </c>
      <c r="N1" t="str">
        <f t="shared" si="0"/>
        <v>X(A20)</v>
      </c>
      <c r="O1" t="str">
        <f t="shared" si="0"/>
        <v>X(A21)</v>
      </c>
      <c r="P1" t="str">
        <f t="shared" si="0"/>
        <v>X(A23)</v>
      </c>
      <c r="Q1" t="str">
        <f t="shared" si="0"/>
        <v>X(A25)</v>
      </c>
      <c r="R1" t="str">
        <f t="shared" si="0"/>
        <v>X(A26)</v>
      </c>
      <c r="S1" t="str">
        <f t="shared" si="0"/>
        <v>X(A27)</v>
      </c>
      <c r="T1" t="str">
        <f t="shared" si="0"/>
        <v>X(A28)</v>
      </c>
      <c r="U1" t="str">
        <f t="shared" si="0"/>
        <v>X(A29)</v>
      </c>
      <c r="V1" t="str">
        <f t="shared" si="0"/>
        <v>X(A30)</v>
      </c>
      <c r="W1" t="str">
        <f t="shared" si="0"/>
        <v>X(A31)</v>
      </c>
      <c r="X1" t="str">
        <f t="shared" si="0"/>
        <v>X(A33)</v>
      </c>
      <c r="Y1" t="str">
        <f t="shared" si="0"/>
        <v>X(A34)</v>
      </c>
      <c r="Z1" t="str">
        <f t="shared" si="0"/>
        <v>X(A35)</v>
      </c>
      <c r="AA1" t="str">
        <f t="shared" si="0"/>
        <v>X(A37)</v>
      </c>
      <c r="AB1" t="str">
        <f t="shared" si="0"/>
        <v>X(A38)</v>
      </c>
      <c r="AC1" t="str">
        <f t="shared" si="0"/>
        <v>X(A39)</v>
      </c>
      <c r="AD1" t="str">
        <f t="shared" si="0"/>
        <v>X(A40)</v>
      </c>
      <c r="AE1" t="str">
        <f t="shared" si="0"/>
        <v>X(A43)</v>
      </c>
      <c r="AF1" t="str">
        <f t="shared" si="0"/>
        <v>X(A44)</v>
      </c>
      <c r="AG1" t="str">
        <f t="shared" si="0"/>
        <v>X(A45)</v>
      </c>
      <c r="AH1" t="str">
        <f t="shared" si="0"/>
        <v>X(A46)</v>
      </c>
      <c r="AI1" t="str">
        <f t="shared" si="0"/>
        <v>X(A47)</v>
      </c>
      <c r="AJ1" t="str">
        <f t="shared" si="0"/>
        <v>X(A48)</v>
      </c>
      <c r="AK1" t="str">
        <f t="shared" si="0"/>
        <v>X(A49)</v>
      </c>
      <c r="AL1" t="str">
        <f t="shared" si="0"/>
        <v>X(A50)</v>
      </c>
      <c r="AM1" t="str">
        <f t="shared" si="0"/>
        <v>X(A53)</v>
      </c>
      <c r="AN1" t="str">
        <f t="shared" si="0"/>
        <v>X(A54)</v>
      </c>
      <c r="AO1" t="str">
        <f t="shared" si="0"/>
        <v>X(A55)</v>
      </c>
      <c r="AP1" t="str">
        <f t="shared" si="0"/>
        <v>X(A56)</v>
      </c>
      <c r="AQ1" t="str">
        <f t="shared" si="0"/>
        <v>X(A57)</v>
      </c>
      <c r="AR1" t="str">
        <f t="shared" si="0"/>
        <v>X(A58)</v>
      </c>
      <c r="AS1" t="str">
        <f t="shared" si="0"/>
        <v>X(A59)</v>
      </c>
      <c r="AT1" t="str">
        <f t="shared" si="0"/>
        <v>X(A61)</v>
      </c>
      <c r="AU1" t="str">
        <f t="shared" si="0"/>
        <v>X(A64)</v>
      </c>
      <c r="AV1" t="str">
        <f t="shared" si="0"/>
        <v>X(A66)</v>
      </c>
      <c r="AW1" t="str">
        <f t="shared" si="0"/>
        <v>X(A67)</v>
      </c>
      <c r="AX1" t="str">
        <f t="shared" si="0"/>
        <v>X(A68)</v>
      </c>
      <c r="AY1" t="str">
        <f t="shared" si="0"/>
        <v>X(A70)</v>
      </c>
      <c r="AZ1" t="str">
        <f t="shared" si="0"/>
        <v>X(A71)</v>
      </c>
      <c r="BA1" t="str">
        <f t="shared" si="0"/>
        <v>X(A72)</v>
      </c>
      <c r="BB1" t="str">
        <f t="shared" si="0"/>
        <v>X(A75)</v>
      </c>
      <c r="BC1" t="str">
        <f t="shared" si="0"/>
        <v>X(A76)</v>
      </c>
      <c r="BD1" t="str">
        <f t="shared" si="0"/>
        <v>X(A77)</v>
      </c>
      <c r="BE1" t="str">
        <f t="shared" si="0"/>
        <v>X(A78)</v>
      </c>
      <c r="BF1" t="str">
        <f t="shared" si="0"/>
        <v>X(A79)</v>
      </c>
      <c r="BG1" t="str">
        <f t="shared" si="0"/>
        <v>X(A81)</v>
      </c>
      <c r="BH1" t="str">
        <f t="shared" si="0"/>
        <v>X(A82)</v>
      </c>
      <c r="BI1" t="str">
        <f t="shared" si="0"/>
        <v>X(A83)</v>
      </c>
      <c r="BJ1" t="str">
        <f t="shared" si="0"/>
        <v>X(A84)</v>
      </c>
      <c r="BK1" t="str">
        <f t="shared" si="0"/>
        <v>X(A85)</v>
      </c>
      <c r="BL1" t="str">
        <f t="shared" si="0"/>
        <v>X(A87)</v>
      </c>
      <c r="BM1" t="str">
        <f t="shared" si="0"/>
        <v>X(A88)</v>
      </c>
      <c r="BN1" t="str">
        <f t="shared" si="0"/>
        <v>X(A90)</v>
      </c>
      <c r="BO1" t="str">
        <f t="shared" ref="BO1:BP1" si="1">BO3</f>
        <v>X(A92)</v>
      </c>
      <c r="BP1" t="str">
        <f t="shared" si="1"/>
        <v>X(A94)</v>
      </c>
    </row>
    <row r="2" spans="1:69" ht="15" thickBot="1" x14ac:dyDescent="0.35">
      <c r="C2" s="19">
        <v>1</v>
      </c>
      <c r="E2" s="19">
        <v>1</v>
      </c>
      <c r="G2" s="19">
        <v>1</v>
      </c>
      <c r="I2" s="19">
        <v>1</v>
      </c>
      <c r="K2" s="19">
        <v>1</v>
      </c>
      <c r="M2" s="19">
        <v>1</v>
      </c>
      <c r="O2" s="19">
        <v>1</v>
      </c>
      <c r="P2" s="19">
        <v>1</v>
      </c>
      <c r="S2" s="19">
        <v>1</v>
      </c>
      <c r="U2" s="19">
        <v>1</v>
      </c>
      <c r="Z2" s="19">
        <v>1</v>
      </c>
      <c r="AC2" s="19">
        <v>1</v>
      </c>
      <c r="AD2" s="19">
        <v>1</v>
      </c>
      <c r="AF2" s="19">
        <v>1</v>
      </c>
      <c r="AG2" s="19">
        <v>1</v>
      </c>
      <c r="AL2" s="19">
        <v>1</v>
      </c>
      <c r="AO2" s="19">
        <v>1</v>
      </c>
      <c r="AY2" s="19">
        <v>1</v>
      </c>
      <c r="AZ2" s="19">
        <v>1</v>
      </c>
      <c r="BA2" s="19">
        <v>1</v>
      </c>
      <c r="BD2" s="19">
        <v>1</v>
      </c>
      <c r="BI2" s="19">
        <v>1</v>
      </c>
      <c r="BN2" s="19">
        <v>1</v>
      </c>
      <c r="BO2" s="19">
        <v>1</v>
      </c>
    </row>
    <row r="3" spans="1:69" ht="15" thickBot="1" x14ac:dyDescent="0.35">
      <c r="A3" s="1" t="s">
        <v>0</v>
      </c>
      <c r="B3" s="1" t="s">
        <v>2</v>
      </c>
      <c r="C3" s="17" t="s">
        <v>3</v>
      </c>
      <c r="D3" s="1" t="s">
        <v>5</v>
      </c>
      <c r="E3" s="17" t="s">
        <v>7</v>
      </c>
      <c r="F3" s="1" t="s">
        <v>10</v>
      </c>
      <c r="G3" s="17" t="s">
        <v>11</v>
      </c>
      <c r="H3" s="1" t="s">
        <v>12</v>
      </c>
      <c r="I3" s="17" t="s">
        <v>13</v>
      </c>
      <c r="J3" s="1" t="s">
        <v>15</v>
      </c>
      <c r="K3" s="17" t="s">
        <v>16</v>
      </c>
      <c r="L3" s="1" t="s">
        <v>17</v>
      </c>
      <c r="M3" s="17" t="s">
        <v>19</v>
      </c>
      <c r="N3" s="1" t="s">
        <v>20</v>
      </c>
      <c r="O3" s="17" t="s">
        <v>21</v>
      </c>
      <c r="P3" s="17" t="s">
        <v>23</v>
      </c>
      <c r="Q3" s="1" t="s">
        <v>25</v>
      </c>
      <c r="R3" s="1" t="s">
        <v>26</v>
      </c>
      <c r="S3" s="17" t="s">
        <v>27</v>
      </c>
      <c r="T3" s="1" t="s">
        <v>28</v>
      </c>
      <c r="U3" s="17" t="s">
        <v>29</v>
      </c>
      <c r="V3" s="1" t="s">
        <v>30</v>
      </c>
      <c r="W3" s="1" t="s">
        <v>31</v>
      </c>
      <c r="X3" s="1" t="s">
        <v>33</v>
      </c>
      <c r="Y3" s="1" t="s">
        <v>34</v>
      </c>
      <c r="Z3" s="17" t="s">
        <v>35</v>
      </c>
      <c r="AA3" s="1" t="s">
        <v>37</v>
      </c>
      <c r="AB3" s="1" t="s">
        <v>38</v>
      </c>
      <c r="AC3" s="17" t="s">
        <v>39</v>
      </c>
      <c r="AD3" s="17" t="s">
        <v>40</v>
      </c>
      <c r="AE3" s="1" t="s">
        <v>43</v>
      </c>
      <c r="AF3" s="17" t="s">
        <v>44</v>
      </c>
      <c r="AG3" s="17" t="s">
        <v>45</v>
      </c>
      <c r="AH3" s="1" t="s">
        <v>46</v>
      </c>
      <c r="AI3" s="1" t="s">
        <v>47</v>
      </c>
      <c r="AJ3" s="1" t="s">
        <v>48</v>
      </c>
      <c r="AK3" s="1" t="s">
        <v>49</v>
      </c>
      <c r="AL3" s="17" t="s">
        <v>50</v>
      </c>
      <c r="AM3" s="1" t="s">
        <v>53</v>
      </c>
      <c r="AN3" s="1" t="s">
        <v>54</v>
      </c>
      <c r="AO3" s="17" t="s">
        <v>55</v>
      </c>
      <c r="AP3" s="1" t="s">
        <v>56</v>
      </c>
      <c r="AQ3" s="1" t="s">
        <v>57</v>
      </c>
      <c r="AR3" s="1" t="s">
        <v>58</v>
      </c>
      <c r="AS3" s="1" t="s">
        <v>59</v>
      </c>
      <c r="AT3" s="1" t="s">
        <v>61</v>
      </c>
      <c r="AU3" s="1" t="s">
        <v>64</v>
      </c>
      <c r="AV3" s="1" t="s">
        <v>66</v>
      </c>
      <c r="AW3" s="1" t="s">
        <v>67</v>
      </c>
      <c r="AX3" s="1" t="s">
        <v>68</v>
      </c>
      <c r="AY3" s="17" t="s">
        <v>70</v>
      </c>
      <c r="AZ3" s="17" t="s">
        <v>71</v>
      </c>
      <c r="BA3" s="17" t="s">
        <v>72</v>
      </c>
      <c r="BB3" s="1" t="s">
        <v>75</v>
      </c>
      <c r="BC3" s="1" t="s">
        <v>76</v>
      </c>
      <c r="BD3" s="17" t="s">
        <v>77</v>
      </c>
      <c r="BE3" s="1" t="s">
        <v>78</v>
      </c>
      <c r="BF3" s="1" t="s">
        <v>79</v>
      </c>
      <c r="BG3" s="1" t="s">
        <v>81</v>
      </c>
      <c r="BH3" s="1" t="s">
        <v>82</v>
      </c>
      <c r="BI3" s="17" t="s">
        <v>83</v>
      </c>
      <c r="BJ3" s="1" t="s">
        <v>84</v>
      </c>
      <c r="BK3" s="1" t="s">
        <v>85</v>
      </c>
      <c r="BL3" s="1" t="s">
        <v>87</v>
      </c>
      <c r="BM3" s="1" t="s">
        <v>88</v>
      </c>
      <c r="BN3" s="17" t="s">
        <v>90</v>
      </c>
      <c r="BO3" s="17" t="s">
        <v>92</v>
      </c>
      <c r="BP3" s="1" t="s">
        <v>94</v>
      </c>
      <c r="BQ3" s="1" t="s">
        <v>95</v>
      </c>
    </row>
    <row r="4" spans="1:69" ht="15" thickBot="1" x14ac:dyDescent="0.35">
      <c r="A4" s="1" t="s">
        <v>96</v>
      </c>
      <c r="B4" s="2">
        <v>6</v>
      </c>
      <c r="C4" s="18">
        <v>6</v>
      </c>
      <c r="D4" s="2">
        <v>5</v>
      </c>
      <c r="E4" s="18">
        <v>5</v>
      </c>
      <c r="F4" s="2">
        <v>5</v>
      </c>
      <c r="G4" s="18">
        <v>4</v>
      </c>
      <c r="H4" s="2">
        <v>4</v>
      </c>
      <c r="I4" s="18">
        <v>2</v>
      </c>
      <c r="J4" s="2">
        <v>2</v>
      </c>
      <c r="K4" s="18">
        <v>1</v>
      </c>
      <c r="L4" s="2">
        <v>2</v>
      </c>
      <c r="M4" s="18">
        <v>5</v>
      </c>
      <c r="N4" s="2">
        <v>6</v>
      </c>
      <c r="O4" s="18">
        <v>6</v>
      </c>
      <c r="P4" s="18">
        <v>6</v>
      </c>
      <c r="Q4" s="2">
        <v>4</v>
      </c>
      <c r="R4" s="2">
        <v>3</v>
      </c>
      <c r="S4" s="18">
        <v>3</v>
      </c>
      <c r="T4" s="2">
        <v>2</v>
      </c>
      <c r="U4" s="18">
        <v>1</v>
      </c>
      <c r="V4" s="2">
        <v>1</v>
      </c>
      <c r="W4" s="2">
        <v>2</v>
      </c>
      <c r="X4" s="2">
        <v>2</v>
      </c>
      <c r="Y4" s="2">
        <v>5</v>
      </c>
      <c r="Z4" s="18">
        <v>6</v>
      </c>
      <c r="AA4" s="2">
        <v>1</v>
      </c>
      <c r="AB4" s="2">
        <v>2</v>
      </c>
      <c r="AC4" s="18">
        <v>1</v>
      </c>
      <c r="AD4" s="18">
        <v>2</v>
      </c>
      <c r="AE4" s="2">
        <v>1</v>
      </c>
      <c r="AF4" s="18">
        <v>6</v>
      </c>
      <c r="AG4" s="18">
        <v>6</v>
      </c>
      <c r="AH4" s="2">
        <v>6</v>
      </c>
      <c r="AI4" s="2">
        <v>5</v>
      </c>
      <c r="AJ4" s="2">
        <v>5</v>
      </c>
      <c r="AK4" s="2">
        <v>1</v>
      </c>
      <c r="AL4" s="18">
        <v>5</v>
      </c>
      <c r="AM4" s="2">
        <v>6</v>
      </c>
      <c r="AN4" s="2">
        <v>5</v>
      </c>
      <c r="AO4" s="18">
        <v>1</v>
      </c>
      <c r="AP4" s="2">
        <v>5</v>
      </c>
      <c r="AQ4" s="2">
        <v>4</v>
      </c>
      <c r="AR4" s="2">
        <v>4</v>
      </c>
      <c r="AS4" s="2">
        <v>3</v>
      </c>
      <c r="AT4" s="2">
        <v>5</v>
      </c>
      <c r="AU4" s="2">
        <v>1</v>
      </c>
      <c r="AV4" s="2">
        <v>5</v>
      </c>
      <c r="AW4" s="2">
        <v>5</v>
      </c>
      <c r="AX4" s="2">
        <v>5</v>
      </c>
      <c r="AY4" s="18">
        <v>1</v>
      </c>
      <c r="AZ4" s="18">
        <v>5</v>
      </c>
      <c r="BA4" s="18">
        <v>5</v>
      </c>
      <c r="BB4" s="2">
        <v>5</v>
      </c>
      <c r="BC4" s="2">
        <v>5</v>
      </c>
      <c r="BD4" s="18">
        <v>1</v>
      </c>
      <c r="BE4" s="2">
        <v>1</v>
      </c>
      <c r="BF4" s="2">
        <v>5</v>
      </c>
      <c r="BG4" s="2">
        <v>6</v>
      </c>
      <c r="BH4" s="2">
        <v>2</v>
      </c>
      <c r="BI4" s="18">
        <v>5</v>
      </c>
      <c r="BJ4" s="2">
        <v>5</v>
      </c>
      <c r="BK4" s="2">
        <v>1</v>
      </c>
      <c r="BL4" s="2">
        <v>5</v>
      </c>
      <c r="BM4" s="2">
        <v>5</v>
      </c>
      <c r="BN4" s="18">
        <v>1</v>
      </c>
      <c r="BO4" s="18">
        <v>6</v>
      </c>
      <c r="BP4" s="2">
        <v>5</v>
      </c>
      <c r="BQ4" s="2">
        <v>138700</v>
      </c>
    </row>
    <row r="5" spans="1:69" ht="15" thickBot="1" x14ac:dyDescent="0.35">
      <c r="A5" s="1" t="s">
        <v>97</v>
      </c>
      <c r="B5" s="2">
        <v>6</v>
      </c>
      <c r="C5" s="18">
        <v>6</v>
      </c>
      <c r="D5" s="2">
        <v>1</v>
      </c>
      <c r="E5" s="18">
        <v>1</v>
      </c>
      <c r="F5" s="2">
        <v>5</v>
      </c>
      <c r="G5" s="18">
        <v>3</v>
      </c>
      <c r="H5" s="2">
        <v>3</v>
      </c>
      <c r="I5" s="18">
        <v>3</v>
      </c>
      <c r="J5" s="2">
        <v>6</v>
      </c>
      <c r="K5" s="18">
        <v>5</v>
      </c>
      <c r="L5" s="2">
        <v>3</v>
      </c>
      <c r="M5" s="18">
        <v>1</v>
      </c>
      <c r="N5" s="2">
        <v>6</v>
      </c>
      <c r="O5" s="18">
        <v>6</v>
      </c>
      <c r="P5" s="18">
        <v>6</v>
      </c>
      <c r="Q5" s="2">
        <v>6</v>
      </c>
      <c r="R5" s="2">
        <v>1</v>
      </c>
      <c r="S5" s="18">
        <v>4</v>
      </c>
      <c r="T5" s="2">
        <v>3</v>
      </c>
      <c r="U5" s="18">
        <v>3</v>
      </c>
      <c r="V5" s="2">
        <v>3</v>
      </c>
      <c r="W5" s="2">
        <v>3</v>
      </c>
      <c r="X5" s="2">
        <v>1</v>
      </c>
      <c r="Y5" s="2">
        <v>1</v>
      </c>
      <c r="Z5" s="18">
        <v>5</v>
      </c>
      <c r="AA5" s="2">
        <v>3</v>
      </c>
      <c r="AB5" s="2">
        <v>3</v>
      </c>
      <c r="AC5" s="18">
        <v>1</v>
      </c>
      <c r="AD5" s="18">
        <v>1</v>
      </c>
      <c r="AE5" s="2">
        <v>1</v>
      </c>
      <c r="AF5" s="18">
        <v>1</v>
      </c>
      <c r="AG5" s="18">
        <v>1</v>
      </c>
      <c r="AH5" s="2">
        <v>5</v>
      </c>
      <c r="AI5" s="2">
        <v>3</v>
      </c>
      <c r="AJ5" s="2">
        <v>3</v>
      </c>
      <c r="AK5" s="2">
        <v>1</v>
      </c>
      <c r="AL5" s="18">
        <v>1</v>
      </c>
      <c r="AM5" s="2">
        <v>1</v>
      </c>
      <c r="AN5" s="2">
        <v>6</v>
      </c>
      <c r="AO5" s="18">
        <v>4</v>
      </c>
      <c r="AP5" s="2">
        <v>1</v>
      </c>
      <c r="AQ5" s="2">
        <v>6</v>
      </c>
      <c r="AR5" s="2">
        <v>3</v>
      </c>
      <c r="AS5" s="2">
        <v>3</v>
      </c>
      <c r="AT5" s="2">
        <v>1</v>
      </c>
      <c r="AU5" s="2">
        <v>1</v>
      </c>
      <c r="AV5" s="2">
        <v>1</v>
      </c>
      <c r="AW5" s="2">
        <v>1</v>
      </c>
      <c r="AX5" s="2">
        <v>3</v>
      </c>
      <c r="AY5" s="18">
        <v>4</v>
      </c>
      <c r="AZ5" s="18">
        <v>4</v>
      </c>
      <c r="BA5" s="18">
        <v>5</v>
      </c>
      <c r="BB5" s="2">
        <v>5</v>
      </c>
      <c r="BC5" s="2">
        <v>1</v>
      </c>
      <c r="BD5" s="18">
        <v>3</v>
      </c>
      <c r="BE5" s="2">
        <v>3</v>
      </c>
      <c r="BF5" s="2">
        <v>1</v>
      </c>
      <c r="BG5" s="2">
        <v>6</v>
      </c>
      <c r="BH5" s="2">
        <v>1</v>
      </c>
      <c r="BI5" s="18">
        <v>1</v>
      </c>
      <c r="BJ5" s="2">
        <v>1</v>
      </c>
      <c r="BK5" s="2">
        <v>3</v>
      </c>
      <c r="BL5" s="2">
        <v>3</v>
      </c>
      <c r="BM5" s="2">
        <v>3</v>
      </c>
      <c r="BN5" s="18">
        <v>6</v>
      </c>
      <c r="BO5" s="18">
        <v>1</v>
      </c>
      <c r="BP5" s="2">
        <v>3</v>
      </c>
      <c r="BQ5" s="2">
        <v>115100</v>
      </c>
    </row>
    <row r="6" spans="1:69" ht="15" thickBot="1" x14ac:dyDescent="0.35">
      <c r="A6" s="1" t="s">
        <v>98</v>
      </c>
      <c r="B6" s="2">
        <v>6</v>
      </c>
      <c r="C6" s="18">
        <v>6</v>
      </c>
      <c r="D6" s="2">
        <v>1</v>
      </c>
      <c r="E6" s="18">
        <v>1</v>
      </c>
      <c r="F6" s="2">
        <v>1</v>
      </c>
      <c r="G6" s="18">
        <v>1</v>
      </c>
      <c r="H6" s="2">
        <v>4</v>
      </c>
      <c r="I6" s="18">
        <v>4</v>
      </c>
      <c r="J6" s="2">
        <v>2</v>
      </c>
      <c r="K6" s="18">
        <v>2</v>
      </c>
      <c r="L6" s="2">
        <v>3</v>
      </c>
      <c r="M6" s="18">
        <v>5</v>
      </c>
      <c r="N6" s="2">
        <v>6</v>
      </c>
      <c r="O6" s="18">
        <v>6</v>
      </c>
      <c r="P6" s="18">
        <v>6</v>
      </c>
      <c r="Q6" s="2">
        <v>5</v>
      </c>
      <c r="R6" s="2">
        <v>1</v>
      </c>
      <c r="S6" s="18">
        <v>5</v>
      </c>
      <c r="T6" s="2">
        <v>1</v>
      </c>
      <c r="U6" s="18">
        <v>1</v>
      </c>
      <c r="V6" s="2">
        <v>1</v>
      </c>
      <c r="W6" s="2">
        <v>1</v>
      </c>
      <c r="X6" s="2">
        <v>1</v>
      </c>
      <c r="Y6" s="2">
        <v>1</v>
      </c>
      <c r="Z6" s="18">
        <v>6</v>
      </c>
      <c r="AA6" s="2">
        <v>4</v>
      </c>
      <c r="AB6" s="2">
        <v>4</v>
      </c>
      <c r="AC6" s="18">
        <v>5</v>
      </c>
      <c r="AD6" s="18">
        <v>1</v>
      </c>
      <c r="AE6" s="2">
        <v>1</v>
      </c>
      <c r="AF6" s="18">
        <v>1</v>
      </c>
      <c r="AG6" s="18">
        <v>6</v>
      </c>
      <c r="AH6" s="2">
        <v>1</v>
      </c>
      <c r="AI6" s="2">
        <v>5</v>
      </c>
      <c r="AJ6" s="2">
        <v>4</v>
      </c>
      <c r="AK6" s="2">
        <v>1</v>
      </c>
      <c r="AL6" s="18">
        <v>5</v>
      </c>
      <c r="AM6" s="2">
        <v>1</v>
      </c>
      <c r="AN6" s="2">
        <v>5</v>
      </c>
      <c r="AO6" s="18">
        <v>1</v>
      </c>
      <c r="AP6" s="2">
        <v>4</v>
      </c>
      <c r="AQ6" s="2">
        <v>5</v>
      </c>
      <c r="AR6" s="2">
        <v>4</v>
      </c>
      <c r="AS6" s="2">
        <v>5</v>
      </c>
      <c r="AT6" s="2">
        <v>1</v>
      </c>
      <c r="AU6" s="2">
        <v>6</v>
      </c>
      <c r="AV6" s="2">
        <v>5</v>
      </c>
      <c r="AW6" s="2">
        <v>1</v>
      </c>
      <c r="AX6" s="2">
        <v>5</v>
      </c>
      <c r="AY6" s="18">
        <v>1</v>
      </c>
      <c r="AZ6" s="18">
        <v>1</v>
      </c>
      <c r="BA6" s="18">
        <v>1</v>
      </c>
      <c r="BB6" s="2">
        <v>1</v>
      </c>
      <c r="BC6" s="2">
        <v>1</v>
      </c>
      <c r="BD6" s="18">
        <v>1</v>
      </c>
      <c r="BE6" s="2">
        <v>1</v>
      </c>
      <c r="BF6" s="2">
        <v>1</v>
      </c>
      <c r="BG6" s="2">
        <v>6</v>
      </c>
      <c r="BH6" s="2">
        <v>1</v>
      </c>
      <c r="BI6" s="18">
        <v>5</v>
      </c>
      <c r="BJ6" s="2">
        <v>6</v>
      </c>
      <c r="BK6" s="2">
        <v>1</v>
      </c>
      <c r="BL6" s="2">
        <v>1</v>
      </c>
      <c r="BM6" s="2">
        <v>5</v>
      </c>
      <c r="BN6" s="18">
        <v>5</v>
      </c>
      <c r="BO6" s="18">
        <v>1</v>
      </c>
      <c r="BP6" s="2">
        <v>5</v>
      </c>
      <c r="BQ6" s="2">
        <v>115600</v>
      </c>
    </row>
    <row r="7" spans="1:69" ht="15" thickBot="1" x14ac:dyDescent="0.35">
      <c r="A7" s="1" t="s">
        <v>99</v>
      </c>
      <c r="B7" s="2">
        <v>6</v>
      </c>
      <c r="C7" s="18">
        <v>6</v>
      </c>
      <c r="D7" s="2">
        <v>1</v>
      </c>
      <c r="E7" s="18">
        <v>1</v>
      </c>
      <c r="F7" s="2">
        <v>5</v>
      </c>
      <c r="G7" s="18">
        <v>3</v>
      </c>
      <c r="H7" s="2">
        <v>1</v>
      </c>
      <c r="I7" s="18">
        <v>1</v>
      </c>
      <c r="J7" s="2">
        <v>1</v>
      </c>
      <c r="K7" s="18">
        <v>1</v>
      </c>
      <c r="L7" s="2">
        <v>2</v>
      </c>
      <c r="M7" s="18">
        <v>5</v>
      </c>
      <c r="N7" s="2">
        <v>6</v>
      </c>
      <c r="O7" s="18">
        <v>6</v>
      </c>
      <c r="P7" s="18">
        <v>6</v>
      </c>
      <c r="Q7" s="2">
        <v>6</v>
      </c>
      <c r="R7" s="2">
        <v>1</v>
      </c>
      <c r="S7" s="18">
        <v>1</v>
      </c>
      <c r="T7" s="2">
        <v>3</v>
      </c>
      <c r="U7" s="18">
        <v>1</v>
      </c>
      <c r="V7" s="2">
        <v>1</v>
      </c>
      <c r="W7" s="2">
        <v>3</v>
      </c>
      <c r="X7" s="2">
        <v>1</v>
      </c>
      <c r="Y7" s="2">
        <v>1</v>
      </c>
      <c r="Z7" s="18">
        <v>6</v>
      </c>
      <c r="AA7" s="2">
        <v>1</v>
      </c>
      <c r="AB7" s="2">
        <v>1</v>
      </c>
      <c r="AC7" s="18">
        <v>2</v>
      </c>
      <c r="AD7" s="18">
        <v>1</v>
      </c>
      <c r="AE7" s="2">
        <v>1</v>
      </c>
      <c r="AF7" s="18">
        <v>4</v>
      </c>
      <c r="AG7" s="18">
        <v>6</v>
      </c>
      <c r="AH7" s="2">
        <v>2</v>
      </c>
      <c r="AI7" s="2">
        <v>1</v>
      </c>
      <c r="AJ7" s="2">
        <v>3</v>
      </c>
      <c r="AK7" s="2">
        <v>5</v>
      </c>
      <c r="AL7" s="18">
        <v>1</v>
      </c>
      <c r="AM7" s="2">
        <v>1</v>
      </c>
      <c r="AN7" s="2">
        <v>5</v>
      </c>
      <c r="AO7" s="18">
        <v>1</v>
      </c>
      <c r="AP7" s="2">
        <v>6</v>
      </c>
      <c r="AQ7" s="2">
        <v>6</v>
      </c>
      <c r="AR7" s="2">
        <v>1</v>
      </c>
      <c r="AS7" s="2">
        <v>1</v>
      </c>
      <c r="AT7" s="2">
        <v>6</v>
      </c>
      <c r="AU7" s="2">
        <v>6</v>
      </c>
      <c r="AV7" s="2">
        <v>2</v>
      </c>
      <c r="AW7" s="2">
        <v>1</v>
      </c>
      <c r="AX7" s="2">
        <v>1</v>
      </c>
      <c r="AY7" s="18">
        <v>5</v>
      </c>
      <c r="AZ7" s="18">
        <v>1</v>
      </c>
      <c r="BA7" s="18">
        <v>3</v>
      </c>
      <c r="BB7" s="2">
        <v>2</v>
      </c>
      <c r="BC7" s="2">
        <v>1</v>
      </c>
      <c r="BD7" s="18">
        <v>1</v>
      </c>
      <c r="BE7" s="2">
        <v>1</v>
      </c>
      <c r="BF7" s="2">
        <v>3</v>
      </c>
      <c r="BG7" s="2">
        <v>6</v>
      </c>
      <c r="BH7" s="2">
        <v>1</v>
      </c>
      <c r="BI7" s="18">
        <v>6</v>
      </c>
      <c r="BJ7" s="2">
        <v>1</v>
      </c>
      <c r="BK7" s="2">
        <v>3</v>
      </c>
      <c r="BL7" s="2">
        <v>1</v>
      </c>
      <c r="BM7" s="2">
        <v>2</v>
      </c>
      <c r="BN7" s="18">
        <v>5</v>
      </c>
      <c r="BO7" s="18">
        <v>1</v>
      </c>
      <c r="BP7" s="2">
        <v>5</v>
      </c>
      <c r="BQ7" s="2">
        <v>131666</v>
      </c>
    </row>
    <row r="8" spans="1:69" ht="15" thickBot="1" x14ac:dyDescent="0.35">
      <c r="A8" s="1" t="s">
        <v>100</v>
      </c>
      <c r="B8" s="2">
        <v>6</v>
      </c>
      <c r="C8" s="18">
        <v>6</v>
      </c>
      <c r="D8" s="2">
        <v>1</v>
      </c>
      <c r="E8" s="18">
        <v>1</v>
      </c>
      <c r="F8" s="2">
        <v>5</v>
      </c>
      <c r="G8" s="18">
        <v>5</v>
      </c>
      <c r="H8" s="2">
        <v>1</v>
      </c>
      <c r="I8" s="18">
        <v>1</v>
      </c>
      <c r="J8" s="2">
        <v>1</v>
      </c>
      <c r="K8" s="18">
        <v>1</v>
      </c>
      <c r="L8" s="2">
        <v>5</v>
      </c>
      <c r="M8" s="18">
        <v>5</v>
      </c>
      <c r="N8" s="2">
        <v>6</v>
      </c>
      <c r="O8" s="18">
        <v>6</v>
      </c>
      <c r="P8" s="18">
        <v>6</v>
      </c>
      <c r="Q8" s="2">
        <v>6</v>
      </c>
      <c r="R8" s="2">
        <v>1</v>
      </c>
      <c r="S8" s="18">
        <v>1</v>
      </c>
      <c r="T8" s="2">
        <v>3</v>
      </c>
      <c r="U8" s="18">
        <v>1</v>
      </c>
      <c r="V8" s="2">
        <v>1</v>
      </c>
      <c r="W8" s="2">
        <v>3</v>
      </c>
      <c r="X8" s="2">
        <v>1</v>
      </c>
      <c r="Y8" s="2">
        <v>1</v>
      </c>
      <c r="Z8" s="18">
        <v>6</v>
      </c>
      <c r="AA8" s="2">
        <v>3</v>
      </c>
      <c r="AB8" s="2">
        <v>3</v>
      </c>
      <c r="AC8" s="18">
        <v>5</v>
      </c>
      <c r="AD8" s="18">
        <v>1</v>
      </c>
      <c r="AE8" s="2">
        <v>1</v>
      </c>
      <c r="AF8" s="18">
        <v>5</v>
      </c>
      <c r="AG8" s="18">
        <v>6</v>
      </c>
      <c r="AH8" s="2">
        <v>5</v>
      </c>
      <c r="AI8" s="2">
        <v>1</v>
      </c>
      <c r="AJ8" s="2">
        <v>3</v>
      </c>
      <c r="AK8" s="2">
        <v>5</v>
      </c>
      <c r="AL8" s="18">
        <v>1</v>
      </c>
      <c r="AM8" s="2">
        <v>1</v>
      </c>
      <c r="AN8" s="2">
        <v>5</v>
      </c>
      <c r="AO8" s="18">
        <v>1</v>
      </c>
      <c r="AP8" s="2">
        <v>6</v>
      </c>
      <c r="AQ8" s="2">
        <v>6</v>
      </c>
      <c r="AR8" s="2">
        <v>1</v>
      </c>
      <c r="AS8" s="2">
        <v>1</v>
      </c>
      <c r="AT8" s="2">
        <v>6</v>
      </c>
      <c r="AU8" s="2">
        <v>6</v>
      </c>
      <c r="AV8" s="2">
        <v>5</v>
      </c>
      <c r="AW8" s="2">
        <v>1</v>
      </c>
      <c r="AX8" s="2">
        <v>1</v>
      </c>
      <c r="AY8" s="18">
        <v>5</v>
      </c>
      <c r="AZ8" s="18">
        <v>3</v>
      </c>
      <c r="BA8" s="18">
        <v>1</v>
      </c>
      <c r="BB8" s="2">
        <v>5</v>
      </c>
      <c r="BC8" s="2">
        <v>1</v>
      </c>
      <c r="BD8" s="18">
        <v>1</v>
      </c>
      <c r="BE8" s="2">
        <v>1</v>
      </c>
      <c r="BF8" s="2">
        <v>3</v>
      </c>
      <c r="BG8" s="2">
        <v>6</v>
      </c>
      <c r="BH8" s="2">
        <v>1</v>
      </c>
      <c r="BI8" s="18">
        <v>6</v>
      </c>
      <c r="BJ8" s="2">
        <v>1</v>
      </c>
      <c r="BK8" s="2">
        <v>3</v>
      </c>
      <c r="BL8" s="2">
        <v>1</v>
      </c>
      <c r="BM8" s="2">
        <v>5</v>
      </c>
      <c r="BN8" s="18">
        <v>5</v>
      </c>
      <c r="BO8" s="18">
        <v>1</v>
      </c>
      <c r="BP8" s="2">
        <v>5</v>
      </c>
      <c r="BQ8" s="2">
        <v>130933</v>
      </c>
    </row>
    <row r="9" spans="1:69" ht="15" thickBot="1" x14ac:dyDescent="0.35">
      <c r="A9" s="1" t="s">
        <v>101</v>
      </c>
      <c r="B9" s="2">
        <v>7</v>
      </c>
      <c r="C9" s="18">
        <v>6</v>
      </c>
      <c r="D9" s="2">
        <v>1</v>
      </c>
      <c r="E9" s="18">
        <v>1</v>
      </c>
      <c r="F9" s="2">
        <v>6</v>
      </c>
      <c r="G9" s="18">
        <v>1</v>
      </c>
      <c r="H9" s="2">
        <v>5</v>
      </c>
      <c r="I9" s="18">
        <v>1</v>
      </c>
      <c r="J9" s="2">
        <v>5</v>
      </c>
      <c r="K9" s="18">
        <v>4</v>
      </c>
      <c r="L9" s="2">
        <v>1</v>
      </c>
      <c r="M9" s="18">
        <v>1</v>
      </c>
      <c r="N9" s="2">
        <v>7</v>
      </c>
      <c r="O9" s="18">
        <v>5</v>
      </c>
      <c r="P9" s="18">
        <v>6</v>
      </c>
      <c r="Q9" s="2">
        <v>5</v>
      </c>
      <c r="R9" s="2">
        <v>1</v>
      </c>
      <c r="S9" s="18">
        <v>1</v>
      </c>
      <c r="T9" s="2">
        <v>5</v>
      </c>
      <c r="U9" s="18">
        <v>4</v>
      </c>
      <c r="V9" s="2">
        <v>1</v>
      </c>
      <c r="W9" s="2">
        <v>4</v>
      </c>
      <c r="X9" s="2">
        <v>1</v>
      </c>
      <c r="Y9" s="2">
        <v>1</v>
      </c>
      <c r="Z9" s="18">
        <v>6</v>
      </c>
      <c r="AA9" s="2">
        <v>1</v>
      </c>
      <c r="AB9" s="2">
        <v>4</v>
      </c>
      <c r="AC9" s="18">
        <v>1</v>
      </c>
      <c r="AD9" s="18">
        <v>5</v>
      </c>
      <c r="AE9" s="2">
        <v>4</v>
      </c>
      <c r="AF9" s="18">
        <v>5</v>
      </c>
      <c r="AG9" s="18">
        <v>1</v>
      </c>
      <c r="AH9" s="2">
        <v>5</v>
      </c>
      <c r="AI9" s="2">
        <v>6</v>
      </c>
      <c r="AJ9" s="2">
        <v>5</v>
      </c>
      <c r="AK9" s="2">
        <v>1</v>
      </c>
      <c r="AL9" s="18">
        <v>5</v>
      </c>
      <c r="AM9" s="2">
        <v>1</v>
      </c>
      <c r="AN9" s="2">
        <v>5</v>
      </c>
      <c r="AO9" s="18">
        <v>4</v>
      </c>
      <c r="AP9" s="2">
        <v>5</v>
      </c>
      <c r="AQ9" s="2">
        <v>6</v>
      </c>
      <c r="AR9" s="2">
        <v>1</v>
      </c>
      <c r="AS9" s="2">
        <v>7</v>
      </c>
      <c r="AT9" s="2">
        <v>1</v>
      </c>
      <c r="AU9" s="2">
        <v>5</v>
      </c>
      <c r="AV9" s="2">
        <v>1</v>
      </c>
      <c r="AW9" s="2">
        <v>1</v>
      </c>
      <c r="AX9" s="2">
        <v>5</v>
      </c>
      <c r="AY9" s="18">
        <v>5</v>
      </c>
      <c r="AZ9" s="18">
        <v>1</v>
      </c>
      <c r="BA9" s="18">
        <v>1</v>
      </c>
      <c r="BB9" s="2">
        <v>5</v>
      </c>
      <c r="BC9" s="2">
        <v>1</v>
      </c>
      <c r="BD9" s="18">
        <v>1</v>
      </c>
      <c r="BE9" s="2">
        <v>1</v>
      </c>
      <c r="BF9" s="2">
        <v>1</v>
      </c>
      <c r="BG9" s="2">
        <v>7</v>
      </c>
      <c r="BH9" s="2">
        <v>1</v>
      </c>
      <c r="BI9" s="18">
        <v>5</v>
      </c>
      <c r="BJ9" s="2">
        <v>1</v>
      </c>
      <c r="BK9" s="2">
        <v>1</v>
      </c>
      <c r="BL9" s="2">
        <v>1</v>
      </c>
      <c r="BM9" s="2">
        <v>5</v>
      </c>
      <c r="BN9" s="18">
        <v>4</v>
      </c>
      <c r="BO9" s="18">
        <v>5</v>
      </c>
      <c r="BP9" s="2">
        <v>5</v>
      </c>
      <c r="BQ9" s="2">
        <v>112800</v>
      </c>
    </row>
    <row r="10" spans="1:69" ht="15" thickBot="1" x14ac:dyDescent="0.35">
      <c r="A10" s="1" t="s">
        <v>102</v>
      </c>
      <c r="B10" s="2">
        <v>7</v>
      </c>
      <c r="C10" s="18">
        <v>6</v>
      </c>
      <c r="D10" s="2">
        <v>1</v>
      </c>
      <c r="E10" s="18">
        <v>1</v>
      </c>
      <c r="F10" s="2">
        <v>6</v>
      </c>
      <c r="G10" s="18">
        <v>4</v>
      </c>
      <c r="H10" s="2">
        <v>5</v>
      </c>
      <c r="I10" s="18">
        <v>1</v>
      </c>
      <c r="J10" s="2">
        <v>5</v>
      </c>
      <c r="K10" s="18">
        <v>4</v>
      </c>
      <c r="L10" s="2">
        <v>3</v>
      </c>
      <c r="M10" s="18">
        <v>5</v>
      </c>
      <c r="N10" s="2">
        <v>7</v>
      </c>
      <c r="O10" s="18">
        <v>5</v>
      </c>
      <c r="P10" s="18">
        <v>6</v>
      </c>
      <c r="Q10" s="2">
        <v>5</v>
      </c>
      <c r="R10" s="2">
        <v>5</v>
      </c>
      <c r="S10" s="18">
        <v>1</v>
      </c>
      <c r="T10" s="2">
        <v>5</v>
      </c>
      <c r="U10" s="18">
        <v>4</v>
      </c>
      <c r="V10" s="2">
        <v>1</v>
      </c>
      <c r="W10" s="2">
        <v>4</v>
      </c>
      <c r="X10" s="2">
        <v>1</v>
      </c>
      <c r="Y10" s="2">
        <v>1</v>
      </c>
      <c r="Z10" s="18">
        <v>6</v>
      </c>
      <c r="AA10" s="2">
        <v>4</v>
      </c>
      <c r="AB10" s="2">
        <v>4</v>
      </c>
      <c r="AC10" s="18">
        <v>1</v>
      </c>
      <c r="AD10" s="18">
        <v>5</v>
      </c>
      <c r="AE10" s="2">
        <v>4</v>
      </c>
      <c r="AF10" s="18">
        <v>4</v>
      </c>
      <c r="AG10" s="18">
        <v>7</v>
      </c>
      <c r="AH10" s="2">
        <v>5</v>
      </c>
      <c r="AI10" s="2">
        <v>6</v>
      </c>
      <c r="AJ10" s="2">
        <v>5</v>
      </c>
      <c r="AK10" s="2">
        <v>1</v>
      </c>
      <c r="AL10" s="18">
        <v>5</v>
      </c>
      <c r="AM10" s="2">
        <v>1</v>
      </c>
      <c r="AN10" s="2">
        <v>5</v>
      </c>
      <c r="AO10" s="18">
        <v>4</v>
      </c>
      <c r="AP10" s="2">
        <v>5</v>
      </c>
      <c r="AQ10" s="2">
        <v>6</v>
      </c>
      <c r="AR10" s="2">
        <v>4</v>
      </c>
      <c r="AS10" s="2">
        <v>7</v>
      </c>
      <c r="AT10" s="2">
        <v>1</v>
      </c>
      <c r="AU10" s="2">
        <v>5</v>
      </c>
      <c r="AV10" s="2">
        <v>1</v>
      </c>
      <c r="AW10" s="2">
        <v>1</v>
      </c>
      <c r="AX10" s="2">
        <v>5</v>
      </c>
      <c r="AY10" s="18">
        <v>5</v>
      </c>
      <c r="AZ10" s="18">
        <v>1</v>
      </c>
      <c r="BA10" s="18">
        <v>1</v>
      </c>
      <c r="BB10" s="2">
        <v>5</v>
      </c>
      <c r="BC10" s="2">
        <v>1</v>
      </c>
      <c r="BD10" s="18">
        <v>1</v>
      </c>
      <c r="BE10" s="2">
        <v>1</v>
      </c>
      <c r="BF10" s="2">
        <v>6</v>
      </c>
      <c r="BG10" s="2">
        <v>7</v>
      </c>
      <c r="BH10" s="2">
        <v>1</v>
      </c>
      <c r="BI10" s="18">
        <v>5</v>
      </c>
      <c r="BJ10" s="2">
        <v>1</v>
      </c>
      <c r="BK10" s="2">
        <v>6</v>
      </c>
      <c r="BL10" s="2">
        <v>5</v>
      </c>
      <c r="BM10" s="2">
        <v>5</v>
      </c>
      <c r="BN10" s="18">
        <v>4</v>
      </c>
      <c r="BO10" s="18">
        <v>5</v>
      </c>
      <c r="BP10" s="2">
        <v>5</v>
      </c>
      <c r="BQ10" s="2">
        <v>115100</v>
      </c>
    </row>
    <row r="11" spans="1:69" ht="15" thickBot="1" x14ac:dyDescent="0.35">
      <c r="A11" s="1" t="s">
        <v>103</v>
      </c>
      <c r="B11" s="2">
        <v>7</v>
      </c>
      <c r="C11" s="18">
        <v>6</v>
      </c>
      <c r="D11" s="2">
        <v>1</v>
      </c>
      <c r="E11" s="18">
        <v>1</v>
      </c>
      <c r="F11" s="2">
        <v>6</v>
      </c>
      <c r="G11" s="18">
        <v>4</v>
      </c>
      <c r="H11" s="2">
        <v>5</v>
      </c>
      <c r="I11" s="18">
        <v>1</v>
      </c>
      <c r="J11" s="2">
        <v>5</v>
      </c>
      <c r="K11" s="18">
        <v>4</v>
      </c>
      <c r="L11" s="2">
        <v>1</v>
      </c>
      <c r="M11" s="18">
        <v>5</v>
      </c>
      <c r="N11" s="2">
        <v>7</v>
      </c>
      <c r="O11" s="18">
        <v>5</v>
      </c>
      <c r="P11" s="18">
        <v>6</v>
      </c>
      <c r="Q11" s="2">
        <v>5</v>
      </c>
      <c r="R11" s="2">
        <v>5</v>
      </c>
      <c r="S11" s="18">
        <v>1</v>
      </c>
      <c r="T11" s="2">
        <v>5</v>
      </c>
      <c r="U11" s="18">
        <v>4</v>
      </c>
      <c r="V11" s="2">
        <v>1</v>
      </c>
      <c r="W11" s="2">
        <v>4</v>
      </c>
      <c r="X11" s="2">
        <v>1</v>
      </c>
      <c r="Y11" s="2">
        <v>1</v>
      </c>
      <c r="Z11" s="18">
        <v>6</v>
      </c>
      <c r="AA11" s="2">
        <v>4</v>
      </c>
      <c r="AB11" s="2">
        <v>4</v>
      </c>
      <c r="AC11" s="18">
        <v>1</v>
      </c>
      <c r="AD11" s="18">
        <v>5</v>
      </c>
      <c r="AE11" s="2">
        <v>4</v>
      </c>
      <c r="AF11" s="18">
        <v>1</v>
      </c>
      <c r="AG11" s="18">
        <v>7</v>
      </c>
      <c r="AH11" s="2">
        <v>5</v>
      </c>
      <c r="AI11" s="2">
        <v>6</v>
      </c>
      <c r="AJ11" s="2">
        <v>5</v>
      </c>
      <c r="AK11" s="2">
        <v>1</v>
      </c>
      <c r="AL11" s="18">
        <v>5</v>
      </c>
      <c r="AM11" s="2">
        <v>1</v>
      </c>
      <c r="AN11" s="2">
        <v>5</v>
      </c>
      <c r="AO11" s="18">
        <v>4</v>
      </c>
      <c r="AP11" s="2">
        <v>5</v>
      </c>
      <c r="AQ11" s="2">
        <v>6</v>
      </c>
      <c r="AR11" s="2">
        <v>4</v>
      </c>
      <c r="AS11" s="2">
        <v>7</v>
      </c>
      <c r="AT11" s="2">
        <v>1</v>
      </c>
      <c r="AU11" s="2">
        <v>5</v>
      </c>
      <c r="AV11" s="2">
        <v>1</v>
      </c>
      <c r="AW11" s="2">
        <v>1</v>
      </c>
      <c r="AX11" s="2">
        <v>5</v>
      </c>
      <c r="AY11" s="18">
        <v>5</v>
      </c>
      <c r="AZ11" s="18">
        <v>1</v>
      </c>
      <c r="BA11" s="18">
        <v>6</v>
      </c>
      <c r="BB11" s="2">
        <v>1</v>
      </c>
      <c r="BC11" s="2">
        <v>1</v>
      </c>
      <c r="BD11" s="18">
        <v>1</v>
      </c>
      <c r="BE11" s="2">
        <v>1</v>
      </c>
      <c r="BF11" s="2">
        <v>5</v>
      </c>
      <c r="BG11" s="2">
        <v>7</v>
      </c>
      <c r="BH11" s="2">
        <v>1</v>
      </c>
      <c r="BI11" s="18">
        <v>5</v>
      </c>
      <c r="BJ11" s="2">
        <v>1</v>
      </c>
      <c r="BK11" s="2">
        <v>5</v>
      </c>
      <c r="BL11" s="2">
        <v>1</v>
      </c>
      <c r="BM11" s="2">
        <v>5</v>
      </c>
      <c r="BN11" s="18">
        <v>4</v>
      </c>
      <c r="BO11" s="18">
        <v>5</v>
      </c>
      <c r="BP11" s="2">
        <v>5</v>
      </c>
      <c r="BQ11" s="2">
        <v>112533</v>
      </c>
    </row>
    <row r="12" spans="1:69" ht="15" thickBot="1" x14ac:dyDescent="0.35">
      <c r="A12" s="1" t="s">
        <v>104</v>
      </c>
      <c r="B12" s="2">
        <v>6</v>
      </c>
      <c r="C12" s="18">
        <v>4</v>
      </c>
      <c r="D12" s="2">
        <v>5</v>
      </c>
      <c r="E12" s="18">
        <v>4</v>
      </c>
      <c r="F12" s="2">
        <v>4</v>
      </c>
      <c r="G12" s="18">
        <v>2</v>
      </c>
      <c r="H12" s="2">
        <v>2</v>
      </c>
      <c r="I12" s="18">
        <v>1</v>
      </c>
      <c r="J12" s="2">
        <v>2</v>
      </c>
      <c r="K12" s="18">
        <v>1</v>
      </c>
      <c r="L12" s="2">
        <v>1</v>
      </c>
      <c r="M12" s="18">
        <v>1</v>
      </c>
      <c r="N12" s="2">
        <v>5</v>
      </c>
      <c r="O12" s="18">
        <v>4</v>
      </c>
      <c r="P12" s="18">
        <v>5</v>
      </c>
      <c r="Q12" s="2">
        <v>5</v>
      </c>
      <c r="R12" s="2">
        <v>2</v>
      </c>
      <c r="S12" s="18">
        <v>1</v>
      </c>
      <c r="T12" s="2">
        <v>2</v>
      </c>
      <c r="U12" s="18">
        <v>2</v>
      </c>
      <c r="V12" s="2">
        <v>1</v>
      </c>
      <c r="W12" s="2">
        <v>4</v>
      </c>
      <c r="X12" s="2">
        <v>1</v>
      </c>
      <c r="Y12" s="2">
        <v>1</v>
      </c>
      <c r="Z12" s="18">
        <v>6</v>
      </c>
      <c r="AA12" s="2">
        <v>1</v>
      </c>
      <c r="AB12" s="2">
        <v>4</v>
      </c>
      <c r="AC12" s="18">
        <v>1</v>
      </c>
      <c r="AD12" s="18">
        <v>1</v>
      </c>
      <c r="AE12" s="2">
        <v>1</v>
      </c>
      <c r="AF12" s="18">
        <v>1</v>
      </c>
      <c r="AG12" s="18">
        <v>6</v>
      </c>
      <c r="AH12" s="2">
        <v>5</v>
      </c>
      <c r="AI12" s="2">
        <v>4</v>
      </c>
      <c r="AJ12" s="2">
        <v>2</v>
      </c>
      <c r="AK12" s="2">
        <v>4</v>
      </c>
      <c r="AL12" s="18">
        <v>1</v>
      </c>
      <c r="AM12" s="2">
        <v>4</v>
      </c>
      <c r="AN12" s="2">
        <v>4</v>
      </c>
      <c r="AO12" s="18">
        <v>1</v>
      </c>
      <c r="AP12" s="2">
        <v>4</v>
      </c>
      <c r="AQ12" s="2">
        <v>4</v>
      </c>
      <c r="AR12" s="2">
        <v>2</v>
      </c>
      <c r="AS12" s="2">
        <v>2</v>
      </c>
      <c r="AT12" s="2">
        <v>4</v>
      </c>
      <c r="AU12" s="2">
        <v>1</v>
      </c>
      <c r="AV12" s="2">
        <v>5</v>
      </c>
      <c r="AW12" s="2">
        <v>4</v>
      </c>
      <c r="AX12" s="2">
        <v>1</v>
      </c>
      <c r="AY12" s="18">
        <v>4</v>
      </c>
      <c r="AZ12" s="18">
        <v>1</v>
      </c>
      <c r="BA12" s="18">
        <v>4</v>
      </c>
      <c r="BB12" s="2">
        <v>5</v>
      </c>
      <c r="BC12" s="2">
        <v>1</v>
      </c>
      <c r="BD12" s="18">
        <v>2</v>
      </c>
      <c r="BE12" s="2">
        <v>1</v>
      </c>
      <c r="BF12" s="2">
        <v>4</v>
      </c>
      <c r="BG12" s="2">
        <v>6</v>
      </c>
      <c r="BH12" s="2">
        <v>1</v>
      </c>
      <c r="BI12" s="18">
        <v>5</v>
      </c>
      <c r="BJ12" s="2">
        <v>2</v>
      </c>
      <c r="BK12" s="2">
        <v>1</v>
      </c>
      <c r="BL12" s="2">
        <v>4</v>
      </c>
      <c r="BM12" s="2">
        <v>2</v>
      </c>
      <c r="BN12" s="18">
        <v>4</v>
      </c>
      <c r="BO12" s="18">
        <v>5</v>
      </c>
      <c r="BP12" s="2">
        <v>5</v>
      </c>
      <c r="BQ12" s="2">
        <v>174357</v>
      </c>
    </row>
    <row r="13" spans="1:69" ht="15" thickBot="1" x14ac:dyDescent="0.35">
      <c r="A13" s="1" t="s">
        <v>105</v>
      </c>
      <c r="B13" s="2">
        <v>6</v>
      </c>
      <c r="C13" s="18">
        <v>6</v>
      </c>
      <c r="D13" s="2">
        <v>1</v>
      </c>
      <c r="E13" s="18">
        <v>6</v>
      </c>
      <c r="F13" s="2">
        <v>1</v>
      </c>
      <c r="G13" s="18">
        <v>4</v>
      </c>
      <c r="H13" s="2">
        <v>1</v>
      </c>
      <c r="I13" s="18">
        <v>4</v>
      </c>
      <c r="J13" s="2">
        <v>2</v>
      </c>
      <c r="K13" s="18">
        <v>2</v>
      </c>
      <c r="L13" s="2">
        <v>3</v>
      </c>
      <c r="M13" s="18">
        <v>5</v>
      </c>
      <c r="N13" s="2">
        <v>6</v>
      </c>
      <c r="O13" s="18">
        <v>6</v>
      </c>
      <c r="P13" s="18">
        <v>6</v>
      </c>
      <c r="Q13" s="2">
        <v>5</v>
      </c>
      <c r="R13" s="2">
        <v>1</v>
      </c>
      <c r="S13" s="18">
        <v>5</v>
      </c>
      <c r="T13" s="2">
        <v>5</v>
      </c>
      <c r="U13" s="18">
        <v>5</v>
      </c>
      <c r="V13" s="2">
        <v>1</v>
      </c>
      <c r="W13" s="2">
        <v>1</v>
      </c>
      <c r="X13" s="2">
        <v>1</v>
      </c>
      <c r="Y13" s="2">
        <v>1</v>
      </c>
      <c r="Z13" s="18">
        <v>6</v>
      </c>
      <c r="AA13" s="2">
        <v>1</v>
      </c>
      <c r="AB13" s="2">
        <v>1</v>
      </c>
      <c r="AC13" s="18">
        <v>1</v>
      </c>
      <c r="AD13" s="18">
        <v>1</v>
      </c>
      <c r="AE13" s="2">
        <v>1</v>
      </c>
      <c r="AF13" s="18">
        <v>1</v>
      </c>
      <c r="AG13" s="18">
        <v>4</v>
      </c>
      <c r="AH13" s="2">
        <v>1</v>
      </c>
      <c r="AI13" s="2">
        <v>5</v>
      </c>
      <c r="AJ13" s="2">
        <v>4</v>
      </c>
      <c r="AK13" s="2">
        <v>1</v>
      </c>
      <c r="AL13" s="18">
        <v>5</v>
      </c>
      <c r="AM13" s="2">
        <v>1</v>
      </c>
      <c r="AN13" s="2">
        <v>5</v>
      </c>
      <c r="AO13" s="18">
        <v>1</v>
      </c>
      <c r="AP13" s="2">
        <v>4</v>
      </c>
      <c r="AQ13" s="2">
        <v>5</v>
      </c>
      <c r="AR13" s="2">
        <v>4</v>
      </c>
      <c r="AS13" s="2">
        <v>5</v>
      </c>
      <c r="AT13" s="2">
        <v>1</v>
      </c>
      <c r="AU13" s="2">
        <v>6</v>
      </c>
      <c r="AV13" s="2">
        <v>5</v>
      </c>
      <c r="AW13" s="2">
        <v>1</v>
      </c>
      <c r="AX13" s="2">
        <v>1</v>
      </c>
      <c r="AY13" s="18">
        <v>5</v>
      </c>
      <c r="AZ13" s="18">
        <v>5</v>
      </c>
      <c r="BA13" s="18">
        <v>1</v>
      </c>
      <c r="BB13" s="2">
        <v>1</v>
      </c>
      <c r="BC13" s="2">
        <v>1</v>
      </c>
      <c r="BD13" s="18">
        <v>1</v>
      </c>
      <c r="BE13" s="2">
        <v>1</v>
      </c>
      <c r="BF13" s="2">
        <v>1</v>
      </c>
      <c r="BG13" s="2">
        <v>6</v>
      </c>
      <c r="BH13" s="2">
        <v>1</v>
      </c>
      <c r="BI13" s="18">
        <v>5</v>
      </c>
      <c r="BJ13" s="2">
        <v>6</v>
      </c>
      <c r="BK13" s="2">
        <v>1</v>
      </c>
      <c r="BL13" s="2">
        <v>1</v>
      </c>
      <c r="BM13" s="2">
        <v>5</v>
      </c>
      <c r="BN13" s="18">
        <v>5</v>
      </c>
      <c r="BO13" s="18">
        <v>1</v>
      </c>
      <c r="BP13" s="2">
        <v>5</v>
      </c>
      <c r="BQ13" s="2">
        <v>125964</v>
      </c>
    </row>
    <row r="14" spans="1:69" ht="15" thickBot="1" x14ac:dyDescent="0.35">
      <c r="A14" s="1" t="s">
        <v>106</v>
      </c>
      <c r="B14" s="2">
        <v>6</v>
      </c>
      <c r="C14" s="18">
        <v>5</v>
      </c>
      <c r="D14" s="2">
        <v>1</v>
      </c>
      <c r="E14" s="18">
        <v>1</v>
      </c>
      <c r="F14" s="2">
        <v>1</v>
      </c>
      <c r="G14" s="18">
        <v>4</v>
      </c>
      <c r="H14" s="2">
        <v>1</v>
      </c>
      <c r="I14" s="18">
        <v>1</v>
      </c>
      <c r="J14" s="2">
        <v>4</v>
      </c>
      <c r="K14" s="18">
        <v>1</v>
      </c>
      <c r="L14" s="2">
        <v>4</v>
      </c>
      <c r="M14" s="18">
        <v>5</v>
      </c>
      <c r="N14" s="2">
        <v>6</v>
      </c>
      <c r="O14" s="18">
        <v>5</v>
      </c>
      <c r="P14" s="18">
        <v>4</v>
      </c>
      <c r="Q14" s="2">
        <v>1</v>
      </c>
      <c r="R14" s="2">
        <v>1</v>
      </c>
      <c r="S14" s="18">
        <v>1</v>
      </c>
      <c r="T14" s="2">
        <v>4</v>
      </c>
      <c r="U14" s="18">
        <v>4</v>
      </c>
      <c r="V14" s="2">
        <v>1</v>
      </c>
      <c r="W14" s="2">
        <v>4</v>
      </c>
      <c r="X14" s="2">
        <v>1</v>
      </c>
      <c r="Y14" s="2">
        <v>1</v>
      </c>
      <c r="Z14" s="18">
        <v>5</v>
      </c>
      <c r="AA14" s="2">
        <v>4</v>
      </c>
      <c r="AB14" s="2">
        <v>4</v>
      </c>
      <c r="AC14" s="18">
        <v>1</v>
      </c>
      <c r="AD14" s="18">
        <v>1</v>
      </c>
      <c r="AE14" s="2">
        <v>1</v>
      </c>
      <c r="AF14" s="18">
        <v>1</v>
      </c>
      <c r="AG14" s="18">
        <v>5</v>
      </c>
      <c r="AH14" s="2">
        <v>1</v>
      </c>
      <c r="AI14" s="2">
        <v>1</v>
      </c>
      <c r="AJ14" s="2">
        <v>1</v>
      </c>
      <c r="AK14" s="2">
        <v>1</v>
      </c>
      <c r="AL14" s="18">
        <v>1</v>
      </c>
      <c r="AM14" s="2">
        <v>1</v>
      </c>
      <c r="AN14" s="2">
        <v>5</v>
      </c>
      <c r="AO14" s="18">
        <v>1</v>
      </c>
      <c r="AP14" s="2">
        <v>1</v>
      </c>
      <c r="AQ14" s="2">
        <v>5</v>
      </c>
      <c r="AR14" s="2">
        <v>4</v>
      </c>
      <c r="AS14" s="2">
        <v>5</v>
      </c>
      <c r="AT14" s="2">
        <v>1</v>
      </c>
      <c r="AU14" s="2">
        <v>5</v>
      </c>
      <c r="AV14" s="2">
        <v>1</v>
      </c>
      <c r="AW14" s="2">
        <v>1</v>
      </c>
      <c r="AX14" s="2">
        <v>1</v>
      </c>
      <c r="AY14" s="18">
        <v>1</v>
      </c>
      <c r="AZ14" s="18">
        <v>4</v>
      </c>
      <c r="BA14" s="18">
        <v>1</v>
      </c>
      <c r="BB14" s="2">
        <v>1</v>
      </c>
      <c r="BC14" s="2">
        <v>1</v>
      </c>
      <c r="BD14" s="18">
        <v>1</v>
      </c>
      <c r="BE14" s="2">
        <v>1</v>
      </c>
      <c r="BF14" s="2">
        <v>4</v>
      </c>
      <c r="BG14" s="2">
        <v>6</v>
      </c>
      <c r="BH14" s="2">
        <v>1</v>
      </c>
      <c r="BI14" s="18">
        <v>5</v>
      </c>
      <c r="BJ14" s="2">
        <v>4</v>
      </c>
      <c r="BK14" s="2">
        <v>1</v>
      </c>
      <c r="BL14" s="2">
        <v>1</v>
      </c>
      <c r="BM14" s="2">
        <v>1</v>
      </c>
      <c r="BN14" s="18">
        <v>5</v>
      </c>
      <c r="BO14" s="18">
        <v>1</v>
      </c>
      <c r="BP14" s="2">
        <v>5</v>
      </c>
      <c r="BQ14" s="2">
        <v>138966</v>
      </c>
    </row>
    <row r="15" spans="1:69" ht="15" thickBot="1" x14ac:dyDescent="0.35">
      <c r="A15" s="1" t="s">
        <v>107</v>
      </c>
      <c r="B15" s="2">
        <v>6</v>
      </c>
      <c r="C15" s="18">
        <v>3</v>
      </c>
      <c r="D15" s="2">
        <v>1</v>
      </c>
      <c r="E15" s="18">
        <v>1</v>
      </c>
      <c r="F15" s="2">
        <v>5</v>
      </c>
      <c r="G15" s="18">
        <v>3</v>
      </c>
      <c r="H15" s="2">
        <v>4</v>
      </c>
      <c r="I15" s="18">
        <v>4</v>
      </c>
      <c r="J15" s="2">
        <v>4</v>
      </c>
      <c r="K15" s="18">
        <v>5</v>
      </c>
      <c r="L15" s="2">
        <v>1</v>
      </c>
      <c r="M15" s="18">
        <v>3</v>
      </c>
      <c r="N15" s="2">
        <v>5</v>
      </c>
      <c r="O15" s="18">
        <v>6</v>
      </c>
      <c r="P15" s="18">
        <v>5</v>
      </c>
      <c r="Q15" s="2">
        <v>1</v>
      </c>
      <c r="R15" s="2">
        <v>1</v>
      </c>
      <c r="S15" s="18">
        <v>1</v>
      </c>
      <c r="T15" s="2">
        <v>3</v>
      </c>
      <c r="U15" s="18">
        <v>3</v>
      </c>
      <c r="V15" s="2">
        <v>1</v>
      </c>
      <c r="W15" s="2">
        <v>3</v>
      </c>
      <c r="X15" s="2">
        <v>1</v>
      </c>
      <c r="Y15" s="2">
        <v>1</v>
      </c>
      <c r="Z15" s="18">
        <v>6</v>
      </c>
      <c r="AA15" s="2">
        <v>3</v>
      </c>
      <c r="AB15" s="2">
        <v>3</v>
      </c>
      <c r="AC15" s="18">
        <v>1</v>
      </c>
      <c r="AD15" s="18">
        <v>3</v>
      </c>
      <c r="AE15" s="2">
        <v>3</v>
      </c>
      <c r="AF15" s="18">
        <v>5</v>
      </c>
      <c r="AG15" s="18">
        <v>5</v>
      </c>
      <c r="AH15" s="2">
        <v>1</v>
      </c>
      <c r="AI15" s="2">
        <v>5</v>
      </c>
      <c r="AJ15" s="2">
        <v>4</v>
      </c>
      <c r="AK15" s="2">
        <v>5</v>
      </c>
      <c r="AL15" s="18">
        <v>1</v>
      </c>
      <c r="AM15" s="2">
        <v>1</v>
      </c>
      <c r="AN15" s="2">
        <v>4</v>
      </c>
      <c r="AO15" s="18">
        <v>1</v>
      </c>
      <c r="AP15" s="2">
        <v>1</v>
      </c>
      <c r="AQ15" s="2">
        <v>5</v>
      </c>
      <c r="AR15" s="2">
        <v>1</v>
      </c>
      <c r="AS15" s="2">
        <v>1</v>
      </c>
      <c r="AT15" s="2">
        <v>1</v>
      </c>
      <c r="AU15" s="2">
        <v>1</v>
      </c>
      <c r="AV15" s="2">
        <v>1</v>
      </c>
      <c r="AW15" s="2">
        <v>1</v>
      </c>
      <c r="AX15" s="2">
        <v>1</v>
      </c>
      <c r="AY15" s="18">
        <v>6</v>
      </c>
      <c r="AZ15" s="18">
        <v>3</v>
      </c>
      <c r="BA15" s="18">
        <v>1</v>
      </c>
      <c r="BB15" s="2">
        <v>5</v>
      </c>
      <c r="BC15" s="2">
        <v>1</v>
      </c>
      <c r="BD15" s="18">
        <v>1</v>
      </c>
      <c r="BE15" s="2">
        <v>1</v>
      </c>
      <c r="BF15" s="2">
        <v>5</v>
      </c>
      <c r="BG15" s="2">
        <v>6</v>
      </c>
      <c r="BH15" s="2">
        <v>1</v>
      </c>
      <c r="BI15" s="18">
        <v>5</v>
      </c>
      <c r="BJ15" s="2">
        <v>3</v>
      </c>
      <c r="BK15" s="2">
        <v>1</v>
      </c>
      <c r="BL15" s="2">
        <v>5</v>
      </c>
      <c r="BM15" s="2">
        <v>1</v>
      </c>
      <c r="BN15" s="18">
        <v>1</v>
      </c>
      <c r="BO15" s="18">
        <v>5</v>
      </c>
      <c r="BP15" s="2">
        <v>5</v>
      </c>
      <c r="BQ15" s="2">
        <v>127857</v>
      </c>
    </row>
    <row r="16" spans="1:69" ht="15" thickBot="1" x14ac:dyDescent="0.35">
      <c r="A16" s="1" t="s">
        <v>108</v>
      </c>
      <c r="B16" s="2">
        <v>6</v>
      </c>
      <c r="C16" s="18">
        <v>1</v>
      </c>
      <c r="D16" s="2">
        <v>1</v>
      </c>
      <c r="E16" s="18">
        <v>1</v>
      </c>
      <c r="F16" s="2">
        <v>5</v>
      </c>
      <c r="G16" s="18">
        <v>3</v>
      </c>
      <c r="H16" s="2">
        <v>4</v>
      </c>
      <c r="I16" s="18">
        <v>3</v>
      </c>
      <c r="J16" s="2">
        <v>4</v>
      </c>
      <c r="K16" s="18">
        <v>5</v>
      </c>
      <c r="L16" s="2">
        <v>1</v>
      </c>
      <c r="M16" s="18">
        <v>3</v>
      </c>
      <c r="N16" s="2">
        <v>5</v>
      </c>
      <c r="O16" s="18">
        <v>6</v>
      </c>
      <c r="P16" s="18">
        <v>5</v>
      </c>
      <c r="Q16" s="2">
        <v>1</v>
      </c>
      <c r="R16" s="2">
        <v>1</v>
      </c>
      <c r="S16" s="18">
        <v>1</v>
      </c>
      <c r="T16" s="2">
        <v>3</v>
      </c>
      <c r="U16" s="18">
        <v>3</v>
      </c>
      <c r="V16" s="2">
        <v>1</v>
      </c>
      <c r="W16" s="2">
        <v>3</v>
      </c>
      <c r="X16" s="2">
        <v>1</v>
      </c>
      <c r="Y16" s="2">
        <v>1</v>
      </c>
      <c r="Z16" s="18">
        <v>1</v>
      </c>
      <c r="AA16" s="2">
        <v>4</v>
      </c>
      <c r="AB16" s="2">
        <v>3</v>
      </c>
      <c r="AC16" s="18">
        <v>1</v>
      </c>
      <c r="AD16" s="18">
        <v>3</v>
      </c>
      <c r="AE16" s="2">
        <v>3</v>
      </c>
      <c r="AF16" s="18">
        <v>1</v>
      </c>
      <c r="AG16" s="18">
        <v>5</v>
      </c>
      <c r="AH16" s="2">
        <v>1</v>
      </c>
      <c r="AI16" s="2">
        <v>2</v>
      </c>
      <c r="AJ16" s="2">
        <v>4</v>
      </c>
      <c r="AK16" s="2">
        <v>5</v>
      </c>
      <c r="AL16" s="18">
        <v>1</v>
      </c>
      <c r="AM16" s="2">
        <v>1</v>
      </c>
      <c r="AN16" s="2">
        <v>4</v>
      </c>
      <c r="AO16" s="18">
        <v>1</v>
      </c>
      <c r="AP16" s="2">
        <v>1</v>
      </c>
      <c r="AQ16" s="2">
        <v>5</v>
      </c>
      <c r="AR16" s="2">
        <v>1</v>
      </c>
      <c r="AS16" s="2">
        <v>1</v>
      </c>
      <c r="AT16" s="2">
        <v>1</v>
      </c>
      <c r="AU16" s="2">
        <v>1</v>
      </c>
      <c r="AV16" s="2">
        <v>1</v>
      </c>
      <c r="AW16" s="2">
        <v>1</v>
      </c>
      <c r="AX16" s="2">
        <v>4</v>
      </c>
      <c r="AY16" s="18">
        <v>6</v>
      </c>
      <c r="AZ16" s="18">
        <v>4</v>
      </c>
      <c r="BA16" s="18">
        <v>1</v>
      </c>
      <c r="BB16" s="2">
        <v>5</v>
      </c>
      <c r="BC16" s="2">
        <v>1</v>
      </c>
      <c r="BD16" s="18">
        <v>1</v>
      </c>
      <c r="BE16" s="2">
        <v>1</v>
      </c>
      <c r="BF16" s="2">
        <v>5</v>
      </c>
      <c r="BG16" s="2">
        <v>6</v>
      </c>
      <c r="BH16" s="2">
        <v>1</v>
      </c>
      <c r="BI16" s="18">
        <v>5</v>
      </c>
      <c r="BJ16" s="2">
        <v>1</v>
      </c>
      <c r="BK16" s="2">
        <v>1</v>
      </c>
      <c r="BL16" s="2">
        <v>5</v>
      </c>
      <c r="BM16" s="2">
        <v>1</v>
      </c>
      <c r="BN16" s="18">
        <v>5</v>
      </c>
      <c r="BO16" s="18">
        <v>1</v>
      </c>
      <c r="BP16" s="2">
        <v>5</v>
      </c>
      <c r="BQ16" s="2">
        <v>125066</v>
      </c>
    </row>
    <row r="17" spans="1:69" ht="15" thickBot="1" x14ac:dyDescent="0.35">
      <c r="A17" s="1" t="s">
        <v>109</v>
      </c>
      <c r="B17" s="2">
        <v>6</v>
      </c>
      <c r="C17" s="18">
        <v>1</v>
      </c>
      <c r="D17" s="2">
        <v>1</v>
      </c>
      <c r="E17" s="18">
        <v>1</v>
      </c>
      <c r="F17" s="2">
        <v>2</v>
      </c>
      <c r="G17" s="18">
        <v>4</v>
      </c>
      <c r="H17" s="2">
        <v>1</v>
      </c>
      <c r="I17" s="18">
        <v>1</v>
      </c>
      <c r="J17" s="2">
        <v>1</v>
      </c>
      <c r="K17" s="18">
        <v>1</v>
      </c>
      <c r="L17" s="2">
        <v>1</v>
      </c>
      <c r="M17" s="18">
        <v>6</v>
      </c>
      <c r="N17" s="2">
        <v>4</v>
      </c>
      <c r="O17" s="18">
        <v>4</v>
      </c>
      <c r="P17" s="18">
        <v>4</v>
      </c>
      <c r="Q17" s="2">
        <v>4</v>
      </c>
      <c r="R17" s="2">
        <v>1</v>
      </c>
      <c r="S17" s="18">
        <v>1</v>
      </c>
      <c r="T17" s="2">
        <v>3</v>
      </c>
      <c r="U17" s="18">
        <v>1</v>
      </c>
      <c r="V17" s="2">
        <v>1</v>
      </c>
      <c r="W17" s="2">
        <v>1</v>
      </c>
      <c r="X17" s="2">
        <v>1</v>
      </c>
      <c r="Y17" s="2">
        <v>1</v>
      </c>
      <c r="Z17" s="18">
        <v>4</v>
      </c>
      <c r="AA17" s="2">
        <v>1</v>
      </c>
      <c r="AB17" s="2">
        <v>1</v>
      </c>
      <c r="AC17" s="18">
        <v>1</v>
      </c>
      <c r="AD17" s="18">
        <v>1</v>
      </c>
      <c r="AE17" s="2">
        <v>1</v>
      </c>
      <c r="AF17" s="18">
        <v>1</v>
      </c>
      <c r="AG17" s="18">
        <v>1</v>
      </c>
      <c r="AH17" s="2">
        <v>1</v>
      </c>
      <c r="AI17" s="2">
        <v>1</v>
      </c>
      <c r="AJ17" s="2">
        <v>1</v>
      </c>
      <c r="AK17" s="2">
        <v>1</v>
      </c>
      <c r="AL17" s="18">
        <v>4</v>
      </c>
      <c r="AM17" s="2">
        <v>1</v>
      </c>
      <c r="AN17" s="2">
        <v>1</v>
      </c>
      <c r="AO17" s="18">
        <v>1</v>
      </c>
      <c r="AP17" s="2">
        <v>3</v>
      </c>
      <c r="AQ17" s="2">
        <v>3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1</v>
      </c>
      <c r="AX17" s="2">
        <v>1</v>
      </c>
      <c r="AY17" s="18">
        <v>1</v>
      </c>
      <c r="AZ17" s="18">
        <v>3</v>
      </c>
      <c r="BA17" s="18">
        <v>4</v>
      </c>
      <c r="BB17" s="2">
        <v>1</v>
      </c>
      <c r="BC17" s="2">
        <v>1</v>
      </c>
      <c r="BD17" s="18">
        <v>1</v>
      </c>
      <c r="BE17" s="2">
        <v>1</v>
      </c>
      <c r="BF17" s="2">
        <v>3</v>
      </c>
      <c r="BG17" s="2">
        <v>6</v>
      </c>
      <c r="BH17" s="2">
        <v>1</v>
      </c>
      <c r="BI17" s="18">
        <v>1</v>
      </c>
      <c r="BJ17" s="2">
        <v>1</v>
      </c>
      <c r="BK17" s="2">
        <v>1</v>
      </c>
      <c r="BL17" s="2">
        <v>1</v>
      </c>
      <c r="BM17" s="2">
        <v>4</v>
      </c>
      <c r="BN17" s="18">
        <v>1</v>
      </c>
      <c r="BO17" s="18">
        <v>1</v>
      </c>
      <c r="BP17" s="2">
        <v>1</v>
      </c>
      <c r="BQ17" s="2">
        <v>127857</v>
      </c>
    </row>
    <row r="18" spans="1:69" ht="15" thickBot="1" x14ac:dyDescent="0.35">
      <c r="A18" s="1" t="s">
        <v>110</v>
      </c>
      <c r="B18" s="2">
        <v>6</v>
      </c>
      <c r="C18" s="18">
        <v>6</v>
      </c>
      <c r="D18" s="2">
        <v>1</v>
      </c>
      <c r="E18" s="18">
        <v>6</v>
      </c>
      <c r="F18" s="2">
        <v>1</v>
      </c>
      <c r="G18" s="18">
        <v>5</v>
      </c>
      <c r="H18" s="2">
        <v>1</v>
      </c>
      <c r="I18" s="18">
        <v>1</v>
      </c>
      <c r="J18" s="2">
        <v>2</v>
      </c>
      <c r="K18" s="18">
        <v>2</v>
      </c>
      <c r="L18" s="2">
        <v>3</v>
      </c>
      <c r="M18" s="18">
        <v>5</v>
      </c>
      <c r="N18" s="2">
        <v>6</v>
      </c>
      <c r="O18" s="18">
        <v>6</v>
      </c>
      <c r="P18" s="18">
        <v>6</v>
      </c>
      <c r="Q18" s="2">
        <v>5</v>
      </c>
      <c r="R18" s="2">
        <v>1</v>
      </c>
      <c r="S18" s="18">
        <v>5</v>
      </c>
      <c r="T18" s="2">
        <v>1</v>
      </c>
      <c r="U18" s="18">
        <v>1</v>
      </c>
      <c r="V18" s="2">
        <v>1</v>
      </c>
      <c r="W18" s="2">
        <v>1</v>
      </c>
      <c r="X18" s="2">
        <v>1</v>
      </c>
      <c r="Y18" s="2">
        <v>1</v>
      </c>
      <c r="Z18" s="18">
        <v>6</v>
      </c>
      <c r="AA18" s="2">
        <v>4</v>
      </c>
      <c r="AB18" s="2">
        <v>4</v>
      </c>
      <c r="AC18" s="18">
        <v>5</v>
      </c>
      <c r="AD18" s="18">
        <v>1</v>
      </c>
      <c r="AE18" s="2">
        <v>1</v>
      </c>
      <c r="AF18" s="18">
        <v>1</v>
      </c>
      <c r="AG18" s="18">
        <v>6</v>
      </c>
      <c r="AH18" s="2">
        <v>1</v>
      </c>
      <c r="AI18" s="2">
        <v>5</v>
      </c>
      <c r="AJ18" s="2">
        <v>4</v>
      </c>
      <c r="AK18" s="2">
        <v>1</v>
      </c>
      <c r="AL18" s="18">
        <v>5</v>
      </c>
      <c r="AM18" s="2">
        <v>1</v>
      </c>
      <c r="AN18" s="2">
        <v>5</v>
      </c>
      <c r="AO18" s="18">
        <v>1</v>
      </c>
      <c r="AP18" s="2">
        <v>4</v>
      </c>
      <c r="AQ18" s="2">
        <v>5</v>
      </c>
      <c r="AR18" s="2">
        <v>4</v>
      </c>
      <c r="AS18" s="2">
        <v>5</v>
      </c>
      <c r="AT18" s="2">
        <v>1</v>
      </c>
      <c r="AU18" s="2">
        <v>6</v>
      </c>
      <c r="AV18" s="2">
        <v>5</v>
      </c>
      <c r="AW18" s="2">
        <v>1</v>
      </c>
      <c r="AX18" s="2">
        <v>1</v>
      </c>
      <c r="AY18" s="18">
        <v>1</v>
      </c>
      <c r="AZ18" s="18">
        <v>1</v>
      </c>
      <c r="BA18" s="18">
        <v>1</v>
      </c>
      <c r="BB18" s="2">
        <v>1</v>
      </c>
      <c r="BC18" s="2">
        <v>1</v>
      </c>
      <c r="BD18" s="18">
        <v>1</v>
      </c>
      <c r="BE18" s="2">
        <v>1</v>
      </c>
      <c r="BF18" s="2">
        <v>1</v>
      </c>
      <c r="BG18" s="2">
        <v>6</v>
      </c>
      <c r="BH18" s="2">
        <v>1</v>
      </c>
      <c r="BI18" s="18">
        <v>5</v>
      </c>
      <c r="BJ18" s="2">
        <v>6</v>
      </c>
      <c r="BK18" s="2">
        <v>1</v>
      </c>
      <c r="BL18" s="2">
        <v>1</v>
      </c>
      <c r="BM18" s="2">
        <v>5</v>
      </c>
      <c r="BN18" s="18">
        <v>5</v>
      </c>
      <c r="BO18" s="18">
        <v>1</v>
      </c>
      <c r="BP18" s="2">
        <v>5</v>
      </c>
      <c r="BQ18" s="2">
        <v>113566</v>
      </c>
    </row>
    <row r="19" spans="1:69" ht="15" thickBot="1" x14ac:dyDescent="0.35">
      <c r="A19" s="1" t="s">
        <v>111</v>
      </c>
      <c r="B19" s="2">
        <v>6</v>
      </c>
      <c r="C19" s="18">
        <v>2</v>
      </c>
      <c r="D19" s="2">
        <v>6</v>
      </c>
      <c r="E19" s="18">
        <v>1</v>
      </c>
      <c r="F19" s="2">
        <v>5</v>
      </c>
      <c r="G19" s="18">
        <v>1</v>
      </c>
      <c r="H19" s="2">
        <v>2</v>
      </c>
      <c r="I19" s="18">
        <v>1</v>
      </c>
      <c r="J19" s="2">
        <v>1</v>
      </c>
      <c r="K19" s="18">
        <v>1</v>
      </c>
      <c r="L19" s="2">
        <v>1</v>
      </c>
      <c r="M19" s="18">
        <v>2</v>
      </c>
      <c r="N19" s="2">
        <v>6</v>
      </c>
      <c r="O19" s="18">
        <v>6</v>
      </c>
      <c r="P19" s="18">
        <v>6</v>
      </c>
      <c r="Q19" s="2">
        <v>2</v>
      </c>
      <c r="R19" s="2">
        <v>1</v>
      </c>
      <c r="S19" s="18">
        <v>1</v>
      </c>
      <c r="T19" s="2">
        <v>2</v>
      </c>
      <c r="U19" s="18">
        <v>1</v>
      </c>
      <c r="V19" s="2">
        <v>1</v>
      </c>
      <c r="W19" s="2">
        <v>2</v>
      </c>
      <c r="X19" s="2">
        <v>1</v>
      </c>
      <c r="Y19" s="2">
        <v>2</v>
      </c>
      <c r="Z19" s="18">
        <v>6</v>
      </c>
      <c r="AA19" s="2">
        <v>1</v>
      </c>
      <c r="AB19" s="2">
        <v>2</v>
      </c>
      <c r="AC19" s="18">
        <v>1</v>
      </c>
      <c r="AD19" s="18">
        <v>1</v>
      </c>
      <c r="AE19" s="2">
        <v>1</v>
      </c>
      <c r="AF19" s="18">
        <v>1</v>
      </c>
      <c r="AG19" s="18">
        <v>6</v>
      </c>
      <c r="AH19" s="2">
        <v>1</v>
      </c>
      <c r="AI19" s="2">
        <v>2</v>
      </c>
      <c r="AJ19" s="2">
        <v>2</v>
      </c>
      <c r="AK19" s="2">
        <v>6</v>
      </c>
      <c r="AL19" s="18">
        <v>1</v>
      </c>
      <c r="AM19" s="2">
        <v>6</v>
      </c>
      <c r="AN19" s="2">
        <v>2</v>
      </c>
      <c r="AO19" s="18">
        <v>1</v>
      </c>
      <c r="AP19" s="2">
        <v>2</v>
      </c>
      <c r="AQ19" s="2">
        <v>6</v>
      </c>
      <c r="AR19" s="2">
        <v>2</v>
      </c>
      <c r="AS19" s="2">
        <v>1</v>
      </c>
      <c r="AT19" s="2">
        <v>6</v>
      </c>
      <c r="AU19" s="2">
        <v>1</v>
      </c>
      <c r="AV19" s="2">
        <v>6</v>
      </c>
      <c r="AW19" s="2">
        <v>1</v>
      </c>
      <c r="AX19" s="2">
        <v>1</v>
      </c>
      <c r="AY19" s="18">
        <v>1</v>
      </c>
      <c r="AZ19" s="18">
        <v>1</v>
      </c>
      <c r="BA19" s="18">
        <v>6</v>
      </c>
      <c r="BB19" s="2">
        <v>6</v>
      </c>
      <c r="BC19" s="2">
        <v>1</v>
      </c>
      <c r="BD19" s="18">
        <v>2</v>
      </c>
      <c r="BE19" s="2">
        <v>1</v>
      </c>
      <c r="BF19" s="2">
        <v>2</v>
      </c>
      <c r="BG19" s="2">
        <v>6</v>
      </c>
      <c r="BH19" s="2">
        <v>2</v>
      </c>
      <c r="BI19" s="18">
        <v>2</v>
      </c>
      <c r="BJ19" s="2">
        <v>2</v>
      </c>
      <c r="BK19" s="2">
        <v>2</v>
      </c>
      <c r="BL19" s="2">
        <v>2</v>
      </c>
      <c r="BM19" s="2">
        <v>2</v>
      </c>
      <c r="BN19" s="18">
        <v>6</v>
      </c>
      <c r="BO19" s="18">
        <v>1</v>
      </c>
      <c r="BP19" s="2">
        <v>6</v>
      </c>
      <c r="BQ19" s="2">
        <v>139250</v>
      </c>
    </row>
    <row r="20" spans="1:69" ht="15" thickBot="1" x14ac:dyDescent="0.35">
      <c r="A20" s="1" t="s">
        <v>112</v>
      </c>
      <c r="B20" s="2">
        <v>6</v>
      </c>
      <c r="C20" s="18">
        <v>5</v>
      </c>
      <c r="D20" s="2">
        <v>1</v>
      </c>
      <c r="E20" s="18">
        <v>1</v>
      </c>
      <c r="F20" s="2">
        <v>1</v>
      </c>
      <c r="G20" s="18">
        <v>1</v>
      </c>
      <c r="H20" s="2">
        <v>5</v>
      </c>
      <c r="I20" s="18">
        <v>1</v>
      </c>
      <c r="J20" s="2">
        <v>1</v>
      </c>
      <c r="K20" s="18">
        <v>1</v>
      </c>
      <c r="L20" s="2">
        <v>1</v>
      </c>
      <c r="M20" s="18">
        <v>5</v>
      </c>
      <c r="N20" s="2">
        <v>6</v>
      </c>
      <c r="O20" s="18">
        <v>6</v>
      </c>
      <c r="P20" s="18">
        <v>4</v>
      </c>
      <c r="Q20" s="2">
        <v>5</v>
      </c>
      <c r="R20" s="2">
        <v>1</v>
      </c>
      <c r="S20" s="18">
        <v>1</v>
      </c>
      <c r="T20" s="2">
        <v>4</v>
      </c>
      <c r="U20" s="18">
        <v>3</v>
      </c>
      <c r="V20" s="2">
        <v>1</v>
      </c>
      <c r="W20" s="2">
        <v>4</v>
      </c>
      <c r="X20" s="2">
        <v>1</v>
      </c>
      <c r="Y20" s="2">
        <v>1</v>
      </c>
      <c r="Z20" s="18">
        <v>6</v>
      </c>
      <c r="AA20" s="2">
        <v>5</v>
      </c>
      <c r="AB20" s="2">
        <v>1</v>
      </c>
      <c r="AC20" s="18">
        <v>1</v>
      </c>
      <c r="AD20" s="18">
        <v>1</v>
      </c>
      <c r="AE20" s="2">
        <v>1</v>
      </c>
      <c r="AF20" s="18">
        <v>1</v>
      </c>
      <c r="AG20" s="18">
        <v>6</v>
      </c>
      <c r="AH20" s="2">
        <v>5</v>
      </c>
      <c r="AI20" s="2">
        <v>5</v>
      </c>
      <c r="AJ20" s="2">
        <v>5</v>
      </c>
      <c r="AK20" s="2">
        <v>1</v>
      </c>
      <c r="AL20" s="18">
        <v>1</v>
      </c>
      <c r="AM20" s="2">
        <v>1</v>
      </c>
      <c r="AN20" s="2">
        <v>5</v>
      </c>
      <c r="AO20" s="18">
        <v>4</v>
      </c>
      <c r="AP20" s="2">
        <v>5</v>
      </c>
      <c r="AQ20" s="2">
        <v>5</v>
      </c>
      <c r="AR20" s="2">
        <v>4</v>
      </c>
      <c r="AS20" s="2">
        <v>1</v>
      </c>
      <c r="AT20" s="2">
        <v>5</v>
      </c>
      <c r="AU20" s="2">
        <v>1</v>
      </c>
      <c r="AV20" s="2">
        <v>5</v>
      </c>
      <c r="AW20" s="2">
        <v>1</v>
      </c>
      <c r="AX20" s="2">
        <v>5</v>
      </c>
      <c r="AY20" s="18">
        <v>5</v>
      </c>
      <c r="AZ20" s="18">
        <v>1</v>
      </c>
      <c r="BA20" s="18">
        <v>1</v>
      </c>
      <c r="BB20" s="2">
        <v>5</v>
      </c>
      <c r="BC20" s="2">
        <v>1</v>
      </c>
      <c r="BD20" s="18">
        <v>1</v>
      </c>
      <c r="BE20" s="2">
        <v>1</v>
      </c>
      <c r="BF20" s="2">
        <v>5</v>
      </c>
      <c r="BG20" s="2">
        <v>1</v>
      </c>
      <c r="BH20" s="2">
        <v>1</v>
      </c>
      <c r="BI20" s="18">
        <v>5</v>
      </c>
      <c r="BJ20" s="2">
        <v>5</v>
      </c>
      <c r="BK20" s="2">
        <v>5</v>
      </c>
      <c r="BL20" s="2">
        <v>1</v>
      </c>
      <c r="BM20" s="2">
        <v>5</v>
      </c>
      <c r="BN20" s="18">
        <v>5</v>
      </c>
      <c r="BO20" s="18">
        <v>1</v>
      </c>
      <c r="BP20" s="2">
        <v>5</v>
      </c>
      <c r="BQ20" s="2">
        <v>132733</v>
      </c>
    </row>
    <row r="21" spans="1:69" ht="15" thickBot="1" x14ac:dyDescent="0.35">
      <c r="A21" s="1" t="s">
        <v>113</v>
      </c>
      <c r="B21" s="2">
        <v>6</v>
      </c>
      <c r="C21" s="18">
        <v>6</v>
      </c>
      <c r="D21" s="2">
        <v>1</v>
      </c>
      <c r="E21" s="18">
        <v>1</v>
      </c>
      <c r="F21" s="2">
        <v>1</v>
      </c>
      <c r="G21" s="18">
        <v>1</v>
      </c>
      <c r="H21" s="2">
        <v>1</v>
      </c>
      <c r="I21" s="18">
        <v>1</v>
      </c>
      <c r="J21" s="2">
        <v>1</v>
      </c>
      <c r="K21" s="18">
        <v>1</v>
      </c>
      <c r="L21" s="2">
        <v>1</v>
      </c>
      <c r="M21" s="18">
        <v>5</v>
      </c>
      <c r="N21" s="2">
        <v>6</v>
      </c>
      <c r="O21" s="18">
        <v>6</v>
      </c>
      <c r="P21" s="18">
        <v>6</v>
      </c>
      <c r="Q21" s="2">
        <v>6</v>
      </c>
      <c r="R21" s="2">
        <v>1</v>
      </c>
      <c r="S21" s="18">
        <v>1</v>
      </c>
      <c r="T21" s="2">
        <v>3</v>
      </c>
      <c r="U21" s="18">
        <v>1</v>
      </c>
      <c r="V21" s="2">
        <v>1</v>
      </c>
      <c r="W21" s="2">
        <v>3</v>
      </c>
      <c r="X21" s="2">
        <v>1</v>
      </c>
      <c r="Y21" s="2">
        <v>1</v>
      </c>
      <c r="Z21" s="18">
        <v>6</v>
      </c>
      <c r="AA21" s="2">
        <v>1</v>
      </c>
      <c r="AB21" s="2">
        <v>1</v>
      </c>
      <c r="AC21" s="18">
        <v>1</v>
      </c>
      <c r="AD21" s="18">
        <v>1</v>
      </c>
      <c r="AE21" s="2">
        <v>1</v>
      </c>
      <c r="AF21" s="18">
        <v>3</v>
      </c>
      <c r="AG21" s="18">
        <v>1</v>
      </c>
      <c r="AH21" s="2">
        <v>1</v>
      </c>
      <c r="AI21" s="2">
        <v>1</v>
      </c>
      <c r="AJ21" s="2">
        <v>3</v>
      </c>
      <c r="AK21" s="2">
        <v>5</v>
      </c>
      <c r="AL21" s="18">
        <v>1</v>
      </c>
      <c r="AM21" s="2">
        <v>1</v>
      </c>
      <c r="AN21" s="2">
        <v>5</v>
      </c>
      <c r="AO21" s="18">
        <v>1</v>
      </c>
      <c r="AP21" s="2">
        <v>6</v>
      </c>
      <c r="AQ21" s="2">
        <v>6</v>
      </c>
      <c r="AR21" s="2">
        <v>1</v>
      </c>
      <c r="AS21" s="2">
        <v>1</v>
      </c>
      <c r="AT21" s="2">
        <v>6</v>
      </c>
      <c r="AU21" s="2">
        <v>6</v>
      </c>
      <c r="AV21" s="2">
        <v>1</v>
      </c>
      <c r="AW21" s="2">
        <v>1</v>
      </c>
      <c r="AX21" s="2">
        <v>1</v>
      </c>
      <c r="AY21" s="18">
        <v>5</v>
      </c>
      <c r="AZ21" s="18">
        <v>1</v>
      </c>
      <c r="BA21" s="18">
        <v>1</v>
      </c>
      <c r="BB21" s="2">
        <v>1</v>
      </c>
      <c r="BC21" s="2">
        <v>1</v>
      </c>
      <c r="BD21" s="18">
        <v>1</v>
      </c>
      <c r="BE21" s="2">
        <v>1</v>
      </c>
      <c r="BF21" s="2">
        <v>3</v>
      </c>
      <c r="BG21" s="2">
        <v>6</v>
      </c>
      <c r="BH21" s="2">
        <v>1</v>
      </c>
      <c r="BI21" s="18">
        <v>6</v>
      </c>
      <c r="BJ21" s="2">
        <v>1</v>
      </c>
      <c r="BK21" s="2">
        <v>3</v>
      </c>
      <c r="BL21" s="2">
        <v>1</v>
      </c>
      <c r="BM21" s="2">
        <v>1</v>
      </c>
      <c r="BN21" s="18">
        <v>5</v>
      </c>
      <c r="BO21" s="18">
        <v>1</v>
      </c>
      <c r="BP21" s="2">
        <v>5</v>
      </c>
      <c r="BQ21" s="2">
        <v>120666</v>
      </c>
    </row>
    <row r="22" spans="1:69" ht="15" thickBot="1" x14ac:dyDescent="0.35">
      <c r="A22" s="1" t="s">
        <v>114</v>
      </c>
      <c r="B22" s="2">
        <v>6</v>
      </c>
      <c r="C22" s="18">
        <v>6</v>
      </c>
      <c r="D22" s="2">
        <v>1</v>
      </c>
      <c r="E22" s="18">
        <v>1</v>
      </c>
      <c r="F22" s="2">
        <v>1</v>
      </c>
      <c r="G22" s="18">
        <v>5</v>
      </c>
      <c r="H22" s="2">
        <v>1</v>
      </c>
      <c r="I22" s="18">
        <v>1</v>
      </c>
      <c r="J22" s="2">
        <v>1</v>
      </c>
      <c r="K22" s="18">
        <v>1</v>
      </c>
      <c r="L22" s="2">
        <v>5</v>
      </c>
      <c r="M22" s="18">
        <v>5</v>
      </c>
      <c r="N22" s="2">
        <v>6</v>
      </c>
      <c r="O22" s="18">
        <v>6</v>
      </c>
      <c r="P22" s="18">
        <v>6</v>
      </c>
      <c r="Q22" s="2">
        <v>6</v>
      </c>
      <c r="R22" s="2">
        <v>1</v>
      </c>
      <c r="S22" s="18">
        <v>1</v>
      </c>
      <c r="T22" s="2">
        <v>1</v>
      </c>
      <c r="U22" s="18">
        <v>1</v>
      </c>
      <c r="V22" s="2">
        <v>1</v>
      </c>
      <c r="W22" s="2">
        <v>1</v>
      </c>
      <c r="X22" s="2">
        <v>1</v>
      </c>
      <c r="Y22" s="2">
        <v>1</v>
      </c>
      <c r="Z22" s="18">
        <v>1</v>
      </c>
      <c r="AA22" s="2">
        <v>3</v>
      </c>
      <c r="AB22" s="2">
        <v>3</v>
      </c>
      <c r="AC22" s="18">
        <v>1</v>
      </c>
      <c r="AD22" s="18">
        <v>1</v>
      </c>
      <c r="AE22" s="2">
        <v>1</v>
      </c>
      <c r="AF22" s="18">
        <v>1</v>
      </c>
      <c r="AG22" s="18">
        <v>6</v>
      </c>
      <c r="AH22" s="2">
        <v>1</v>
      </c>
      <c r="AI22" s="2">
        <v>1</v>
      </c>
      <c r="AJ22" s="2">
        <v>3</v>
      </c>
      <c r="AK22" s="2">
        <v>5</v>
      </c>
      <c r="AL22" s="18">
        <v>1</v>
      </c>
      <c r="AM22" s="2">
        <v>1</v>
      </c>
      <c r="AN22" s="2">
        <v>5</v>
      </c>
      <c r="AO22" s="18">
        <v>1</v>
      </c>
      <c r="AP22" s="2">
        <v>6</v>
      </c>
      <c r="AQ22" s="2">
        <v>6</v>
      </c>
      <c r="AR22" s="2">
        <v>1</v>
      </c>
      <c r="AS22" s="2">
        <v>1</v>
      </c>
      <c r="AT22" s="2">
        <v>6</v>
      </c>
      <c r="AU22" s="2">
        <v>5</v>
      </c>
      <c r="AV22" s="2">
        <v>5</v>
      </c>
      <c r="AW22" s="2">
        <v>1</v>
      </c>
      <c r="AX22" s="2">
        <v>1</v>
      </c>
      <c r="AY22" s="18">
        <v>5</v>
      </c>
      <c r="AZ22" s="18">
        <v>3</v>
      </c>
      <c r="BA22" s="18">
        <v>1</v>
      </c>
      <c r="BB22" s="2">
        <v>5</v>
      </c>
      <c r="BC22" s="2">
        <v>1</v>
      </c>
      <c r="BD22" s="18">
        <v>1</v>
      </c>
      <c r="BE22" s="2">
        <v>1</v>
      </c>
      <c r="BF22" s="2">
        <v>1</v>
      </c>
      <c r="BG22" s="2">
        <v>6</v>
      </c>
      <c r="BH22" s="2">
        <v>1</v>
      </c>
      <c r="BI22" s="18">
        <v>6</v>
      </c>
      <c r="BJ22" s="2">
        <v>1</v>
      </c>
      <c r="BK22" s="2">
        <v>1</v>
      </c>
      <c r="BL22" s="2">
        <v>1</v>
      </c>
      <c r="BM22" s="2">
        <v>5</v>
      </c>
      <c r="BN22" s="18">
        <v>5</v>
      </c>
      <c r="BO22" s="18">
        <v>1</v>
      </c>
      <c r="BP22" s="2">
        <v>5</v>
      </c>
      <c r="BQ22" s="2">
        <v>118966</v>
      </c>
    </row>
    <row r="23" spans="1:69" ht="15" thickBot="1" x14ac:dyDescent="0.35">
      <c r="A23" s="1" t="s">
        <v>115</v>
      </c>
      <c r="B23" s="2">
        <v>6</v>
      </c>
      <c r="C23" s="18">
        <v>6</v>
      </c>
      <c r="D23" s="2">
        <v>1</v>
      </c>
      <c r="E23" s="18">
        <v>1</v>
      </c>
      <c r="F23" s="2">
        <v>1</v>
      </c>
      <c r="G23" s="18">
        <v>3</v>
      </c>
      <c r="H23" s="2">
        <v>5</v>
      </c>
      <c r="I23" s="18">
        <v>1</v>
      </c>
      <c r="J23" s="2">
        <v>1</v>
      </c>
      <c r="K23" s="18">
        <v>1</v>
      </c>
      <c r="L23" s="2">
        <v>2</v>
      </c>
      <c r="M23" s="18">
        <v>5</v>
      </c>
      <c r="N23" s="2">
        <v>6</v>
      </c>
      <c r="O23" s="18">
        <v>6</v>
      </c>
      <c r="P23" s="18">
        <v>6</v>
      </c>
      <c r="Q23" s="2">
        <v>6</v>
      </c>
      <c r="R23" s="2">
        <v>1</v>
      </c>
      <c r="S23" s="18">
        <v>1</v>
      </c>
      <c r="T23" s="2">
        <v>3</v>
      </c>
      <c r="U23" s="18">
        <v>1</v>
      </c>
      <c r="V23" s="2">
        <v>1</v>
      </c>
      <c r="W23" s="2">
        <v>3</v>
      </c>
      <c r="X23" s="2">
        <v>1</v>
      </c>
      <c r="Y23" s="2">
        <v>1</v>
      </c>
      <c r="Z23" s="18">
        <v>6</v>
      </c>
      <c r="AA23" s="2">
        <v>1</v>
      </c>
      <c r="AB23" s="2">
        <v>1</v>
      </c>
      <c r="AC23" s="18">
        <v>2</v>
      </c>
      <c r="AD23" s="18">
        <v>1</v>
      </c>
      <c r="AE23" s="2">
        <v>1</v>
      </c>
      <c r="AF23" s="18">
        <v>4</v>
      </c>
      <c r="AG23" s="18">
        <v>1</v>
      </c>
      <c r="AH23" s="2">
        <v>2</v>
      </c>
      <c r="AI23" s="2">
        <v>1</v>
      </c>
      <c r="AJ23" s="2">
        <v>3</v>
      </c>
      <c r="AK23" s="2">
        <v>5</v>
      </c>
      <c r="AL23" s="18">
        <v>1</v>
      </c>
      <c r="AM23" s="2">
        <v>1</v>
      </c>
      <c r="AN23" s="2">
        <v>5</v>
      </c>
      <c r="AO23" s="18">
        <v>1</v>
      </c>
      <c r="AP23" s="2">
        <v>6</v>
      </c>
      <c r="AQ23" s="2">
        <v>6</v>
      </c>
      <c r="AR23" s="2">
        <v>1</v>
      </c>
      <c r="AS23" s="2">
        <v>1</v>
      </c>
      <c r="AT23" s="2">
        <v>6</v>
      </c>
      <c r="AU23" s="2">
        <v>6</v>
      </c>
      <c r="AV23" s="2">
        <v>2</v>
      </c>
      <c r="AW23" s="2">
        <v>1</v>
      </c>
      <c r="AX23" s="2">
        <v>1</v>
      </c>
      <c r="AY23" s="18">
        <v>5</v>
      </c>
      <c r="AZ23" s="18">
        <v>1</v>
      </c>
      <c r="BA23" s="18">
        <v>1</v>
      </c>
      <c r="BB23" s="2">
        <v>2</v>
      </c>
      <c r="BC23" s="2">
        <v>1</v>
      </c>
      <c r="BD23" s="18">
        <v>1</v>
      </c>
      <c r="BE23" s="2">
        <v>1</v>
      </c>
      <c r="BF23" s="2">
        <v>3</v>
      </c>
      <c r="BG23" s="2">
        <v>6</v>
      </c>
      <c r="BH23" s="2">
        <v>1</v>
      </c>
      <c r="BI23" s="18">
        <v>6</v>
      </c>
      <c r="BJ23" s="2">
        <v>1</v>
      </c>
      <c r="BK23" s="2">
        <v>3</v>
      </c>
      <c r="BL23" s="2">
        <v>1</v>
      </c>
      <c r="BM23" s="2">
        <v>2</v>
      </c>
      <c r="BN23" s="18">
        <v>5</v>
      </c>
      <c r="BO23" s="18">
        <v>1</v>
      </c>
      <c r="BP23" s="2">
        <v>5</v>
      </c>
      <c r="BQ23" s="2">
        <v>116800</v>
      </c>
    </row>
    <row r="24" spans="1:69" ht="15" thickBot="1" x14ac:dyDescent="0.35">
      <c r="A24" s="1" t="s">
        <v>116</v>
      </c>
      <c r="B24" s="2">
        <v>6</v>
      </c>
      <c r="C24" s="18">
        <v>6</v>
      </c>
      <c r="D24" s="2">
        <v>1</v>
      </c>
      <c r="E24" s="18">
        <v>1</v>
      </c>
      <c r="F24" s="2">
        <v>5</v>
      </c>
      <c r="G24" s="18">
        <v>1</v>
      </c>
      <c r="H24" s="2">
        <v>5</v>
      </c>
      <c r="I24" s="18">
        <v>1</v>
      </c>
      <c r="J24" s="2">
        <v>1</v>
      </c>
      <c r="K24" s="18">
        <v>1</v>
      </c>
      <c r="L24" s="2">
        <v>1</v>
      </c>
      <c r="M24" s="18">
        <v>5</v>
      </c>
      <c r="N24" s="2">
        <v>6</v>
      </c>
      <c r="O24" s="18">
        <v>6</v>
      </c>
      <c r="P24" s="18">
        <v>6</v>
      </c>
      <c r="Q24" s="2">
        <v>6</v>
      </c>
      <c r="R24" s="2">
        <v>1</v>
      </c>
      <c r="S24" s="18">
        <v>1</v>
      </c>
      <c r="T24" s="2">
        <v>3</v>
      </c>
      <c r="U24" s="18">
        <v>1</v>
      </c>
      <c r="V24" s="2">
        <v>1</v>
      </c>
      <c r="W24" s="2">
        <v>3</v>
      </c>
      <c r="X24" s="2">
        <v>1</v>
      </c>
      <c r="Y24" s="2">
        <v>1</v>
      </c>
      <c r="Z24" s="18">
        <v>6</v>
      </c>
      <c r="AA24" s="2">
        <v>3</v>
      </c>
      <c r="AB24" s="2">
        <v>3</v>
      </c>
      <c r="AC24" s="18">
        <v>1</v>
      </c>
      <c r="AD24" s="18">
        <v>1</v>
      </c>
      <c r="AE24" s="2">
        <v>1</v>
      </c>
      <c r="AF24" s="18">
        <v>1</v>
      </c>
      <c r="AG24" s="18">
        <v>6</v>
      </c>
      <c r="AH24" s="2">
        <v>1</v>
      </c>
      <c r="AI24" s="2">
        <v>1</v>
      </c>
      <c r="AJ24" s="2">
        <v>3</v>
      </c>
      <c r="AK24" s="2">
        <v>5</v>
      </c>
      <c r="AL24" s="18">
        <v>1</v>
      </c>
      <c r="AM24" s="2">
        <v>1</v>
      </c>
      <c r="AN24" s="2">
        <v>5</v>
      </c>
      <c r="AO24" s="18">
        <v>1</v>
      </c>
      <c r="AP24" s="2">
        <v>6</v>
      </c>
      <c r="AQ24" s="2">
        <v>6</v>
      </c>
      <c r="AR24" s="2">
        <v>1</v>
      </c>
      <c r="AS24" s="2">
        <v>1</v>
      </c>
      <c r="AT24" s="2">
        <v>6</v>
      </c>
      <c r="AU24" s="2">
        <v>6</v>
      </c>
      <c r="AV24" s="2">
        <v>1</v>
      </c>
      <c r="AW24" s="2">
        <v>1</v>
      </c>
      <c r="AX24" s="2">
        <v>1</v>
      </c>
      <c r="AY24" s="18">
        <v>5</v>
      </c>
      <c r="AZ24" s="18">
        <v>3</v>
      </c>
      <c r="BA24" s="18">
        <v>1</v>
      </c>
      <c r="BB24" s="2">
        <v>1</v>
      </c>
      <c r="BC24" s="2">
        <v>1</v>
      </c>
      <c r="BD24" s="18">
        <v>1</v>
      </c>
      <c r="BE24" s="2">
        <v>1</v>
      </c>
      <c r="BF24" s="2">
        <v>1</v>
      </c>
      <c r="BG24" s="2">
        <v>6</v>
      </c>
      <c r="BH24" s="2">
        <v>1</v>
      </c>
      <c r="BI24" s="18">
        <v>6</v>
      </c>
      <c r="BJ24" s="2">
        <v>1</v>
      </c>
      <c r="BK24" s="2">
        <v>3</v>
      </c>
      <c r="BL24" s="2">
        <v>1</v>
      </c>
      <c r="BM24" s="2">
        <v>1</v>
      </c>
      <c r="BN24" s="18">
        <v>5</v>
      </c>
      <c r="BO24" s="18">
        <v>1</v>
      </c>
      <c r="BP24" s="2">
        <v>5</v>
      </c>
      <c r="BQ24" s="2">
        <v>124233</v>
      </c>
    </row>
    <row r="25" spans="1:69" ht="15" thickBot="1" x14ac:dyDescent="0.35">
      <c r="A25" s="1" t="s">
        <v>117</v>
      </c>
      <c r="B25" s="2">
        <v>6</v>
      </c>
      <c r="C25" s="18">
        <v>6</v>
      </c>
      <c r="D25" s="2">
        <v>1</v>
      </c>
      <c r="E25" s="18">
        <v>1</v>
      </c>
      <c r="F25" s="2">
        <v>5</v>
      </c>
      <c r="G25" s="18">
        <v>3</v>
      </c>
      <c r="H25" s="2">
        <v>1</v>
      </c>
      <c r="I25" s="18">
        <v>1</v>
      </c>
      <c r="J25" s="2">
        <v>1</v>
      </c>
      <c r="K25" s="18">
        <v>1</v>
      </c>
      <c r="L25" s="2">
        <v>1</v>
      </c>
      <c r="M25" s="18">
        <v>5</v>
      </c>
      <c r="N25" s="2">
        <v>6</v>
      </c>
      <c r="O25" s="18">
        <v>6</v>
      </c>
      <c r="P25" s="18">
        <v>6</v>
      </c>
      <c r="Q25" s="2">
        <v>6</v>
      </c>
      <c r="R25" s="2">
        <v>1</v>
      </c>
      <c r="S25" s="18">
        <v>1</v>
      </c>
      <c r="T25" s="2">
        <v>3</v>
      </c>
      <c r="U25" s="18">
        <v>1</v>
      </c>
      <c r="V25" s="2">
        <v>1</v>
      </c>
      <c r="W25" s="2">
        <v>3</v>
      </c>
      <c r="X25" s="2">
        <v>1</v>
      </c>
      <c r="Y25" s="2">
        <v>1</v>
      </c>
      <c r="Z25" s="18">
        <v>6</v>
      </c>
      <c r="AA25" s="2">
        <v>1</v>
      </c>
      <c r="AB25" s="2">
        <v>1</v>
      </c>
      <c r="AC25" s="18">
        <v>1</v>
      </c>
      <c r="AD25" s="18">
        <v>1</v>
      </c>
      <c r="AE25" s="2">
        <v>1</v>
      </c>
      <c r="AF25" s="18">
        <v>1</v>
      </c>
      <c r="AG25" s="18">
        <v>1</v>
      </c>
      <c r="AH25" s="2">
        <v>1</v>
      </c>
      <c r="AI25" s="2">
        <v>1</v>
      </c>
      <c r="AJ25" s="2">
        <v>3</v>
      </c>
      <c r="AK25" s="2">
        <v>5</v>
      </c>
      <c r="AL25" s="18">
        <v>1</v>
      </c>
      <c r="AM25" s="2">
        <v>1</v>
      </c>
      <c r="AN25" s="2">
        <v>5</v>
      </c>
      <c r="AO25" s="18">
        <v>1</v>
      </c>
      <c r="AP25" s="2">
        <v>6</v>
      </c>
      <c r="AQ25" s="2">
        <v>6</v>
      </c>
      <c r="AR25" s="2">
        <v>1</v>
      </c>
      <c r="AS25" s="2">
        <v>1</v>
      </c>
      <c r="AT25" s="2">
        <v>6</v>
      </c>
      <c r="AU25" s="2">
        <v>6</v>
      </c>
      <c r="AV25" s="2">
        <v>1</v>
      </c>
      <c r="AW25" s="2">
        <v>1</v>
      </c>
      <c r="AX25" s="2">
        <v>1</v>
      </c>
      <c r="AY25" s="18">
        <v>5</v>
      </c>
      <c r="AZ25" s="18">
        <v>1</v>
      </c>
      <c r="BA25" s="18">
        <v>1</v>
      </c>
      <c r="BB25" s="2">
        <v>1</v>
      </c>
      <c r="BC25" s="2">
        <v>1</v>
      </c>
      <c r="BD25" s="18">
        <v>1</v>
      </c>
      <c r="BE25" s="2">
        <v>1</v>
      </c>
      <c r="BF25" s="2">
        <v>3</v>
      </c>
      <c r="BG25" s="2">
        <v>6</v>
      </c>
      <c r="BH25" s="2">
        <v>1</v>
      </c>
      <c r="BI25" s="18">
        <v>6</v>
      </c>
      <c r="BJ25" s="2">
        <v>1</v>
      </c>
      <c r="BK25" s="2">
        <v>3</v>
      </c>
      <c r="BL25" s="2">
        <v>1</v>
      </c>
      <c r="BM25" s="2">
        <v>1</v>
      </c>
      <c r="BN25" s="18">
        <v>5</v>
      </c>
      <c r="BO25" s="18">
        <v>1</v>
      </c>
      <c r="BP25" s="2">
        <v>5</v>
      </c>
      <c r="BQ25" s="2">
        <v>128300</v>
      </c>
    </row>
    <row r="26" spans="1:69" ht="15" thickBot="1" x14ac:dyDescent="0.35">
      <c r="A26" s="1" t="s">
        <v>118</v>
      </c>
      <c r="B26" s="2">
        <v>6</v>
      </c>
      <c r="C26" s="18">
        <v>6</v>
      </c>
      <c r="D26" s="2">
        <v>1</v>
      </c>
      <c r="E26" s="18">
        <v>1</v>
      </c>
      <c r="F26" s="2">
        <v>5</v>
      </c>
      <c r="G26" s="18">
        <v>1</v>
      </c>
      <c r="H26" s="2">
        <v>1</v>
      </c>
      <c r="I26" s="18">
        <v>3</v>
      </c>
      <c r="J26" s="2">
        <v>1</v>
      </c>
      <c r="K26" s="18">
        <v>1</v>
      </c>
      <c r="L26" s="2">
        <v>1</v>
      </c>
      <c r="M26" s="18">
        <v>5</v>
      </c>
      <c r="N26" s="2">
        <v>6</v>
      </c>
      <c r="O26" s="18">
        <v>6</v>
      </c>
      <c r="P26" s="18">
        <v>6</v>
      </c>
      <c r="Q26" s="2">
        <v>6</v>
      </c>
      <c r="R26" s="2">
        <v>1</v>
      </c>
      <c r="S26" s="18">
        <v>1</v>
      </c>
      <c r="T26" s="2">
        <v>3</v>
      </c>
      <c r="U26" s="18">
        <v>1</v>
      </c>
      <c r="V26" s="2">
        <v>1</v>
      </c>
      <c r="W26" s="2">
        <v>3</v>
      </c>
      <c r="X26" s="2">
        <v>1</v>
      </c>
      <c r="Y26" s="2">
        <v>1</v>
      </c>
      <c r="Z26" s="18">
        <v>6</v>
      </c>
      <c r="AA26" s="2">
        <v>1</v>
      </c>
      <c r="AB26" s="2">
        <v>1</v>
      </c>
      <c r="AC26" s="18">
        <v>1</v>
      </c>
      <c r="AD26" s="18">
        <v>1</v>
      </c>
      <c r="AE26" s="2">
        <v>1</v>
      </c>
      <c r="AF26" s="18">
        <v>1</v>
      </c>
      <c r="AG26" s="18">
        <v>6</v>
      </c>
      <c r="AH26" s="2">
        <v>1</v>
      </c>
      <c r="AI26" s="2">
        <v>1</v>
      </c>
      <c r="AJ26" s="2">
        <v>3</v>
      </c>
      <c r="AK26" s="2">
        <v>5</v>
      </c>
      <c r="AL26" s="18">
        <v>1</v>
      </c>
      <c r="AM26" s="2">
        <v>1</v>
      </c>
      <c r="AN26" s="2">
        <v>5</v>
      </c>
      <c r="AO26" s="18">
        <v>1</v>
      </c>
      <c r="AP26" s="2">
        <v>6</v>
      </c>
      <c r="AQ26" s="2">
        <v>6</v>
      </c>
      <c r="AR26" s="2">
        <v>1</v>
      </c>
      <c r="AS26" s="2">
        <v>1</v>
      </c>
      <c r="AT26" s="2">
        <v>6</v>
      </c>
      <c r="AU26" s="2">
        <v>6</v>
      </c>
      <c r="AV26" s="2">
        <v>1</v>
      </c>
      <c r="AW26" s="2">
        <v>1</v>
      </c>
      <c r="AX26" s="2">
        <v>1</v>
      </c>
      <c r="AY26" s="18">
        <v>5</v>
      </c>
      <c r="AZ26" s="18">
        <v>1</v>
      </c>
      <c r="BA26" s="18">
        <v>1</v>
      </c>
      <c r="BB26" s="2">
        <v>1</v>
      </c>
      <c r="BC26" s="2">
        <v>1</v>
      </c>
      <c r="BD26" s="18">
        <v>1</v>
      </c>
      <c r="BE26" s="2">
        <v>1</v>
      </c>
      <c r="BF26" s="2">
        <v>1</v>
      </c>
      <c r="BG26" s="2">
        <v>6</v>
      </c>
      <c r="BH26" s="2">
        <v>1</v>
      </c>
      <c r="BI26" s="18">
        <v>6</v>
      </c>
      <c r="BJ26" s="2">
        <v>1</v>
      </c>
      <c r="BK26" s="2">
        <v>1</v>
      </c>
      <c r="BL26" s="2">
        <v>1</v>
      </c>
      <c r="BM26" s="2">
        <v>1</v>
      </c>
      <c r="BN26" s="18">
        <v>5</v>
      </c>
      <c r="BO26" s="18">
        <v>1</v>
      </c>
      <c r="BP26" s="2">
        <v>5</v>
      </c>
      <c r="BQ26" s="2">
        <v>117300</v>
      </c>
    </row>
    <row r="27" spans="1:69" ht="15" thickBot="1" x14ac:dyDescent="0.35">
      <c r="A27" s="1" t="s">
        <v>119</v>
      </c>
      <c r="B27" s="2">
        <v>6</v>
      </c>
      <c r="C27" s="18">
        <v>6</v>
      </c>
      <c r="D27" s="2">
        <v>1</v>
      </c>
      <c r="E27" s="18">
        <v>1</v>
      </c>
      <c r="F27" s="2">
        <v>5</v>
      </c>
      <c r="G27" s="18">
        <v>1</v>
      </c>
      <c r="H27" s="2">
        <v>5</v>
      </c>
      <c r="I27" s="18">
        <v>3</v>
      </c>
      <c r="J27" s="2">
        <v>1</v>
      </c>
      <c r="K27" s="18">
        <v>1</v>
      </c>
      <c r="L27" s="2">
        <v>1</v>
      </c>
      <c r="M27" s="18">
        <v>5</v>
      </c>
      <c r="N27" s="2">
        <v>6</v>
      </c>
      <c r="O27" s="18">
        <v>6</v>
      </c>
      <c r="P27" s="18">
        <v>6</v>
      </c>
      <c r="Q27" s="2">
        <v>6</v>
      </c>
      <c r="R27" s="2">
        <v>1</v>
      </c>
      <c r="S27" s="18">
        <v>1</v>
      </c>
      <c r="T27" s="2">
        <v>3</v>
      </c>
      <c r="U27" s="18">
        <v>1</v>
      </c>
      <c r="V27" s="2">
        <v>1</v>
      </c>
      <c r="W27" s="2">
        <v>3</v>
      </c>
      <c r="X27" s="2">
        <v>1</v>
      </c>
      <c r="Y27" s="2">
        <v>1</v>
      </c>
      <c r="Z27" s="18">
        <v>6</v>
      </c>
      <c r="AA27" s="2">
        <v>3</v>
      </c>
      <c r="AB27" s="2">
        <v>3</v>
      </c>
      <c r="AC27" s="18">
        <v>1</v>
      </c>
      <c r="AD27" s="18">
        <v>1</v>
      </c>
      <c r="AE27" s="2">
        <v>1</v>
      </c>
      <c r="AF27" s="18">
        <v>1</v>
      </c>
      <c r="AG27" s="18">
        <v>6</v>
      </c>
      <c r="AH27" s="2">
        <v>1</v>
      </c>
      <c r="AI27" s="2">
        <v>1</v>
      </c>
      <c r="AJ27" s="2">
        <v>3</v>
      </c>
      <c r="AK27" s="2">
        <v>5</v>
      </c>
      <c r="AL27" s="18">
        <v>1</v>
      </c>
      <c r="AM27" s="2">
        <v>1</v>
      </c>
      <c r="AN27" s="2">
        <v>5</v>
      </c>
      <c r="AO27" s="18">
        <v>1</v>
      </c>
      <c r="AP27" s="2">
        <v>6</v>
      </c>
      <c r="AQ27" s="2">
        <v>6</v>
      </c>
      <c r="AR27" s="2">
        <v>1</v>
      </c>
      <c r="AS27" s="2">
        <v>1</v>
      </c>
      <c r="AT27" s="2">
        <v>6</v>
      </c>
      <c r="AU27" s="2">
        <v>6</v>
      </c>
      <c r="AV27" s="2">
        <v>1</v>
      </c>
      <c r="AW27" s="2">
        <v>1</v>
      </c>
      <c r="AX27" s="2">
        <v>1</v>
      </c>
      <c r="AY27" s="18">
        <v>5</v>
      </c>
      <c r="AZ27" s="18">
        <v>1</v>
      </c>
      <c r="BA27" s="18">
        <v>1</v>
      </c>
      <c r="BB27" s="2">
        <v>1</v>
      </c>
      <c r="BC27" s="2">
        <v>1</v>
      </c>
      <c r="BD27" s="18">
        <v>1</v>
      </c>
      <c r="BE27" s="2">
        <v>1</v>
      </c>
      <c r="BF27" s="2">
        <v>3</v>
      </c>
      <c r="BG27" s="2">
        <v>6</v>
      </c>
      <c r="BH27" s="2">
        <v>1</v>
      </c>
      <c r="BI27" s="18">
        <v>6</v>
      </c>
      <c r="BJ27" s="2">
        <v>1</v>
      </c>
      <c r="BK27" s="2">
        <v>3</v>
      </c>
      <c r="BL27" s="2">
        <v>1</v>
      </c>
      <c r="BM27" s="2">
        <v>1</v>
      </c>
      <c r="BN27" s="18">
        <v>5</v>
      </c>
      <c r="BO27" s="18">
        <v>1</v>
      </c>
      <c r="BP27" s="2">
        <v>5</v>
      </c>
      <c r="BQ27" s="2">
        <v>141066</v>
      </c>
    </row>
    <row r="28" spans="1:69" ht="15" thickBot="1" x14ac:dyDescent="0.35">
      <c r="A28" s="1" t="s">
        <v>120</v>
      </c>
      <c r="B28" s="2">
        <v>6</v>
      </c>
      <c r="C28" s="18">
        <v>1</v>
      </c>
      <c r="D28" s="2">
        <v>1</v>
      </c>
      <c r="E28" s="18">
        <v>1</v>
      </c>
      <c r="F28" s="2">
        <v>5</v>
      </c>
      <c r="G28" s="18">
        <v>3</v>
      </c>
      <c r="H28" s="2">
        <v>4</v>
      </c>
      <c r="I28" s="18">
        <v>1</v>
      </c>
      <c r="J28" s="2">
        <v>4</v>
      </c>
      <c r="K28" s="18">
        <v>1</v>
      </c>
      <c r="L28" s="2">
        <v>1</v>
      </c>
      <c r="M28" s="18">
        <v>1</v>
      </c>
      <c r="N28" s="2">
        <v>5</v>
      </c>
      <c r="O28" s="18">
        <v>6</v>
      </c>
      <c r="P28" s="18">
        <v>5</v>
      </c>
      <c r="Q28" s="2">
        <v>1</v>
      </c>
      <c r="R28" s="2">
        <v>1</v>
      </c>
      <c r="S28" s="18">
        <v>1</v>
      </c>
      <c r="T28" s="2">
        <v>3</v>
      </c>
      <c r="U28" s="18">
        <v>1</v>
      </c>
      <c r="V28" s="2">
        <v>1</v>
      </c>
      <c r="W28" s="2">
        <v>3</v>
      </c>
      <c r="X28" s="2">
        <v>1</v>
      </c>
      <c r="Y28" s="2">
        <v>1</v>
      </c>
      <c r="Z28" s="18">
        <v>6</v>
      </c>
      <c r="AA28" s="2">
        <v>1</v>
      </c>
      <c r="AB28" s="2">
        <v>1</v>
      </c>
      <c r="AC28" s="18">
        <v>1</v>
      </c>
      <c r="AD28" s="18">
        <v>3</v>
      </c>
      <c r="AE28" s="2">
        <v>3</v>
      </c>
      <c r="AF28" s="18">
        <v>4</v>
      </c>
      <c r="AG28" s="18">
        <v>5</v>
      </c>
      <c r="AH28" s="2">
        <v>1</v>
      </c>
      <c r="AI28" s="2">
        <v>2</v>
      </c>
      <c r="AJ28" s="2">
        <v>4</v>
      </c>
      <c r="AK28" s="2">
        <v>5</v>
      </c>
      <c r="AL28" s="18">
        <v>1</v>
      </c>
      <c r="AM28" s="2">
        <v>1</v>
      </c>
      <c r="AN28" s="2">
        <v>4</v>
      </c>
      <c r="AO28" s="18">
        <v>1</v>
      </c>
      <c r="AP28" s="2">
        <v>1</v>
      </c>
      <c r="AQ28" s="2">
        <v>5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1</v>
      </c>
      <c r="AX28" s="2">
        <v>1</v>
      </c>
      <c r="AY28" s="18">
        <v>6</v>
      </c>
      <c r="AZ28" s="18">
        <v>1</v>
      </c>
      <c r="BA28" s="18">
        <v>1</v>
      </c>
      <c r="BB28" s="2">
        <v>1</v>
      </c>
      <c r="BC28" s="2">
        <v>1</v>
      </c>
      <c r="BD28" s="18">
        <v>1</v>
      </c>
      <c r="BE28" s="2">
        <v>1</v>
      </c>
      <c r="BF28" s="2">
        <v>5</v>
      </c>
      <c r="BG28" s="2">
        <v>6</v>
      </c>
      <c r="BH28" s="2">
        <v>5</v>
      </c>
      <c r="BI28" s="18">
        <v>1</v>
      </c>
      <c r="BJ28" s="2">
        <v>1</v>
      </c>
      <c r="BK28" s="2">
        <v>1</v>
      </c>
      <c r="BL28" s="2">
        <v>1</v>
      </c>
      <c r="BM28" s="2">
        <v>1</v>
      </c>
      <c r="BN28" s="18">
        <v>5</v>
      </c>
      <c r="BO28" s="18">
        <v>1</v>
      </c>
      <c r="BP28" s="2">
        <v>5</v>
      </c>
      <c r="BQ28" s="2">
        <v>140678</v>
      </c>
    </row>
    <row r="29" spans="1:69" ht="15" thickBot="1" x14ac:dyDescent="0.35">
      <c r="A29" s="1" t="s">
        <v>121</v>
      </c>
      <c r="B29" s="2">
        <v>6</v>
      </c>
      <c r="C29" s="18">
        <v>6</v>
      </c>
      <c r="D29" s="2">
        <v>1</v>
      </c>
      <c r="E29" s="18">
        <v>6</v>
      </c>
      <c r="F29" s="2">
        <v>1</v>
      </c>
      <c r="G29" s="18">
        <v>1</v>
      </c>
      <c r="H29" s="2">
        <v>1</v>
      </c>
      <c r="I29" s="18">
        <v>4</v>
      </c>
      <c r="J29" s="2">
        <v>2</v>
      </c>
      <c r="K29" s="18">
        <v>2</v>
      </c>
      <c r="L29" s="2">
        <v>3</v>
      </c>
      <c r="M29" s="18">
        <v>1</v>
      </c>
      <c r="N29" s="2">
        <v>6</v>
      </c>
      <c r="O29" s="18">
        <v>6</v>
      </c>
      <c r="P29" s="18">
        <v>6</v>
      </c>
      <c r="Q29" s="2">
        <v>5</v>
      </c>
      <c r="R29" s="2">
        <v>1</v>
      </c>
      <c r="S29" s="18">
        <v>5</v>
      </c>
      <c r="T29" s="2">
        <v>1</v>
      </c>
      <c r="U29" s="18">
        <v>5</v>
      </c>
      <c r="V29" s="2">
        <v>1</v>
      </c>
      <c r="W29" s="2">
        <v>1</v>
      </c>
      <c r="X29" s="2">
        <v>1</v>
      </c>
      <c r="Y29" s="2">
        <v>1</v>
      </c>
      <c r="Z29" s="18">
        <v>6</v>
      </c>
      <c r="AA29" s="2">
        <v>1</v>
      </c>
      <c r="AB29" s="2">
        <v>5</v>
      </c>
      <c r="AC29" s="18">
        <v>1</v>
      </c>
      <c r="AD29" s="18">
        <v>1</v>
      </c>
      <c r="AE29" s="2">
        <v>1</v>
      </c>
      <c r="AF29" s="18">
        <v>4</v>
      </c>
      <c r="AG29" s="18">
        <v>6</v>
      </c>
      <c r="AH29" s="2">
        <v>1</v>
      </c>
      <c r="AI29" s="2">
        <v>5</v>
      </c>
      <c r="AJ29" s="2">
        <v>4</v>
      </c>
      <c r="AK29" s="2">
        <v>1</v>
      </c>
      <c r="AL29" s="18">
        <v>5</v>
      </c>
      <c r="AM29" s="2">
        <v>1</v>
      </c>
      <c r="AN29" s="2">
        <v>5</v>
      </c>
      <c r="AO29" s="18">
        <v>1</v>
      </c>
      <c r="AP29" s="2">
        <v>4</v>
      </c>
      <c r="AQ29" s="2">
        <v>5</v>
      </c>
      <c r="AR29" s="2">
        <v>4</v>
      </c>
      <c r="AS29" s="2">
        <v>5</v>
      </c>
      <c r="AT29" s="2">
        <v>1</v>
      </c>
      <c r="AU29" s="2">
        <v>6</v>
      </c>
      <c r="AV29" s="2">
        <v>1</v>
      </c>
      <c r="AW29" s="2">
        <v>1</v>
      </c>
      <c r="AX29" s="2">
        <v>1</v>
      </c>
      <c r="AY29" s="18">
        <v>5</v>
      </c>
      <c r="AZ29" s="18">
        <v>1</v>
      </c>
      <c r="BA29" s="18">
        <v>1</v>
      </c>
      <c r="BB29" s="2">
        <v>1</v>
      </c>
      <c r="BC29" s="2">
        <v>1</v>
      </c>
      <c r="BD29" s="18">
        <v>1</v>
      </c>
      <c r="BE29" s="2">
        <v>1</v>
      </c>
      <c r="BF29" s="2">
        <v>1</v>
      </c>
      <c r="BG29" s="2">
        <v>6</v>
      </c>
      <c r="BH29" s="2">
        <v>1</v>
      </c>
      <c r="BI29" s="18">
        <v>5</v>
      </c>
      <c r="BJ29" s="2">
        <v>6</v>
      </c>
      <c r="BK29" s="2">
        <v>1</v>
      </c>
      <c r="BL29" s="2">
        <v>1</v>
      </c>
      <c r="BM29" s="2">
        <v>5</v>
      </c>
      <c r="BN29" s="18">
        <v>5</v>
      </c>
      <c r="BO29" s="18">
        <v>1</v>
      </c>
      <c r="BP29" s="2">
        <v>5</v>
      </c>
      <c r="BQ29" s="2">
        <v>123666</v>
      </c>
    </row>
    <row r="30" spans="1:69" ht="15" thickBot="1" x14ac:dyDescent="0.35">
      <c r="A30" s="1" t="s">
        <v>122</v>
      </c>
      <c r="B30" s="2">
        <v>6</v>
      </c>
      <c r="C30" s="18">
        <v>6</v>
      </c>
      <c r="D30" s="2">
        <v>1</v>
      </c>
      <c r="E30" s="18">
        <v>6</v>
      </c>
      <c r="F30" s="2">
        <v>1</v>
      </c>
      <c r="G30" s="18">
        <v>1</v>
      </c>
      <c r="H30" s="2">
        <v>1</v>
      </c>
      <c r="I30" s="18">
        <v>4</v>
      </c>
      <c r="J30" s="2">
        <v>2</v>
      </c>
      <c r="K30" s="18">
        <v>2</v>
      </c>
      <c r="L30" s="2">
        <v>3</v>
      </c>
      <c r="M30" s="18">
        <v>5</v>
      </c>
      <c r="N30" s="2">
        <v>6</v>
      </c>
      <c r="O30" s="18">
        <v>6</v>
      </c>
      <c r="P30" s="18">
        <v>6</v>
      </c>
      <c r="Q30" s="2">
        <v>5</v>
      </c>
      <c r="R30" s="2">
        <v>1</v>
      </c>
      <c r="S30" s="18">
        <v>5</v>
      </c>
      <c r="T30" s="2">
        <v>1</v>
      </c>
      <c r="U30" s="18">
        <v>1</v>
      </c>
      <c r="V30" s="2">
        <v>1</v>
      </c>
      <c r="W30" s="2">
        <v>1</v>
      </c>
      <c r="X30" s="2">
        <v>1</v>
      </c>
      <c r="Y30" s="2">
        <v>1</v>
      </c>
      <c r="Z30" s="18">
        <v>6</v>
      </c>
      <c r="AA30" s="2">
        <v>4</v>
      </c>
      <c r="AB30" s="2">
        <v>4</v>
      </c>
      <c r="AC30" s="18">
        <v>5</v>
      </c>
      <c r="AD30" s="18">
        <v>1</v>
      </c>
      <c r="AE30" s="2">
        <v>1</v>
      </c>
      <c r="AF30" s="18">
        <v>1</v>
      </c>
      <c r="AG30" s="18">
        <v>6</v>
      </c>
      <c r="AH30" s="2">
        <v>1</v>
      </c>
      <c r="AI30" s="2">
        <v>5</v>
      </c>
      <c r="AJ30" s="2">
        <v>4</v>
      </c>
      <c r="AK30" s="2">
        <v>1</v>
      </c>
      <c r="AL30" s="18">
        <v>5</v>
      </c>
      <c r="AM30" s="2">
        <v>1</v>
      </c>
      <c r="AN30" s="2">
        <v>5</v>
      </c>
      <c r="AO30" s="18">
        <v>1</v>
      </c>
      <c r="AP30" s="2">
        <v>4</v>
      </c>
      <c r="AQ30" s="2">
        <v>5</v>
      </c>
      <c r="AR30" s="2">
        <v>4</v>
      </c>
      <c r="AS30" s="2">
        <v>5</v>
      </c>
      <c r="AT30" s="2">
        <v>1</v>
      </c>
      <c r="AU30" s="2">
        <v>6</v>
      </c>
      <c r="AV30" s="2">
        <v>5</v>
      </c>
      <c r="AW30" s="2">
        <v>1</v>
      </c>
      <c r="AX30" s="2">
        <v>1</v>
      </c>
      <c r="AY30" s="18">
        <v>1</v>
      </c>
      <c r="AZ30" s="18">
        <v>1</v>
      </c>
      <c r="BA30" s="18">
        <v>1</v>
      </c>
      <c r="BB30" s="2">
        <v>1</v>
      </c>
      <c r="BC30" s="2">
        <v>1</v>
      </c>
      <c r="BD30" s="18">
        <v>1</v>
      </c>
      <c r="BE30" s="2">
        <v>1</v>
      </c>
      <c r="BF30" s="2">
        <v>1</v>
      </c>
      <c r="BG30" s="2">
        <v>6</v>
      </c>
      <c r="BH30" s="2">
        <v>1</v>
      </c>
      <c r="BI30" s="18">
        <v>5</v>
      </c>
      <c r="BJ30" s="2">
        <v>6</v>
      </c>
      <c r="BK30" s="2">
        <v>1</v>
      </c>
      <c r="BL30" s="2">
        <v>1</v>
      </c>
      <c r="BM30" s="2">
        <v>5</v>
      </c>
      <c r="BN30" s="18">
        <v>5</v>
      </c>
      <c r="BO30" s="18">
        <v>1</v>
      </c>
      <c r="BP30" s="2">
        <v>5</v>
      </c>
      <c r="BQ30" s="2">
        <v>113666</v>
      </c>
    </row>
    <row r="31" spans="1:69" ht="15" thickBot="1" x14ac:dyDescent="0.35">
      <c r="A31" s="1" t="s">
        <v>123</v>
      </c>
      <c r="B31" s="2">
        <v>6</v>
      </c>
      <c r="C31" s="18">
        <v>6</v>
      </c>
      <c r="D31" s="2">
        <v>1</v>
      </c>
      <c r="E31" s="18">
        <v>6</v>
      </c>
      <c r="F31" s="2">
        <v>1</v>
      </c>
      <c r="G31" s="18">
        <v>1</v>
      </c>
      <c r="H31" s="2">
        <v>1</v>
      </c>
      <c r="I31" s="18">
        <v>4</v>
      </c>
      <c r="J31" s="2">
        <v>2</v>
      </c>
      <c r="K31" s="18">
        <v>2</v>
      </c>
      <c r="L31" s="2">
        <v>3</v>
      </c>
      <c r="M31" s="18">
        <v>5</v>
      </c>
      <c r="N31" s="2">
        <v>6</v>
      </c>
      <c r="O31" s="18">
        <v>6</v>
      </c>
      <c r="P31" s="18">
        <v>6</v>
      </c>
      <c r="Q31" s="2">
        <v>5</v>
      </c>
      <c r="R31" s="2">
        <v>1</v>
      </c>
      <c r="S31" s="18">
        <v>5</v>
      </c>
      <c r="T31" s="2">
        <v>1</v>
      </c>
      <c r="U31" s="18">
        <v>1</v>
      </c>
      <c r="V31" s="2">
        <v>1</v>
      </c>
      <c r="W31" s="2">
        <v>1</v>
      </c>
      <c r="X31" s="2">
        <v>1</v>
      </c>
      <c r="Y31" s="2">
        <v>1</v>
      </c>
      <c r="Z31" s="18">
        <v>6</v>
      </c>
      <c r="AA31" s="2">
        <v>4</v>
      </c>
      <c r="AB31" s="2">
        <v>4</v>
      </c>
      <c r="AC31" s="18">
        <v>5</v>
      </c>
      <c r="AD31" s="18">
        <v>1</v>
      </c>
      <c r="AE31" s="2">
        <v>1</v>
      </c>
      <c r="AF31" s="18">
        <v>1</v>
      </c>
      <c r="AG31" s="18">
        <v>6</v>
      </c>
      <c r="AH31" s="2">
        <v>1</v>
      </c>
      <c r="AI31" s="2">
        <v>5</v>
      </c>
      <c r="AJ31" s="2">
        <v>4</v>
      </c>
      <c r="AK31" s="2">
        <v>1</v>
      </c>
      <c r="AL31" s="18">
        <v>5</v>
      </c>
      <c r="AM31" s="2">
        <v>1</v>
      </c>
      <c r="AN31" s="2">
        <v>5</v>
      </c>
      <c r="AO31" s="18">
        <v>1</v>
      </c>
      <c r="AP31" s="2">
        <v>4</v>
      </c>
      <c r="AQ31" s="2">
        <v>5</v>
      </c>
      <c r="AR31" s="2">
        <v>4</v>
      </c>
      <c r="AS31" s="2">
        <v>5</v>
      </c>
      <c r="AT31" s="2">
        <v>1</v>
      </c>
      <c r="AU31" s="2">
        <v>6</v>
      </c>
      <c r="AV31" s="2">
        <v>5</v>
      </c>
      <c r="AW31" s="2">
        <v>1</v>
      </c>
      <c r="AX31" s="2">
        <v>1</v>
      </c>
      <c r="AY31" s="18">
        <v>1</v>
      </c>
      <c r="AZ31" s="18">
        <v>1</v>
      </c>
      <c r="BA31" s="18">
        <v>1</v>
      </c>
      <c r="BB31" s="2">
        <v>1</v>
      </c>
      <c r="BC31" s="2">
        <v>1</v>
      </c>
      <c r="BD31" s="18">
        <v>1</v>
      </c>
      <c r="BE31" s="2">
        <v>1</v>
      </c>
      <c r="BF31" s="2">
        <v>1</v>
      </c>
      <c r="BG31" s="2">
        <v>6</v>
      </c>
      <c r="BH31" s="2">
        <v>1</v>
      </c>
      <c r="BI31" s="18">
        <v>5</v>
      </c>
      <c r="BJ31" s="2">
        <v>6</v>
      </c>
      <c r="BK31" s="2">
        <v>1</v>
      </c>
      <c r="BL31" s="2">
        <v>1</v>
      </c>
      <c r="BM31" s="2">
        <v>5</v>
      </c>
      <c r="BN31" s="18">
        <v>5</v>
      </c>
      <c r="BO31" s="18">
        <v>1</v>
      </c>
      <c r="BP31" s="2">
        <v>5</v>
      </c>
      <c r="BQ31" s="2">
        <v>117033</v>
      </c>
    </row>
    <row r="32" spans="1:69" ht="15" thickBot="1" x14ac:dyDescent="0.35">
      <c r="A32" s="1" t="s">
        <v>124</v>
      </c>
      <c r="B32" s="2">
        <v>6</v>
      </c>
      <c r="C32" s="18">
        <v>6</v>
      </c>
      <c r="D32" s="2">
        <v>1</v>
      </c>
      <c r="E32" s="18">
        <v>6</v>
      </c>
      <c r="F32" s="2">
        <v>1</v>
      </c>
      <c r="G32" s="18">
        <v>1</v>
      </c>
      <c r="H32" s="2">
        <v>1</v>
      </c>
      <c r="I32" s="18">
        <v>4</v>
      </c>
      <c r="J32" s="2">
        <v>2</v>
      </c>
      <c r="K32" s="18">
        <v>2</v>
      </c>
      <c r="L32" s="2">
        <v>3</v>
      </c>
      <c r="M32" s="18">
        <v>5</v>
      </c>
      <c r="N32" s="2">
        <v>6</v>
      </c>
      <c r="O32" s="18">
        <v>6</v>
      </c>
      <c r="P32" s="18">
        <v>6</v>
      </c>
      <c r="Q32" s="2">
        <v>5</v>
      </c>
      <c r="R32" s="2">
        <v>1</v>
      </c>
      <c r="S32" s="18">
        <v>5</v>
      </c>
      <c r="T32" s="2">
        <v>1</v>
      </c>
      <c r="U32" s="18">
        <v>1</v>
      </c>
      <c r="V32" s="2">
        <v>1</v>
      </c>
      <c r="W32" s="2">
        <v>1</v>
      </c>
      <c r="X32" s="2">
        <v>1</v>
      </c>
      <c r="Y32" s="2">
        <v>1</v>
      </c>
      <c r="Z32" s="18">
        <v>6</v>
      </c>
      <c r="AA32" s="2">
        <v>4</v>
      </c>
      <c r="AB32" s="2">
        <v>4</v>
      </c>
      <c r="AC32" s="18">
        <v>5</v>
      </c>
      <c r="AD32" s="18">
        <v>1</v>
      </c>
      <c r="AE32" s="2">
        <v>1</v>
      </c>
      <c r="AF32" s="18">
        <v>1</v>
      </c>
      <c r="AG32" s="18">
        <v>6</v>
      </c>
      <c r="AH32" s="2">
        <v>1</v>
      </c>
      <c r="AI32" s="2">
        <v>5</v>
      </c>
      <c r="AJ32" s="2">
        <v>4</v>
      </c>
      <c r="AK32" s="2">
        <v>1</v>
      </c>
      <c r="AL32" s="18">
        <v>5</v>
      </c>
      <c r="AM32" s="2">
        <v>1</v>
      </c>
      <c r="AN32" s="2">
        <v>5</v>
      </c>
      <c r="AO32" s="18">
        <v>1</v>
      </c>
      <c r="AP32" s="2">
        <v>4</v>
      </c>
      <c r="AQ32" s="2">
        <v>5</v>
      </c>
      <c r="AR32" s="2">
        <v>4</v>
      </c>
      <c r="AS32" s="2">
        <v>5</v>
      </c>
      <c r="AT32" s="2">
        <v>1</v>
      </c>
      <c r="AU32" s="2">
        <v>6</v>
      </c>
      <c r="AV32" s="2">
        <v>5</v>
      </c>
      <c r="AW32" s="2">
        <v>1</v>
      </c>
      <c r="AX32" s="2">
        <v>1</v>
      </c>
      <c r="AY32" s="18">
        <v>5</v>
      </c>
      <c r="AZ32" s="18">
        <v>1</v>
      </c>
      <c r="BA32" s="18">
        <v>1</v>
      </c>
      <c r="BB32" s="2">
        <v>1</v>
      </c>
      <c r="BC32" s="2">
        <v>1</v>
      </c>
      <c r="BD32" s="18">
        <v>1</v>
      </c>
      <c r="BE32" s="2">
        <v>1</v>
      </c>
      <c r="BF32" s="2">
        <v>1</v>
      </c>
      <c r="BG32" s="2">
        <v>6</v>
      </c>
      <c r="BH32" s="2">
        <v>1</v>
      </c>
      <c r="BI32" s="18">
        <v>5</v>
      </c>
      <c r="BJ32" s="2">
        <v>6</v>
      </c>
      <c r="BK32" s="2">
        <v>1</v>
      </c>
      <c r="BL32" s="2">
        <v>1</v>
      </c>
      <c r="BM32" s="2">
        <v>5</v>
      </c>
      <c r="BN32" s="18">
        <v>5</v>
      </c>
      <c r="BO32" s="18">
        <v>1</v>
      </c>
      <c r="BP32" s="2">
        <v>5</v>
      </c>
      <c r="BQ32" s="2">
        <v>122392</v>
      </c>
    </row>
    <row r="33" spans="1:69" ht="15" thickBot="1" x14ac:dyDescent="0.35">
      <c r="A33" s="1" t="s">
        <v>125</v>
      </c>
      <c r="B33" s="2">
        <v>7</v>
      </c>
      <c r="C33" s="18">
        <v>6</v>
      </c>
      <c r="D33" s="2">
        <v>1</v>
      </c>
      <c r="E33" s="18">
        <v>1</v>
      </c>
      <c r="F33" s="2">
        <v>6</v>
      </c>
      <c r="G33" s="18">
        <v>4</v>
      </c>
      <c r="H33" s="2">
        <v>5</v>
      </c>
      <c r="I33" s="18">
        <v>1</v>
      </c>
      <c r="J33" s="2">
        <v>5</v>
      </c>
      <c r="K33" s="18">
        <v>4</v>
      </c>
      <c r="L33" s="2">
        <v>1</v>
      </c>
      <c r="M33" s="18">
        <v>5</v>
      </c>
      <c r="N33" s="2">
        <v>7</v>
      </c>
      <c r="O33" s="18">
        <v>5</v>
      </c>
      <c r="P33" s="18">
        <v>6</v>
      </c>
      <c r="Q33" s="2">
        <v>5</v>
      </c>
      <c r="R33" s="2">
        <v>1</v>
      </c>
      <c r="S33" s="18">
        <v>3</v>
      </c>
      <c r="T33" s="2">
        <v>5</v>
      </c>
      <c r="U33" s="18">
        <v>4</v>
      </c>
      <c r="V33" s="2">
        <v>1</v>
      </c>
      <c r="W33" s="2">
        <v>4</v>
      </c>
      <c r="X33" s="2">
        <v>1</v>
      </c>
      <c r="Y33" s="2">
        <v>1</v>
      </c>
      <c r="Z33" s="18">
        <v>6</v>
      </c>
      <c r="AA33" s="2">
        <v>4</v>
      </c>
      <c r="AB33" s="2">
        <v>4</v>
      </c>
      <c r="AC33" s="18">
        <v>1</v>
      </c>
      <c r="AD33" s="18">
        <v>5</v>
      </c>
      <c r="AE33" s="2">
        <v>4</v>
      </c>
      <c r="AF33" s="18">
        <v>1</v>
      </c>
      <c r="AG33" s="18">
        <v>1</v>
      </c>
      <c r="AH33" s="2">
        <v>7</v>
      </c>
      <c r="AI33" s="2">
        <v>6</v>
      </c>
      <c r="AJ33" s="2">
        <v>5</v>
      </c>
      <c r="AK33" s="2">
        <v>1</v>
      </c>
      <c r="AL33" s="18">
        <v>5</v>
      </c>
      <c r="AM33" s="2">
        <v>1</v>
      </c>
      <c r="AN33" s="2">
        <v>5</v>
      </c>
      <c r="AO33" s="18">
        <v>5</v>
      </c>
      <c r="AP33" s="2">
        <v>5</v>
      </c>
      <c r="AQ33" s="2">
        <v>6</v>
      </c>
      <c r="AR33" s="2">
        <v>4</v>
      </c>
      <c r="AS33" s="2">
        <v>7</v>
      </c>
      <c r="AT33" s="2">
        <v>1</v>
      </c>
      <c r="AU33" s="2">
        <v>5</v>
      </c>
      <c r="AV33" s="2">
        <v>1</v>
      </c>
      <c r="AW33" s="2">
        <v>1</v>
      </c>
      <c r="AX33" s="2">
        <v>1</v>
      </c>
      <c r="AY33" s="18">
        <v>5</v>
      </c>
      <c r="AZ33" s="18">
        <v>1</v>
      </c>
      <c r="BA33" s="18">
        <v>1</v>
      </c>
      <c r="BB33" s="2">
        <v>1</v>
      </c>
      <c r="BC33" s="2">
        <v>1</v>
      </c>
      <c r="BD33" s="18">
        <v>1</v>
      </c>
      <c r="BE33" s="2">
        <v>1</v>
      </c>
      <c r="BF33" s="2">
        <v>1</v>
      </c>
      <c r="BG33" s="2">
        <v>7</v>
      </c>
      <c r="BH33" s="2">
        <v>1</v>
      </c>
      <c r="BI33" s="18">
        <v>5</v>
      </c>
      <c r="BJ33" s="2">
        <v>4</v>
      </c>
      <c r="BK33" s="2">
        <v>5</v>
      </c>
      <c r="BL33" s="2">
        <v>1</v>
      </c>
      <c r="BM33" s="2">
        <v>5</v>
      </c>
      <c r="BN33" s="18">
        <v>1</v>
      </c>
      <c r="BO33" s="18">
        <v>5</v>
      </c>
      <c r="BP33" s="2">
        <v>5</v>
      </c>
      <c r="BQ33" s="2">
        <v>132214</v>
      </c>
    </row>
    <row r="34" spans="1:69" ht="15" thickBot="1" x14ac:dyDescent="0.35">
      <c r="A34" s="1" t="s">
        <v>126</v>
      </c>
      <c r="B34" s="2">
        <v>6</v>
      </c>
      <c r="C34" s="18">
        <v>6</v>
      </c>
      <c r="D34" s="2">
        <v>1</v>
      </c>
      <c r="E34" s="18">
        <v>1</v>
      </c>
      <c r="F34" s="2">
        <v>5</v>
      </c>
      <c r="G34" s="18">
        <v>3</v>
      </c>
      <c r="H34" s="2">
        <v>3</v>
      </c>
      <c r="I34" s="18">
        <v>3</v>
      </c>
      <c r="J34" s="2">
        <v>6</v>
      </c>
      <c r="K34" s="18">
        <v>5</v>
      </c>
      <c r="L34" s="2">
        <v>3</v>
      </c>
      <c r="M34" s="18">
        <v>1</v>
      </c>
      <c r="N34" s="2">
        <v>6</v>
      </c>
      <c r="O34" s="18">
        <v>6</v>
      </c>
      <c r="P34" s="18">
        <v>6</v>
      </c>
      <c r="Q34" s="2">
        <v>6</v>
      </c>
      <c r="R34" s="2">
        <v>1</v>
      </c>
      <c r="S34" s="18">
        <v>1</v>
      </c>
      <c r="T34" s="2">
        <v>3</v>
      </c>
      <c r="U34" s="18">
        <v>3</v>
      </c>
      <c r="V34" s="2">
        <v>3</v>
      </c>
      <c r="W34" s="2">
        <v>3</v>
      </c>
      <c r="X34" s="2">
        <v>1</v>
      </c>
      <c r="Y34" s="2">
        <v>1</v>
      </c>
      <c r="Z34" s="18">
        <v>5</v>
      </c>
      <c r="AA34" s="2">
        <v>3</v>
      </c>
      <c r="AB34" s="2">
        <v>3</v>
      </c>
      <c r="AC34" s="18">
        <v>1</v>
      </c>
      <c r="AD34" s="18">
        <v>1</v>
      </c>
      <c r="AE34" s="2">
        <v>3</v>
      </c>
      <c r="AF34" s="18">
        <v>1</v>
      </c>
      <c r="AG34" s="18">
        <v>1</v>
      </c>
      <c r="AH34" s="2">
        <v>5</v>
      </c>
      <c r="AI34" s="2">
        <v>3</v>
      </c>
      <c r="AJ34" s="2">
        <v>3</v>
      </c>
      <c r="AK34" s="2">
        <v>1</v>
      </c>
      <c r="AL34" s="18">
        <v>1</v>
      </c>
      <c r="AM34" s="2">
        <v>1</v>
      </c>
      <c r="AN34" s="2">
        <v>6</v>
      </c>
      <c r="AO34" s="18">
        <v>4</v>
      </c>
      <c r="AP34" s="2">
        <v>1</v>
      </c>
      <c r="AQ34" s="2">
        <v>6</v>
      </c>
      <c r="AR34" s="2">
        <v>3</v>
      </c>
      <c r="AS34" s="2">
        <v>3</v>
      </c>
      <c r="AT34" s="2">
        <v>1</v>
      </c>
      <c r="AU34" s="2">
        <v>1</v>
      </c>
      <c r="AV34" s="2">
        <v>1</v>
      </c>
      <c r="AW34" s="2">
        <v>1</v>
      </c>
      <c r="AX34" s="2">
        <v>3</v>
      </c>
      <c r="AY34" s="18">
        <v>4</v>
      </c>
      <c r="AZ34" s="18">
        <v>1</v>
      </c>
      <c r="BA34" s="18">
        <v>4</v>
      </c>
      <c r="BB34" s="2">
        <v>5</v>
      </c>
      <c r="BC34" s="2">
        <v>1</v>
      </c>
      <c r="BD34" s="18">
        <v>3</v>
      </c>
      <c r="BE34" s="2">
        <v>3</v>
      </c>
      <c r="BF34" s="2">
        <v>1</v>
      </c>
      <c r="BG34" s="2">
        <v>6</v>
      </c>
      <c r="BH34" s="2">
        <v>1</v>
      </c>
      <c r="BI34" s="18">
        <v>1</v>
      </c>
      <c r="BJ34" s="2">
        <v>1</v>
      </c>
      <c r="BK34" s="2">
        <v>3</v>
      </c>
      <c r="BL34" s="2">
        <v>3</v>
      </c>
      <c r="BM34" s="2">
        <v>3</v>
      </c>
      <c r="BN34" s="18">
        <v>6</v>
      </c>
      <c r="BO34" s="18">
        <v>1</v>
      </c>
      <c r="BP34" s="2">
        <v>3</v>
      </c>
      <c r="BQ34" s="2">
        <v>124233</v>
      </c>
    </row>
    <row r="35" spans="1:69" ht="15" thickBot="1" x14ac:dyDescent="0.35">
      <c r="A35" s="1" t="s">
        <v>127</v>
      </c>
      <c r="B35" s="2">
        <v>6</v>
      </c>
      <c r="C35" s="18">
        <v>6</v>
      </c>
      <c r="D35" s="2">
        <v>1</v>
      </c>
      <c r="E35" s="18">
        <v>6</v>
      </c>
      <c r="F35" s="2">
        <v>1</v>
      </c>
      <c r="G35" s="18">
        <v>1</v>
      </c>
      <c r="H35" s="2">
        <v>1</v>
      </c>
      <c r="I35" s="18">
        <v>4</v>
      </c>
      <c r="J35" s="2">
        <v>2</v>
      </c>
      <c r="K35" s="18">
        <v>2</v>
      </c>
      <c r="L35" s="2">
        <v>3</v>
      </c>
      <c r="M35" s="18">
        <v>5</v>
      </c>
      <c r="N35" s="2">
        <v>6</v>
      </c>
      <c r="O35" s="18">
        <v>6</v>
      </c>
      <c r="P35" s="18">
        <v>6</v>
      </c>
      <c r="Q35" s="2">
        <v>5</v>
      </c>
      <c r="R35" s="2">
        <v>1</v>
      </c>
      <c r="S35" s="18">
        <v>5</v>
      </c>
      <c r="T35" s="2">
        <v>1</v>
      </c>
      <c r="U35" s="18">
        <v>1</v>
      </c>
      <c r="V35" s="2">
        <v>1</v>
      </c>
      <c r="W35" s="2">
        <v>1</v>
      </c>
      <c r="X35" s="2">
        <v>1</v>
      </c>
      <c r="Y35" s="2">
        <v>1</v>
      </c>
      <c r="Z35" s="18">
        <v>6</v>
      </c>
      <c r="AA35" s="2">
        <v>4</v>
      </c>
      <c r="AB35" s="2">
        <v>4</v>
      </c>
      <c r="AC35" s="18">
        <v>5</v>
      </c>
      <c r="AD35" s="18">
        <v>1</v>
      </c>
      <c r="AE35" s="2">
        <v>1</v>
      </c>
      <c r="AF35" s="18">
        <v>1</v>
      </c>
      <c r="AG35" s="18">
        <v>6</v>
      </c>
      <c r="AH35" s="2">
        <v>1</v>
      </c>
      <c r="AI35" s="2">
        <v>5</v>
      </c>
      <c r="AJ35" s="2">
        <v>4</v>
      </c>
      <c r="AK35" s="2">
        <v>1</v>
      </c>
      <c r="AL35" s="18">
        <v>5</v>
      </c>
      <c r="AM35" s="2">
        <v>1</v>
      </c>
      <c r="AN35" s="2">
        <v>5</v>
      </c>
      <c r="AO35" s="18">
        <v>1</v>
      </c>
      <c r="AP35" s="2">
        <v>4</v>
      </c>
      <c r="AQ35" s="2">
        <v>5</v>
      </c>
      <c r="AR35" s="2">
        <v>4</v>
      </c>
      <c r="AS35" s="2">
        <v>5</v>
      </c>
      <c r="AT35" s="2">
        <v>1</v>
      </c>
      <c r="AU35" s="2">
        <v>6</v>
      </c>
      <c r="AV35" s="2">
        <v>5</v>
      </c>
      <c r="AW35" s="2">
        <v>1</v>
      </c>
      <c r="AX35" s="2">
        <v>1</v>
      </c>
      <c r="AY35" s="18">
        <v>1</v>
      </c>
      <c r="AZ35" s="18">
        <v>1</v>
      </c>
      <c r="BA35" s="18">
        <v>1</v>
      </c>
      <c r="BB35" s="2">
        <v>1</v>
      </c>
      <c r="BC35" s="2">
        <v>1</v>
      </c>
      <c r="BD35" s="18">
        <v>1</v>
      </c>
      <c r="BE35" s="2">
        <v>1</v>
      </c>
      <c r="BF35" s="2">
        <v>1</v>
      </c>
      <c r="BG35" s="2">
        <v>6</v>
      </c>
      <c r="BH35" s="2">
        <v>1</v>
      </c>
      <c r="BI35" s="18">
        <v>5</v>
      </c>
      <c r="BJ35" s="2">
        <v>6</v>
      </c>
      <c r="BK35" s="2">
        <v>1</v>
      </c>
      <c r="BL35" s="2">
        <v>1</v>
      </c>
      <c r="BM35" s="2">
        <v>5</v>
      </c>
      <c r="BN35" s="18">
        <v>5</v>
      </c>
      <c r="BO35" s="18">
        <v>1</v>
      </c>
      <c r="BP35" s="2">
        <v>5</v>
      </c>
      <c r="BQ35" s="2">
        <v>120250</v>
      </c>
    </row>
    <row r="36" spans="1:69" ht="15" thickBot="1" x14ac:dyDescent="0.35">
      <c r="A36" s="1" t="s">
        <v>128</v>
      </c>
      <c r="B36" s="2">
        <v>6</v>
      </c>
      <c r="C36" s="18">
        <v>6</v>
      </c>
      <c r="D36" s="2">
        <v>1</v>
      </c>
      <c r="E36" s="18">
        <v>1</v>
      </c>
      <c r="F36" s="2">
        <v>5</v>
      </c>
      <c r="G36" s="18">
        <v>1</v>
      </c>
      <c r="H36" s="2">
        <v>5</v>
      </c>
      <c r="I36" s="18">
        <v>3</v>
      </c>
      <c r="J36" s="2">
        <v>1</v>
      </c>
      <c r="K36" s="18">
        <v>1</v>
      </c>
      <c r="L36" s="2">
        <v>1</v>
      </c>
      <c r="M36" s="18">
        <v>5</v>
      </c>
      <c r="N36" s="2">
        <v>6</v>
      </c>
      <c r="O36" s="18">
        <v>6</v>
      </c>
      <c r="P36" s="18">
        <v>6</v>
      </c>
      <c r="Q36" s="2">
        <v>6</v>
      </c>
      <c r="R36" s="2">
        <v>1</v>
      </c>
      <c r="S36" s="18">
        <v>1</v>
      </c>
      <c r="T36" s="2">
        <v>3</v>
      </c>
      <c r="U36" s="18">
        <v>1</v>
      </c>
      <c r="V36" s="2">
        <v>1</v>
      </c>
      <c r="W36" s="2">
        <v>3</v>
      </c>
      <c r="X36" s="2">
        <v>1</v>
      </c>
      <c r="Y36" s="2">
        <v>1</v>
      </c>
      <c r="Z36" s="18">
        <v>6</v>
      </c>
      <c r="AA36" s="2">
        <v>3</v>
      </c>
      <c r="AB36" s="2">
        <v>3</v>
      </c>
      <c r="AC36" s="18">
        <v>1</v>
      </c>
      <c r="AD36" s="18">
        <v>3</v>
      </c>
      <c r="AE36" s="2">
        <v>1</v>
      </c>
      <c r="AF36" s="18">
        <v>5</v>
      </c>
      <c r="AG36" s="18">
        <v>6</v>
      </c>
      <c r="AH36" s="2">
        <v>1</v>
      </c>
      <c r="AI36" s="2">
        <v>1</v>
      </c>
      <c r="AJ36" s="2">
        <v>3</v>
      </c>
      <c r="AK36" s="2">
        <v>5</v>
      </c>
      <c r="AL36" s="18">
        <v>1</v>
      </c>
      <c r="AM36" s="2">
        <v>1</v>
      </c>
      <c r="AN36" s="2">
        <v>5</v>
      </c>
      <c r="AO36" s="18">
        <v>1</v>
      </c>
      <c r="AP36" s="2">
        <v>6</v>
      </c>
      <c r="AQ36" s="2">
        <v>6</v>
      </c>
      <c r="AR36" s="2">
        <v>1</v>
      </c>
      <c r="AS36" s="2">
        <v>1</v>
      </c>
      <c r="AT36" s="2">
        <v>6</v>
      </c>
      <c r="AU36" s="2">
        <v>6</v>
      </c>
      <c r="AV36" s="2">
        <v>1</v>
      </c>
      <c r="AW36" s="2">
        <v>1</v>
      </c>
      <c r="AX36" s="2">
        <v>1</v>
      </c>
      <c r="AY36" s="18">
        <v>5</v>
      </c>
      <c r="AZ36" s="18">
        <v>1</v>
      </c>
      <c r="BA36" s="18">
        <v>1</v>
      </c>
      <c r="BB36" s="2">
        <v>1</v>
      </c>
      <c r="BC36" s="2">
        <v>1</v>
      </c>
      <c r="BD36" s="18">
        <v>1</v>
      </c>
      <c r="BE36" s="2">
        <v>1</v>
      </c>
      <c r="BF36" s="2">
        <v>3</v>
      </c>
      <c r="BG36" s="2">
        <v>6</v>
      </c>
      <c r="BH36" s="2">
        <v>1</v>
      </c>
      <c r="BI36" s="18">
        <v>6</v>
      </c>
      <c r="BJ36" s="2">
        <v>1</v>
      </c>
      <c r="BK36" s="2">
        <v>3</v>
      </c>
      <c r="BL36" s="2">
        <v>1</v>
      </c>
      <c r="BM36" s="2">
        <v>1</v>
      </c>
      <c r="BN36" s="18">
        <v>5</v>
      </c>
      <c r="BO36" s="18">
        <v>1</v>
      </c>
      <c r="BP36" s="2">
        <v>5</v>
      </c>
      <c r="BQ36" s="2">
        <v>130900</v>
      </c>
    </row>
    <row r="37" spans="1:69" ht="15" thickBot="1" x14ac:dyDescent="0.35">
      <c r="A37" s="1" t="s">
        <v>129</v>
      </c>
      <c r="B37" s="2">
        <v>7</v>
      </c>
      <c r="C37" s="18">
        <v>5</v>
      </c>
      <c r="D37" s="2">
        <v>5</v>
      </c>
      <c r="E37" s="18">
        <v>5</v>
      </c>
      <c r="F37" s="2">
        <v>1</v>
      </c>
      <c r="G37" s="18">
        <v>5</v>
      </c>
      <c r="H37" s="2">
        <v>5</v>
      </c>
      <c r="I37" s="18">
        <v>5</v>
      </c>
      <c r="J37" s="2">
        <v>5</v>
      </c>
      <c r="K37" s="18">
        <v>1</v>
      </c>
      <c r="L37" s="2">
        <v>1</v>
      </c>
      <c r="M37" s="18">
        <v>5</v>
      </c>
      <c r="N37" s="2">
        <v>7</v>
      </c>
      <c r="O37" s="18">
        <v>7</v>
      </c>
      <c r="P37" s="18">
        <v>5</v>
      </c>
      <c r="Q37" s="2">
        <v>5</v>
      </c>
      <c r="R37" s="2">
        <v>5</v>
      </c>
      <c r="S37" s="18">
        <v>1</v>
      </c>
      <c r="T37" s="2">
        <v>5</v>
      </c>
      <c r="U37" s="18">
        <v>1</v>
      </c>
      <c r="V37" s="2">
        <v>1</v>
      </c>
      <c r="W37" s="2">
        <v>5</v>
      </c>
      <c r="X37" s="2">
        <v>1</v>
      </c>
      <c r="Y37" s="2">
        <v>1</v>
      </c>
      <c r="Z37" s="18">
        <v>5</v>
      </c>
      <c r="AA37" s="2">
        <v>5</v>
      </c>
      <c r="AB37" s="2">
        <v>5</v>
      </c>
      <c r="AC37" s="18">
        <v>1</v>
      </c>
      <c r="AD37" s="18">
        <v>1</v>
      </c>
      <c r="AE37" s="2">
        <v>1</v>
      </c>
      <c r="AF37" s="18">
        <v>1</v>
      </c>
      <c r="AG37" s="18">
        <v>6</v>
      </c>
      <c r="AH37" s="2">
        <v>1</v>
      </c>
      <c r="AI37" s="2">
        <v>5</v>
      </c>
      <c r="AJ37" s="2">
        <v>5</v>
      </c>
      <c r="AK37" s="2">
        <v>5</v>
      </c>
      <c r="AL37" s="18">
        <v>1</v>
      </c>
      <c r="AM37" s="2">
        <v>1</v>
      </c>
      <c r="AN37" s="2">
        <v>5</v>
      </c>
      <c r="AO37" s="18">
        <v>1</v>
      </c>
      <c r="AP37" s="2">
        <v>5</v>
      </c>
      <c r="AQ37" s="2">
        <v>5</v>
      </c>
      <c r="AR37" s="2">
        <v>5</v>
      </c>
      <c r="AS37" s="2">
        <v>5</v>
      </c>
      <c r="AT37" s="2">
        <v>5</v>
      </c>
      <c r="AU37" s="2">
        <v>6</v>
      </c>
      <c r="AV37" s="2">
        <v>5</v>
      </c>
      <c r="AW37" s="2">
        <v>1</v>
      </c>
      <c r="AX37" s="2">
        <v>5</v>
      </c>
      <c r="AY37" s="18">
        <v>5</v>
      </c>
      <c r="AZ37" s="18">
        <v>1</v>
      </c>
      <c r="BA37" s="18">
        <v>5</v>
      </c>
      <c r="BB37" s="2">
        <v>5</v>
      </c>
      <c r="BC37" s="2">
        <v>1</v>
      </c>
      <c r="BD37" s="18">
        <v>1</v>
      </c>
      <c r="BE37" s="2">
        <v>1</v>
      </c>
      <c r="BF37" s="2">
        <v>5</v>
      </c>
      <c r="BG37" s="2">
        <v>7</v>
      </c>
      <c r="BH37" s="2">
        <v>1</v>
      </c>
      <c r="BI37" s="18">
        <v>5</v>
      </c>
      <c r="BJ37" s="2">
        <v>5</v>
      </c>
      <c r="BK37" s="2">
        <v>5</v>
      </c>
      <c r="BL37" s="2">
        <v>5</v>
      </c>
      <c r="BM37" s="2">
        <v>5</v>
      </c>
      <c r="BN37" s="18">
        <v>5</v>
      </c>
      <c r="BO37" s="18">
        <v>1</v>
      </c>
      <c r="BP37" s="2">
        <v>5</v>
      </c>
      <c r="BQ37" s="2">
        <v>211821</v>
      </c>
    </row>
    <row r="40" spans="1:69" ht="18" x14ac:dyDescent="0.3">
      <c r="A40" s="3"/>
    </row>
    <row r="41" spans="1:69" x14ac:dyDescent="0.3">
      <c r="A41" s="4"/>
    </row>
    <row r="44" spans="1:69" ht="18" x14ac:dyDescent="0.3">
      <c r="A44" s="5" t="s">
        <v>130</v>
      </c>
      <c r="B44" s="6">
        <v>1477593</v>
      </c>
      <c r="C44" s="20" t="s">
        <v>131</v>
      </c>
      <c r="D44" s="6">
        <v>34</v>
      </c>
      <c r="E44" s="20" t="s">
        <v>132</v>
      </c>
      <c r="F44" s="30">
        <v>67</v>
      </c>
      <c r="G44" s="20" t="s">
        <v>133</v>
      </c>
      <c r="H44" s="6">
        <v>28</v>
      </c>
      <c r="I44" s="20" t="s">
        <v>134</v>
      </c>
      <c r="J44" s="6">
        <v>0</v>
      </c>
      <c r="K44" s="20" t="s">
        <v>135</v>
      </c>
      <c r="L44" s="6" t="s">
        <v>218</v>
      </c>
    </row>
    <row r="45" spans="1:69" ht="18.600000000000001" thickBot="1" x14ac:dyDescent="0.35">
      <c r="A45" s="3"/>
    </row>
    <row r="46" spans="1:69" ht="15" thickBot="1" x14ac:dyDescent="0.35">
      <c r="A46" s="1" t="s">
        <v>0</v>
      </c>
      <c r="B46" s="1" t="s">
        <v>1</v>
      </c>
      <c r="C46" s="17" t="s">
        <v>2</v>
      </c>
      <c r="D46" s="1" t="s">
        <v>3</v>
      </c>
      <c r="E46" s="17" t="s">
        <v>4</v>
      </c>
      <c r="F46" s="1" t="s">
        <v>5</v>
      </c>
      <c r="G46" s="17" t="s">
        <v>6</v>
      </c>
      <c r="H46" s="1" t="s">
        <v>7</v>
      </c>
      <c r="I46" s="17" t="s">
        <v>8</v>
      </c>
      <c r="J46" s="1" t="s">
        <v>9</v>
      </c>
      <c r="K46" s="17" t="s">
        <v>10</v>
      </c>
      <c r="L46" s="1" t="s">
        <v>11</v>
      </c>
      <c r="M46" s="17" t="s">
        <v>12</v>
      </c>
      <c r="N46" s="1" t="s">
        <v>13</v>
      </c>
      <c r="O46" s="17" t="s">
        <v>14</v>
      </c>
      <c r="P46" s="17" t="s">
        <v>15</v>
      </c>
      <c r="Q46" s="1" t="s">
        <v>16</v>
      </c>
      <c r="R46" s="1" t="s">
        <v>17</v>
      </c>
      <c r="S46" s="17" t="s">
        <v>18</v>
      </c>
      <c r="T46" s="1" t="s">
        <v>19</v>
      </c>
      <c r="U46" s="17" t="s">
        <v>20</v>
      </c>
      <c r="V46" s="1" t="s">
        <v>21</v>
      </c>
      <c r="W46" s="1" t="s">
        <v>22</v>
      </c>
      <c r="X46" s="1" t="s">
        <v>23</v>
      </c>
      <c r="Y46" s="1" t="s">
        <v>24</v>
      </c>
      <c r="Z46" s="17" t="s">
        <v>25</v>
      </c>
      <c r="AA46" s="1" t="s">
        <v>26</v>
      </c>
      <c r="AB46" s="1" t="s">
        <v>27</v>
      </c>
      <c r="AC46" s="17" t="s">
        <v>28</v>
      </c>
      <c r="AD46" s="17" t="s">
        <v>29</v>
      </c>
      <c r="AE46" s="1" t="s">
        <v>30</v>
      </c>
      <c r="AF46" s="17" t="s">
        <v>31</v>
      </c>
      <c r="AG46" s="17" t="s">
        <v>32</v>
      </c>
      <c r="AH46" s="1" t="s">
        <v>33</v>
      </c>
      <c r="AI46" s="1" t="s">
        <v>34</v>
      </c>
      <c r="AJ46" s="1" t="s">
        <v>35</v>
      </c>
      <c r="AK46" s="1" t="s">
        <v>36</v>
      </c>
      <c r="AL46" s="17" t="s">
        <v>37</v>
      </c>
      <c r="AM46" s="1" t="s">
        <v>38</v>
      </c>
      <c r="AN46" s="1" t="s">
        <v>39</v>
      </c>
      <c r="AO46" s="17" t="s">
        <v>40</v>
      </c>
      <c r="AP46" s="1" t="s">
        <v>41</v>
      </c>
      <c r="AQ46" s="1" t="s">
        <v>42</v>
      </c>
      <c r="AR46" s="1" t="s">
        <v>43</v>
      </c>
      <c r="AS46" s="1" t="s">
        <v>44</v>
      </c>
      <c r="AT46" s="1" t="s">
        <v>45</v>
      </c>
      <c r="AU46" s="1" t="s">
        <v>46</v>
      </c>
      <c r="AV46" s="1" t="s">
        <v>47</v>
      </c>
      <c r="AW46" s="1" t="s">
        <v>48</v>
      </c>
      <c r="AX46" s="1" t="s">
        <v>49</v>
      </c>
      <c r="AY46" s="17" t="s">
        <v>50</v>
      </c>
      <c r="AZ46" s="17" t="s">
        <v>51</v>
      </c>
      <c r="BA46" s="17" t="s">
        <v>52</v>
      </c>
      <c r="BB46" s="1" t="s">
        <v>53</v>
      </c>
      <c r="BC46" s="1" t="s">
        <v>54</v>
      </c>
      <c r="BD46" s="17" t="s">
        <v>55</v>
      </c>
      <c r="BE46" s="1" t="s">
        <v>56</v>
      </c>
      <c r="BF46" s="1" t="s">
        <v>57</v>
      </c>
      <c r="BG46" s="1" t="s">
        <v>58</v>
      </c>
      <c r="BH46" s="1" t="s">
        <v>59</v>
      </c>
      <c r="BI46" s="17" t="s">
        <v>60</v>
      </c>
      <c r="BJ46" s="1" t="s">
        <v>61</v>
      </c>
      <c r="BK46" s="1" t="s">
        <v>62</v>
      </c>
      <c r="BL46" s="1" t="s">
        <v>63</v>
      </c>
      <c r="BM46" s="1" t="s">
        <v>64</v>
      </c>
      <c r="BN46" s="17" t="s">
        <v>65</v>
      </c>
      <c r="BO46" s="17" t="s">
        <v>66</v>
      </c>
      <c r="BP46" s="1" t="s">
        <v>67</v>
      </c>
      <c r="BQ46" s="1" t="s">
        <v>219</v>
      </c>
    </row>
    <row r="47" spans="1:69" ht="15" thickBot="1" x14ac:dyDescent="0.35">
      <c r="A47" s="1" t="s">
        <v>96</v>
      </c>
      <c r="B47" s="2">
        <v>6</v>
      </c>
      <c r="C47" s="18">
        <v>6</v>
      </c>
      <c r="D47" s="2">
        <v>5</v>
      </c>
      <c r="E47" s="18">
        <v>5</v>
      </c>
      <c r="F47" s="2">
        <v>5</v>
      </c>
      <c r="G47" s="18">
        <v>4</v>
      </c>
      <c r="H47" s="2">
        <v>4</v>
      </c>
      <c r="I47" s="18">
        <v>2</v>
      </c>
      <c r="J47" s="2">
        <v>2</v>
      </c>
      <c r="K47" s="18">
        <v>1</v>
      </c>
      <c r="L47" s="2">
        <v>2</v>
      </c>
      <c r="M47" s="18">
        <v>5</v>
      </c>
      <c r="N47" s="2">
        <v>6</v>
      </c>
      <c r="O47" s="18">
        <v>6</v>
      </c>
      <c r="P47" s="18">
        <v>6</v>
      </c>
      <c r="Q47" s="2">
        <v>4</v>
      </c>
      <c r="R47" s="2">
        <v>3</v>
      </c>
      <c r="S47" s="18">
        <v>3</v>
      </c>
      <c r="T47" s="2">
        <v>2</v>
      </c>
      <c r="U47" s="18">
        <v>1</v>
      </c>
      <c r="V47" s="2">
        <v>1</v>
      </c>
      <c r="W47" s="2">
        <v>2</v>
      </c>
      <c r="X47" s="2">
        <v>2</v>
      </c>
      <c r="Y47" s="2">
        <v>5</v>
      </c>
      <c r="Z47" s="18">
        <v>6</v>
      </c>
      <c r="AA47" s="2">
        <v>1</v>
      </c>
      <c r="AB47" s="2">
        <v>2</v>
      </c>
      <c r="AC47" s="18">
        <v>1</v>
      </c>
      <c r="AD47" s="18">
        <v>2</v>
      </c>
      <c r="AE47" s="2">
        <v>1</v>
      </c>
      <c r="AF47" s="18">
        <v>6</v>
      </c>
      <c r="AG47" s="18">
        <v>6</v>
      </c>
      <c r="AH47" s="2">
        <v>6</v>
      </c>
      <c r="AI47" s="2">
        <v>5</v>
      </c>
      <c r="AJ47" s="2">
        <v>5</v>
      </c>
      <c r="AK47" s="2">
        <v>1</v>
      </c>
      <c r="AL47" s="18">
        <v>5</v>
      </c>
      <c r="AM47" s="2">
        <v>6</v>
      </c>
      <c r="AN47" s="2">
        <v>5</v>
      </c>
      <c r="AO47" s="18">
        <v>1</v>
      </c>
      <c r="AP47" s="2">
        <v>5</v>
      </c>
      <c r="AQ47" s="2">
        <v>4</v>
      </c>
      <c r="AR47" s="2">
        <v>4</v>
      </c>
      <c r="AS47" s="2">
        <v>3</v>
      </c>
      <c r="AT47" s="2">
        <v>5</v>
      </c>
      <c r="AU47" s="2">
        <v>1</v>
      </c>
      <c r="AV47" s="2">
        <v>5</v>
      </c>
      <c r="AW47" s="2">
        <v>5</v>
      </c>
      <c r="AX47" s="2">
        <v>5</v>
      </c>
      <c r="AY47" s="18">
        <v>1</v>
      </c>
      <c r="AZ47" s="18">
        <v>5</v>
      </c>
      <c r="BA47" s="18">
        <v>5</v>
      </c>
      <c r="BB47" s="2">
        <v>5</v>
      </c>
      <c r="BC47" s="2">
        <v>5</v>
      </c>
      <c r="BD47" s="18">
        <v>1</v>
      </c>
      <c r="BE47" s="2">
        <v>1</v>
      </c>
      <c r="BF47" s="2">
        <v>5</v>
      </c>
      <c r="BG47" s="2">
        <v>6</v>
      </c>
      <c r="BH47" s="2">
        <v>2</v>
      </c>
      <c r="BI47" s="18">
        <v>5</v>
      </c>
      <c r="BJ47" s="2">
        <v>5</v>
      </c>
      <c r="BK47" s="2">
        <v>1</v>
      </c>
      <c r="BL47" s="2">
        <v>5</v>
      </c>
      <c r="BM47" s="2">
        <v>5</v>
      </c>
      <c r="BN47" s="18">
        <v>1</v>
      </c>
      <c r="BO47" s="18">
        <v>6</v>
      </c>
      <c r="BP47" s="2">
        <v>5</v>
      </c>
      <c r="BQ47" s="2">
        <v>138700</v>
      </c>
    </row>
    <row r="48" spans="1:69" ht="15" thickBot="1" x14ac:dyDescent="0.35">
      <c r="A48" s="1" t="s">
        <v>97</v>
      </c>
      <c r="B48" s="2">
        <v>6</v>
      </c>
      <c r="C48" s="18">
        <v>6</v>
      </c>
      <c r="D48" s="2">
        <v>1</v>
      </c>
      <c r="E48" s="18">
        <v>1</v>
      </c>
      <c r="F48" s="2">
        <v>5</v>
      </c>
      <c r="G48" s="18">
        <v>3</v>
      </c>
      <c r="H48" s="2">
        <v>3</v>
      </c>
      <c r="I48" s="18">
        <v>3</v>
      </c>
      <c r="J48" s="2">
        <v>6</v>
      </c>
      <c r="K48" s="18">
        <v>5</v>
      </c>
      <c r="L48" s="2">
        <v>3</v>
      </c>
      <c r="M48" s="18">
        <v>1</v>
      </c>
      <c r="N48" s="2">
        <v>6</v>
      </c>
      <c r="O48" s="18">
        <v>6</v>
      </c>
      <c r="P48" s="18">
        <v>6</v>
      </c>
      <c r="Q48" s="2">
        <v>6</v>
      </c>
      <c r="R48" s="2">
        <v>1</v>
      </c>
      <c r="S48" s="18">
        <v>4</v>
      </c>
      <c r="T48" s="2">
        <v>3</v>
      </c>
      <c r="U48" s="18">
        <v>3</v>
      </c>
      <c r="V48" s="2">
        <v>3</v>
      </c>
      <c r="W48" s="2">
        <v>3</v>
      </c>
      <c r="X48" s="2">
        <v>1</v>
      </c>
      <c r="Y48" s="2">
        <v>1</v>
      </c>
      <c r="Z48" s="18">
        <v>5</v>
      </c>
      <c r="AA48" s="2">
        <v>3</v>
      </c>
      <c r="AB48" s="2">
        <v>3</v>
      </c>
      <c r="AC48" s="18">
        <v>1</v>
      </c>
      <c r="AD48" s="18">
        <v>1</v>
      </c>
      <c r="AE48" s="2">
        <v>1</v>
      </c>
      <c r="AF48" s="18">
        <v>1</v>
      </c>
      <c r="AG48" s="18">
        <v>1</v>
      </c>
      <c r="AH48" s="2">
        <v>5</v>
      </c>
      <c r="AI48" s="2">
        <v>3</v>
      </c>
      <c r="AJ48" s="2">
        <v>3</v>
      </c>
      <c r="AK48" s="2">
        <v>1</v>
      </c>
      <c r="AL48" s="18">
        <v>1</v>
      </c>
      <c r="AM48" s="2">
        <v>1</v>
      </c>
      <c r="AN48" s="2">
        <v>6</v>
      </c>
      <c r="AO48" s="18">
        <v>4</v>
      </c>
      <c r="AP48" s="2">
        <v>1</v>
      </c>
      <c r="AQ48" s="2">
        <v>6</v>
      </c>
      <c r="AR48" s="2">
        <v>3</v>
      </c>
      <c r="AS48" s="2">
        <v>3</v>
      </c>
      <c r="AT48" s="2">
        <v>1</v>
      </c>
      <c r="AU48" s="2">
        <v>1</v>
      </c>
      <c r="AV48" s="2">
        <v>1</v>
      </c>
      <c r="AW48" s="2">
        <v>1</v>
      </c>
      <c r="AX48" s="2">
        <v>3</v>
      </c>
      <c r="AY48" s="18">
        <v>4</v>
      </c>
      <c r="AZ48" s="18">
        <v>4</v>
      </c>
      <c r="BA48" s="18">
        <v>5</v>
      </c>
      <c r="BB48" s="2">
        <v>5</v>
      </c>
      <c r="BC48" s="2">
        <v>1</v>
      </c>
      <c r="BD48" s="18">
        <v>3</v>
      </c>
      <c r="BE48" s="2">
        <v>3</v>
      </c>
      <c r="BF48" s="2">
        <v>1</v>
      </c>
      <c r="BG48" s="2">
        <v>6</v>
      </c>
      <c r="BH48" s="2">
        <v>1</v>
      </c>
      <c r="BI48" s="18">
        <v>1</v>
      </c>
      <c r="BJ48" s="2">
        <v>1</v>
      </c>
      <c r="BK48" s="2">
        <v>3</v>
      </c>
      <c r="BL48" s="2">
        <v>3</v>
      </c>
      <c r="BM48" s="2">
        <v>3</v>
      </c>
      <c r="BN48" s="18">
        <v>6</v>
      </c>
      <c r="BO48" s="18">
        <v>1</v>
      </c>
      <c r="BP48" s="2">
        <v>3</v>
      </c>
      <c r="BQ48" s="2">
        <v>115100</v>
      </c>
    </row>
    <row r="49" spans="1:69" ht="15" thickBot="1" x14ac:dyDescent="0.35">
      <c r="A49" s="1" t="s">
        <v>98</v>
      </c>
      <c r="B49" s="2">
        <v>6</v>
      </c>
      <c r="C49" s="18">
        <v>6</v>
      </c>
      <c r="D49" s="2">
        <v>1</v>
      </c>
      <c r="E49" s="18">
        <v>1</v>
      </c>
      <c r="F49" s="2">
        <v>1</v>
      </c>
      <c r="G49" s="18">
        <v>1</v>
      </c>
      <c r="H49" s="2">
        <v>4</v>
      </c>
      <c r="I49" s="18">
        <v>4</v>
      </c>
      <c r="J49" s="2">
        <v>2</v>
      </c>
      <c r="K49" s="18">
        <v>2</v>
      </c>
      <c r="L49" s="2">
        <v>3</v>
      </c>
      <c r="M49" s="18">
        <v>5</v>
      </c>
      <c r="N49" s="2">
        <v>6</v>
      </c>
      <c r="O49" s="18">
        <v>6</v>
      </c>
      <c r="P49" s="18">
        <v>6</v>
      </c>
      <c r="Q49" s="2">
        <v>5</v>
      </c>
      <c r="R49" s="2">
        <v>1</v>
      </c>
      <c r="S49" s="18">
        <v>5</v>
      </c>
      <c r="T49" s="2">
        <v>1</v>
      </c>
      <c r="U49" s="18">
        <v>1</v>
      </c>
      <c r="V49" s="2">
        <v>1</v>
      </c>
      <c r="W49" s="2">
        <v>1</v>
      </c>
      <c r="X49" s="2">
        <v>1</v>
      </c>
      <c r="Y49" s="2">
        <v>1</v>
      </c>
      <c r="Z49" s="18">
        <v>6</v>
      </c>
      <c r="AA49" s="2">
        <v>4</v>
      </c>
      <c r="AB49" s="2">
        <v>4</v>
      </c>
      <c r="AC49" s="18">
        <v>5</v>
      </c>
      <c r="AD49" s="18">
        <v>1</v>
      </c>
      <c r="AE49" s="2">
        <v>1</v>
      </c>
      <c r="AF49" s="18">
        <v>1</v>
      </c>
      <c r="AG49" s="18">
        <v>6</v>
      </c>
      <c r="AH49" s="2">
        <v>1</v>
      </c>
      <c r="AI49" s="2">
        <v>5</v>
      </c>
      <c r="AJ49" s="2">
        <v>4</v>
      </c>
      <c r="AK49" s="2">
        <v>1</v>
      </c>
      <c r="AL49" s="18">
        <v>5</v>
      </c>
      <c r="AM49" s="2">
        <v>1</v>
      </c>
      <c r="AN49" s="2">
        <v>5</v>
      </c>
      <c r="AO49" s="18">
        <v>1</v>
      </c>
      <c r="AP49" s="2">
        <v>4</v>
      </c>
      <c r="AQ49" s="2">
        <v>5</v>
      </c>
      <c r="AR49" s="2">
        <v>4</v>
      </c>
      <c r="AS49" s="2">
        <v>5</v>
      </c>
      <c r="AT49" s="2">
        <v>1</v>
      </c>
      <c r="AU49" s="2">
        <v>6</v>
      </c>
      <c r="AV49" s="2">
        <v>5</v>
      </c>
      <c r="AW49" s="2">
        <v>1</v>
      </c>
      <c r="AX49" s="2">
        <v>5</v>
      </c>
      <c r="AY49" s="18">
        <v>1</v>
      </c>
      <c r="AZ49" s="18">
        <v>1</v>
      </c>
      <c r="BA49" s="18">
        <v>1</v>
      </c>
      <c r="BB49" s="2">
        <v>1</v>
      </c>
      <c r="BC49" s="2">
        <v>1</v>
      </c>
      <c r="BD49" s="18">
        <v>1</v>
      </c>
      <c r="BE49" s="2">
        <v>1</v>
      </c>
      <c r="BF49" s="2">
        <v>1</v>
      </c>
      <c r="BG49" s="2">
        <v>6</v>
      </c>
      <c r="BH49" s="2">
        <v>1</v>
      </c>
      <c r="BI49" s="18">
        <v>5</v>
      </c>
      <c r="BJ49" s="2">
        <v>6</v>
      </c>
      <c r="BK49" s="2">
        <v>1</v>
      </c>
      <c r="BL49" s="2">
        <v>1</v>
      </c>
      <c r="BM49" s="2">
        <v>5</v>
      </c>
      <c r="BN49" s="18">
        <v>5</v>
      </c>
      <c r="BO49" s="18">
        <v>1</v>
      </c>
      <c r="BP49" s="2">
        <v>5</v>
      </c>
      <c r="BQ49" s="2">
        <v>115600</v>
      </c>
    </row>
    <row r="50" spans="1:69" ht="15" thickBot="1" x14ac:dyDescent="0.35">
      <c r="A50" s="1" t="s">
        <v>99</v>
      </c>
      <c r="B50" s="2">
        <v>6</v>
      </c>
      <c r="C50" s="18">
        <v>6</v>
      </c>
      <c r="D50" s="2">
        <v>1</v>
      </c>
      <c r="E50" s="18">
        <v>1</v>
      </c>
      <c r="F50" s="2">
        <v>5</v>
      </c>
      <c r="G50" s="18">
        <v>3</v>
      </c>
      <c r="H50" s="2">
        <v>1</v>
      </c>
      <c r="I50" s="18">
        <v>1</v>
      </c>
      <c r="J50" s="2">
        <v>1</v>
      </c>
      <c r="K50" s="18">
        <v>1</v>
      </c>
      <c r="L50" s="2">
        <v>2</v>
      </c>
      <c r="M50" s="18">
        <v>5</v>
      </c>
      <c r="N50" s="2">
        <v>6</v>
      </c>
      <c r="O50" s="18">
        <v>6</v>
      </c>
      <c r="P50" s="18">
        <v>6</v>
      </c>
      <c r="Q50" s="2">
        <v>6</v>
      </c>
      <c r="R50" s="2">
        <v>1</v>
      </c>
      <c r="S50" s="18">
        <v>1</v>
      </c>
      <c r="T50" s="2">
        <v>3</v>
      </c>
      <c r="U50" s="18">
        <v>1</v>
      </c>
      <c r="V50" s="2">
        <v>1</v>
      </c>
      <c r="W50" s="2">
        <v>3</v>
      </c>
      <c r="X50" s="2">
        <v>1</v>
      </c>
      <c r="Y50" s="2">
        <v>1</v>
      </c>
      <c r="Z50" s="18">
        <v>6</v>
      </c>
      <c r="AA50" s="2">
        <v>1</v>
      </c>
      <c r="AB50" s="2">
        <v>1</v>
      </c>
      <c r="AC50" s="18">
        <v>2</v>
      </c>
      <c r="AD50" s="18">
        <v>1</v>
      </c>
      <c r="AE50" s="2">
        <v>1</v>
      </c>
      <c r="AF50" s="18">
        <v>4</v>
      </c>
      <c r="AG50" s="18">
        <v>6</v>
      </c>
      <c r="AH50" s="2">
        <v>2</v>
      </c>
      <c r="AI50" s="2">
        <v>1</v>
      </c>
      <c r="AJ50" s="2">
        <v>3</v>
      </c>
      <c r="AK50" s="2">
        <v>5</v>
      </c>
      <c r="AL50" s="18">
        <v>1</v>
      </c>
      <c r="AM50" s="2">
        <v>1</v>
      </c>
      <c r="AN50" s="2">
        <v>5</v>
      </c>
      <c r="AO50" s="18">
        <v>1</v>
      </c>
      <c r="AP50" s="2">
        <v>6</v>
      </c>
      <c r="AQ50" s="2">
        <v>6</v>
      </c>
      <c r="AR50" s="2">
        <v>1</v>
      </c>
      <c r="AS50" s="2">
        <v>1</v>
      </c>
      <c r="AT50" s="2">
        <v>6</v>
      </c>
      <c r="AU50" s="2">
        <v>6</v>
      </c>
      <c r="AV50" s="2">
        <v>2</v>
      </c>
      <c r="AW50" s="2">
        <v>1</v>
      </c>
      <c r="AX50" s="2">
        <v>1</v>
      </c>
      <c r="AY50" s="18">
        <v>5</v>
      </c>
      <c r="AZ50" s="18">
        <v>1</v>
      </c>
      <c r="BA50" s="18">
        <v>3</v>
      </c>
      <c r="BB50" s="2">
        <v>2</v>
      </c>
      <c r="BC50" s="2">
        <v>1</v>
      </c>
      <c r="BD50" s="18">
        <v>1</v>
      </c>
      <c r="BE50" s="2">
        <v>1</v>
      </c>
      <c r="BF50" s="2">
        <v>3</v>
      </c>
      <c r="BG50" s="2">
        <v>6</v>
      </c>
      <c r="BH50" s="2">
        <v>1</v>
      </c>
      <c r="BI50" s="18">
        <v>6</v>
      </c>
      <c r="BJ50" s="2">
        <v>1</v>
      </c>
      <c r="BK50" s="2">
        <v>3</v>
      </c>
      <c r="BL50" s="2">
        <v>1</v>
      </c>
      <c r="BM50" s="2">
        <v>2</v>
      </c>
      <c r="BN50" s="18">
        <v>5</v>
      </c>
      <c r="BO50" s="18">
        <v>1</v>
      </c>
      <c r="BP50" s="2">
        <v>5</v>
      </c>
      <c r="BQ50" s="2">
        <v>131666</v>
      </c>
    </row>
    <row r="51" spans="1:69" ht="15" thickBot="1" x14ac:dyDescent="0.35">
      <c r="A51" s="1" t="s">
        <v>100</v>
      </c>
      <c r="B51" s="2">
        <v>6</v>
      </c>
      <c r="C51" s="18">
        <v>6</v>
      </c>
      <c r="D51" s="2">
        <v>1</v>
      </c>
      <c r="E51" s="18">
        <v>1</v>
      </c>
      <c r="F51" s="2">
        <v>5</v>
      </c>
      <c r="G51" s="18">
        <v>5</v>
      </c>
      <c r="H51" s="2">
        <v>1</v>
      </c>
      <c r="I51" s="18">
        <v>1</v>
      </c>
      <c r="J51" s="2">
        <v>1</v>
      </c>
      <c r="K51" s="18">
        <v>1</v>
      </c>
      <c r="L51" s="2">
        <v>5</v>
      </c>
      <c r="M51" s="18">
        <v>5</v>
      </c>
      <c r="N51" s="2">
        <v>6</v>
      </c>
      <c r="O51" s="18">
        <v>6</v>
      </c>
      <c r="P51" s="18">
        <v>6</v>
      </c>
      <c r="Q51" s="2">
        <v>6</v>
      </c>
      <c r="R51" s="2">
        <v>1</v>
      </c>
      <c r="S51" s="18">
        <v>1</v>
      </c>
      <c r="T51" s="2">
        <v>3</v>
      </c>
      <c r="U51" s="18">
        <v>1</v>
      </c>
      <c r="V51" s="2">
        <v>1</v>
      </c>
      <c r="W51" s="2">
        <v>3</v>
      </c>
      <c r="X51" s="2">
        <v>1</v>
      </c>
      <c r="Y51" s="2">
        <v>1</v>
      </c>
      <c r="Z51" s="18">
        <v>6</v>
      </c>
      <c r="AA51" s="2">
        <v>3</v>
      </c>
      <c r="AB51" s="2">
        <v>3</v>
      </c>
      <c r="AC51" s="18">
        <v>5</v>
      </c>
      <c r="AD51" s="18">
        <v>1</v>
      </c>
      <c r="AE51" s="2">
        <v>1</v>
      </c>
      <c r="AF51" s="18">
        <v>5</v>
      </c>
      <c r="AG51" s="18">
        <v>6</v>
      </c>
      <c r="AH51" s="2">
        <v>5</v>
      </c>
      <c r="AI51" s="2">
        <v>1</v>
      </c>
      <c r="AJ51" s="2">
        <v>3</v>
      </c>
      <c r="AK51" s="2">
        <v>5</v>
      </c>
      <c r="AL51" s="18">
        <v>1</v>
      </c>
      <c r="AM51" s="2">
        <v>1</v>
      </c>
      <c r="AN51" s="2">
        <v>5</v>
      </c>
      <c r="AO51" s="18">
        <v>1</v>
      </c>
      <c r="AP51" s="2">
        <v>6</v>
      </c>
      <c r="AQ51" s="2">
        <v>6</v>
      </c>
      <c r="AR51" s="2">
        <v>1</v>
      </c>
      <c r="AS51" s="2">
        <v>1</v>
      </c>
      <c r="AT51" s="2">
        <v>6</v>
      </c>
      <c r="AU51" s="2">
        <v>6</v>
      </c>
      <c r="AV51" s="2">
        <v>5</v>
      </c>
      <c r="AW51" s="2">
        <v>1</v>
      </c>
      <c r="AX51" s="2">
        <v>1</v>
      </c>
      <c r="AY51" s="18">
        <v>5</v>
      </c>
      <c r="AZ51" s="18">
        <v>3</v>
      </c>
      <c r="BA51" s="18">
        <v>1</v>
      </c>
      <c r="BB51" s="2">
        <v>5</v>
      </c>
      <c r="BC51" s="2">
        <v>1</v>
      </c>
      <c r="BD51" s="18">
        <v>1</v>
      </c>
      <c r="BE51" s="2">
        <v>1</v>
      </c>
      <c r="BF51" s="2">
        <v>3</v>
      </c>
      <c r="BG51" s="2">
        <v>6</v>
      </c>
      <c r="BH51" s="2">
        <v>1</v>
      </c>
      <c r="BI51" s="18">
        <v>6</v>
      </c>
      <c r="BJ51" s="2">
        <v>1</v>
      </c>
      <c r="BK51" s="2">
        <v>3</v>
      </c>
      <c r="BL51" s="2">
        <v>1</v>
      </c>
      <c r="BM51" s="2">
        <v>5</v>
      </c>
      <c r="BN51" s="18">
        <v>5</v>
      </c>
      <c r="BO51" s="18">
        <v>1</v>
      </c>
      <c r="BP51" s="2">
        <v>5</v>
      </c>
      <c r="BQ51" s="2">
        <v>130933</v>
      </c>
    </row>
    <row r="52" spans="1:69" ht="15" thickBot="1" x14ac:dyDescent="0.35">
      <c r="A52" s="1" t="s">
        <v>101</v>
      </c>
      <c r="B52" s="2">
        <v>7</v>
      </c>
      <c r="C52" s="18">
        <v>6</v>
      </c>
      <c r="D52" s="2">
        <v>1</v>
      </c>
      <c r="E52" s="18">
        <v>1</v>
      </c>
      <c r="F52" s="2">
        <v>6</v>
      </c>
      <c r="G52" s="18">
        <v>1</v>
      </c>
      <c r="H52" s="2">
        <v>5</v>
      </c>
      <c r="I52" s="18">
        <v>1</v>
      </c>
      <c r="J52" s="2">
        <v>5</v>
      </c>
      <c r="K52" s="18">
        <v>4</v>
      </c>
      <c r="L52" s="2">
        <v>1</v>
      </c>
      <c r="M52" s="18">
        <v>1</v>
      </c>
      <c r="N52" s="2">
        <v>7</v>
      </c>
      <c r="O52" s="18">
        <v>5</v>
      </c>
      <c r="P52" s="18">
        <v>6</v>
      </c>
      <c r="Q52" s="2">
        <v>5</v>
      </c>
      <c r="R52" s="2">
        <v>1</v>
      </c>
      <c r="S52" s="18">
        <v>1</v>
      </c>
      <c r="T52" s="2">
        <v>5</v>
      </c>
      <c r="U52" s="18">
        <v>4</v>
      </c>
      <c r="V52" s="2">
        <v>1</v>
      </c>
      <c r="W52" s="2">
        <v>4</v>
      </c>
      <c r="X52" s="2">
        <v>1</v>
      </c>
      <c r="Y52" s="2">
        <v>1</v>
      </c>
      <c r="Z52" s="18">
        <v>6</v>
      </c>
      <c r="AA52" s="2">
        <v>1</v>
      </c>
      <c r="AB52" s="2">
        <v>4</v>
      </c>
      <c r="AC52" s="18">
        <v>1</v>
      </c>
      <c r="AD52" s="18">
        <v>5</v>
      </c>
      <c r="AE52" s="2">
        <v>4</v>
      </c>
      <c r="AF52" s="18">
        <v>5</v>
      </c>
      <c r="AG52" s="18">
        <v>1</v>
      </c>
      <c r="AH52" s="2">
        <v>5</v>
      </c>
      <c r="AI52" s="2">
        <v>6</v>
      </c>
      <c r="AJ52" s="2">
        <v>5</v>
      </c>
      <c r="AK52" s="2">
        <v>1</v>
      </c>
      <c r="AL52" s="18">
        <v>5</v>
      </c>
      <c r="AM52" s="2">
        <v>1</v>
      </c>
      <c r="AN52" s="2">
        <v>5</v>
      </c>
      <c r="AO52" s="18">
        <v>4</v>
      </c>
      <c r="AP52" s="2">
        <v>5</v>
      </c>
      <c r="AQ52" s="2">
        <v>6</v>
      </c>
      <c r="AR52" s="2">
        <v>1</v>
      </c>
      <c r="AS52" s="2">
        <v>7</v>
      </c>
      <c r="AT52" s="2">
        <v>1</v>
      </c>
      <c r="AU52" s="2">
        <v>5</v>
      </c>
      <c r="AV52" s="2">
        <v>1</v>
      </c>
      <c r="AW52" s="2">
        <v>1</v>
      </c>
      <c r="AX52" s="2">
        <v>5</v>
      </c>
      <c r="AY52" s="18">
        <v>5</v>
      </c>
      <c r="AZ52" s="18">
        <v>1</v>
      </c>
      <c r="BA52" s="18">
        <v>1</v>
      </c>
      <c r="BB52" s="2">
        <v>5</v>
      </c>
      <c r="BC52" s="2">
        <v>1</v>
      </c>
      <c r="BD52" s="18">
        <v>1</v>
      </c>
      <c r="BE52" s="2">
        <v>1</v>
      </c>
      <c r="BF52" s="2">
        <v>1</v>
      </c>
      <c r="BG52" s="2">
        <v>7</v>
      </c>
      <c r="BH52" s="2">
        <v>1</v>
      </c>
      <c r="BI52" s="18">
        <v>5</v>
      </c>
      <c r="BJ52" s="2">
        <v>1</v>
      </c>
      <c r="BK52" s="2">
        <v>1</v>
      </c>
      <c r="BL52" s="2">
        <v>1</v>
      </c>
      <c r="BM52" s="2">
        <v>5</v>
      </c>
      <c r="BN52" s="18">
        <v>4</v>
      </c>
      <c r="BO52" s="18">
        <v>5</v>
      </c>
      <c r="BP52" s="2">
        <v>5</v>
      </c>
      <c r="BQ52" s="2">
        <v>112800</v>
      </c>
    </row>
    <row r="53" spans="1:69" ht="15" thickBot="1" x14ac:dyDescent="0.35">
      <c r="A53" s="1" t="s">
        <v>102</v>
      </c>
      <c r="B53" s="2">
        <v>7</v>
      </c>
      <c r="C53" s="18">
        <v>6</v>
      </c>
      <c r="D53" s="2">
        <v>1</v>
      </c>
      <c r="E53" s="18">
        <v>1</v>
      </c>
      <c r="F53" s="2">
        <v>6</v>
      </c>
      <c r="G53" s="18">
        <v>4</v>
      </c>
      <c r="H53" s="2">
        <v>5</v>
      </c>
      <c r="I53" s="18">
        <v>1</v>
      </c>
      <c r="J53" s="2">
        <v>5</v>
      </c>
      <c r="K53" s="18">
        <v>4</v>
      </c>
      <c r="L53" s="2">
        <v>3</v>
      </c>
      <c r="M53" s="18">
        <v>5</v>
      </c>
      <c r="N53" s="2">
        <v>7</v>
      </c>
      <c r="O53" s="18">
        <v>5</v>
      </c>
      <c r="P53" s="18">
        <v>6</v>
      </c>
      <c r="Q53" s="2">
        <v>5</v>
      </c>
      <c r="R53" s="2">
        <v>5</v>
      </c>
      <c r="S53" s="18">
        <v>1</v>
      </c>
      <c r="T53" s="2">
        <v>5</v>
      </c>
      <c r="U53" s="18">
        <v>4</v>
      </c>
      <c r="V53" s="2">
        <v>1</v>
      </c>
      <c r="W53" s="2">
        <v>4</v>
      </c>
      <c r="X53" s="2">
        <v>1</v>
      </c>
      <c r="Y53" s="2">
        <v>1</v>
      </c>
      <c r="Z53" s="18">
        <v>6</v>
      </c>
      <c r="AA53" s="2">
        <v>4</v>
      </c>
      <c r="AB53" s="2">
        <v>4</v>
      </c>
      <c r="AC53" s="18">
        <v>1</v>
      </c>
      <c r="AD53" s="18">
        <v>5</v>
      </c>
      <c r="AE53" s="2">
        <v>4</v>
      </c>
      <c r="AF53" s="18">
        <v>4</v>
      </c>
      <c r="AG53" s="18">
        <v>7</v>
      </c>
      <c r="AH53" s="2">
        <v>5</v>
      </c>
      <c r="AI53" s="2">
        <v>6</v>
      </c>
      <c r="AJ53" s="2">
        <v>5</v>
      </c>
      <c r="AK53" s="2">
        <v>1</v>
      </c>
      <c r="AL53" s="18">
        <v>5</v>
      </c>
      <c r="AM53" s="2">
        <v>1</v>
      </c>
      <c r="AN53" s="2">
        <v>5</v>
      </c>
      <c r="AO53" s="18">
        <v>4</v>
      </c>
      <c r="AP53" s="2">
        <v>5</v>
      </c>
      <c r="AQ53" s="2">
        <v>6</v>
      </c>
      <c r="AR53" s="2">
        <v>4</v>
      </c>
      <c r="AS53" s="2">
        <v>7</v>
      </c>
      <c r="AT53" s="2">
        <v>1</v>
      </c>
      <c r="AU53" s="2">
        <v>5</v>
      </c>
      <c r="AV53" s="2">
        <v>1</v>
      </c>
      <c r="AW53" s="2">
        <v>1</v>
      </c>
      <c r="AX53" s="2">
        <v>5</v>
      </c>
      <c r="AY53" s="18">
        <v>5</v>
      </c>
      <c r="AZ53" s="18">
        <v>1</v>
      </c>
      <c r="BA53" s="18">
        <v>1</v>
      </c>
      <c r="BB53" s="2">
        <v>5</v>
      </c>
      <c r="BC53" s="2">
        <v>1</v>
      </c>
      <c r="BD53" s="18">
        <v>1</v>
      </c>
      <c r="BE53" s="2">
        <v>1</v>
      </c>
      <c r="BF53" s="2">
        <v>6</v>
      </c>
      <c r="BG53" s="2">
        <v>7</v>
      </c>
      <c r="BH53" s="2">
        <v>1</v>
      </c>
      <c r="BI53" s="18">
        <v>5</v>
      </c>
      <c r="BJ53" s="2">
        <v>1</v>
      </c>
      <c r="BK53" s="2">
        <v>6</v>
      </c>
      <c r="BL53" s="2">
        <v>5</v>
      </c>
      <c r="BM53" s="2">
        <v>5</v>
      </c>
      <c r="BN53" s="18">
        <v>4</v>
      </c>
      <c r="BO53" s="18">
        <v>5</v>
      </c>
      <c r="BP53" s="2">
        <v>5</v>
      </c>
      <c r="BQ53" s="2">
        <v>115100</v>
      </c>
    </row>
    <row r="54" spans="1:69" ht="15" thickBot="1" x14ac:dyDescent="0.35">
      <c r="A54" s="1" t="s">
        <v>103</v>
      </c>
      <c r="B54" s="2">
        <v>7</v>
      </c>
      <c r="C54" s="18">
        <v>6</v>
      </c>
      <c r="D54" s="2">
        <v>1</v>
      </c>
      <c r="E54" s="18">
        <v>1</v>
      </c>
      <c r="F54" s="2">
        <v>6</v>
      </c>
      <c r="G54" s="18">
        <v>4</v>
      </c>
      <c r="H54" s="2">
        <v>5</v>
      </c>
      <c r="I54" s="18">
        <v>1</v>
      </c>
      <c r="J54" s="2">
        <v>5</v>
      </c>
      <c r="K54" s="18">
        <v>4</v>
      </c>
      <c r="L54" s="2">
        <v>1</v>
      </c>
      <c r="M54" s="18">
        <v>5</v>
      </c>
      <c r="N54" s="2">
        <v>7</v>
      </c>
      <c r="O54" s="18">
        <v>5</v>
      </c>
      <c r="P54" s="18">
        <v>6</v>
      </c>
      <c r="Q54" s="2">
        <v>5</v>
      </c>
      <c r="R54" s="2">
        <v>5</v>
      </c>
      <c r="S54" s="18">
        <v>1</v>
      </c>
      <c r="T54" s="2">
        <v>5</v>
      </c>
      <c r="U54" s="18">
        <v>4</v>
      </c>
      <c r="V54" s="2">
        <v>1</v>
      </c>
      <c r="W54" s="2">
        <v>4</v>
      </c>
      <c r="X54" s="2">
        <v>1</v>
      </c>
      <c r="Y54" s="2">
        <v>1</v>
      </c>
      <c r="Z54" s="18">
        <v>6</v>
      </c>
      <c r="AA54" s="2">
        <v>4</v>
      </c>
      <c r="AB54" s="2">
        <v>4</v>
      </c>
      <c r="AC54" s="18">
        <v>1</v>
      </c>
      <c r="AD54" s="18">
        <v>5</v>
      </c>
      <c r="AE54" s="2">
        <v>4</v>
      </c>
      <c r="AF54" s="18">
        <v>1</v>
      </c>
      <c r="AG54" s="18">
        <v>7</v>
      </c>
      <c r="AH54" s="2">
        <v>5</v>
      </c>
      <c r="AI54" s="2">
        <v>6</v>
      </c>
      <c r="AJ54" s="2">
        <v>5</v>
      </c>
      <c r="AK54" s="2">
        <v>1</v>
      </c>
      <c r="AL54" s="18">
        <v>5</v>
      </c>
      <c r="AM54" s="2">
        <v>1</v>
      </c>
      <c r="AN54" s="2">
        <v>5</v>
      </c>
      <c r="AO54" s="18">
        <v>4</v>
      </c>
      <c r="AP54" s="2">
        <v>5</v>
      </c>
      <c r="AQ54" s="2">
        <v>6</v>
      </c>
      <c r="AR54" s="2">
        <v>4</v>
      </c>
      <c r="AS54" s="2">
        <v>7</v>
      </c>
      <c r="AT54" s="2">
        <v>1</v>
      </c>
      <c r="AU54" s="2">
        <v>5</v>
      </c>
      <c r="AV54" s="2">
        <v>1</v>
      </c>
      <c r="AW54" s="2">
        <v>1</v>
      </c>
      <c r="AX54" s="2">
        <v>5</v>
      </c>
      <c r="AY54" s="18">
        <v>5</v>
      </c>
      <c r="AZ54" s="18">
        <v>1</v>
      </c>
      <c r="BA54" s="18">
        <v>6</v>
      </c>
      <c r="BB54" s="2">
        <v>1</v>
      </c>
      <c r="BC54" s="2">
        <v>1</v>
      </c>
      <c r="BD54" s="18">
        <v>1</v>
      </c>
      <c r="BE54" s="2">
        <v>1</v>
      </c>
      <c r="BF54" s="2">
        <v>5</v>
      </c>
      <c r="BG54" s="2">
        <v>7</v>
      </c>
      <c r="BH54" s="2">
        <v>1</v>
      </c>
      <c r="BI54" s="18">
        <v>5</v>
      </c>
      <c r="BJ54" s="2">
        <v>1</v>
      </c>
      <c r="BK54" s="2">
        <v>5</v>
      </c>
      <c r="BL54" s="2">
        <v>1</v>
      </c>
      <c r="BM54" s="2">
        <v>5</v>
      </c>
      <c r="BN54" s="18">
        <v>4</v>
      </c>
      <c r="BO54" s="18">
        <v>5</v>
      </c>
      <c r="BP54" s="2">
        <v>5</v>
      </c>
      <c r="BQ54" s="2">
        <v>112533</v>
      </c>
    </row>
    <row r="55" spans="1:69" ht="15" thickBot="1" x14ac:dyDescent="0.35">
      <c r="A55" s="1" t="s">
        <v>104</v>
      </c>
      <c r="B55" s="2">
        <v>6</v>
      </c>
      <c r="C55" s="18">
        <v>4</v>
      </c>
      <c r="D55" s="2">
        <v>5</v>
      </c>
      <c r="E55" s="18">
        <v>4</v>
      </c>
      <c r="F55" s="2">
        <v>4</v>
      </c>
      <c r="G55" s="18">
        <v>2</v>
      </c>
      <c r="H55" s="2">
        <v>2</v>
      </c>
      <c r="I55" s="18">
        <v>1</v>
      </c>
      <c r="J55" s="2">
        <v>2</v>
      </c>
      <c r="K55" s="18">
        <v>1</v>
      </c>
      <c r="L55" s="2">
        <v>1</v>
      </c>
      <c r="M55" s="18">
        <v>1</v>
      </c>
      <c r="N55" s="2">
        <v>5</v>
      </c>
      <c r="O55" s="18">
        <v>4</v>
      </c>
      <c r="P55" s="18">
        <v>5</v>
      </c>
      <c r="Q55" s="2">
        <v>5</v>
      </c>
      <c r="R55" s="2">
        <v>2</v>
      </c>
      <c r="S55" s="18">
        <v>1</v>
      </c>
      <c r="T55" s="2">
        <v>2</v>
      </c>
      <c r="U55" s="18">
        <v>2</v>
      </c>
      <c r="V55" s="2">
        <v>1</v>
      </c>
      <c r="W55" s="2">
        <v>4</v>
      </c>
      <c r="X55" s="2">
        <v>1</v>
      </c>
      <c r="Y55" s="2">
        <v>1</v>
      </c>
      <c r="Z55" s="18">
        <v>6</v>
      </c>
      <c r="AA55" s="2">
        <v>1</v>
      </c>
      <c r="AB55" s="2">
        <v>4</v>
      </c>
      <c r="AC55" s="18">
        <v>1</v>
      </c>
      <c r="AD55" s="18">
        <v>1</v>
      </c>
      <c r="AE55" s="2">
        <v>1</v>
      </c>
      <c r="AF55" s="18">
        <v>1</v>
      </c>
      <c r="AG55" s="18">
        <v>6</v>
      </c>
      <c r="AH55" s="2">
        <v>5</v>
      </c>
      <c r="AI55" s="2">
        <v>4</v>
      </c>
      <c r="AJ55" s="2">
        <v>2</v>
      </c>
      <c r="AK55" s="2">
        <v>4</v>
      </c>
      <c r="AL55" s="18">
        <v>1</v>
      </c>
      <c r="AM55" s="2">
        <v>4</v>
      </c>
      <c r="AN55" s="2">
        <v>4</v>
      </c>
      <c r="AO55" s="18">
        <v>1</v>
      </c>
      <c r="AP55" s="2">
        <v>4</v>
      </c>
      <c r="AQ55" s="2">
        <v>4</v>
      </c>
      <c r="AR55" s="2">
        <v>2</v>
      </c>
      <c r="AS55" s="2">
        <v>2</v>
      </c>
      <c r="AT55" s="2">
        <v>4</v>
      </c>
      <c r="AU55" s="2">
        <v>1</v>
      </c>
      <c r="AV55" s="2">
        <v>5</v>
      </c>
      <c r="AW55" s="2">
        <v>4</v>
      </c>
      <c r="AX55" s="2">
        <v>1</v>
      </c>
      <c r="AY55" s="18">
        <v>4</v>
      </c>
      <c r="AZ55" s="18">
        <v>1</v>
      </c>
      <c r="BA55" s="18">
        <v>4</v>
      </c>
      <c r="BB55" s="2">
        <v>5</v>
      </c>
      <c r="BC55" s="2">
        <v>1</v>
      </c>
      <c r="BD55" s="18">
        <v>2</v>
      </c>
      <c r="BE55" s="2">
        <v>1</v>
      </c>
      <c r="BF55" s="2">
        <v>4</v>
      </c>
      <c r="BG55" s="2">
        <v>6</v>
      </c>
      <c r="BH55" s="2">
        <v>1</v>
      </c>
      <c r="BI55" s="18">
        <v>5</v>
      </c>
      <c r="BJ55" s="2">
        <v>2</v>
      </c>
      <c r="BK55" s="2">
        <v>1</v>
      </c>
      <c r="BL55" s="2">
        <v>4</v>
      </c>
      <c r="BM55" s="2">
        <v>2</v>
      </c>
      <c r="BN55" s="18">
        <v>4</v>
      </c>
      <c r="BO55" s="18">
        <v>5</v>
      </c>
      <c r="BP55" s="2">
        <v>5</v>
      </c>
      <c r="BQ55" s="2">
        <v>174357</v>
      </c>
    </row>
    <row r="56" spans="1:69" ht="15" thickBot="1" x14ac:dyDescent="0.35">
      <c r="A56" s="1" t="s">
        <v>105</v>
      </c>
      <c r="B56" s="2">
        <v>6</v>
      </c>
      <c r="C56" s="18">
        <v>6</v>
      </c>
      <c r="D56" s="2">
        <v>1</v>
      </c>
      <c r="E56" s="18">
        <v>6</v>
      </c>
      <c r="F56" s="2">
        <v>1</v>
      </c>
      <c r="G56" s="18">
        <v>4</v>
      </c>
      <c r="H56" s="2">
        <v>1</v>
      </c>
      <c r="I56" s="18">
        <v>4</v>
      </c>
      <c r="J56" s="2">
        <v>2</v>
      </c>
      <c r="K56" s="18">
        <v>2</v>
      </c>
      <c r="L56" s="2">
        <v>3</v>
      </c>
      <c r="M56" s="18">
        <v>5</v>
      </c>
      <c r="N56" s="2">
        <v>6</v>
      </c>
      <c r="O56" s="18">
        <v>6</v>
      </c>
      <c r="P56" s="18">
        <v>6</v>
      </c>
      <c r="Q56" s="2">
        <v>5</v>
      </c>
      <c r="R56" s="2">
        <v>1</v>
      </c>
      <c r="S56" s="18">
        <v>5</v>
      </c>
      <c r="T56" s="2">
        <v>5</v>
      </c>
      <c r="U56" s="18">
        <v>5</v>
      </c>
      <c r="V56" s="2">
        <v>1</v>
      </c>
      <c r="W56" s="2">
        <v>1</v>
      </c>
      <c r="X56" s="2">
        <v>1</v>
      </c>
      <c r="Y56" s="2">
        <v>1</v>
      </c>
      <c r="Z56" s="18">
        <v>6</v>
      </c>
      <c r="AA56" s="2">
        <v>1</v>
      </c>
      <c r="AB56" s="2">
        <v>1</v>
      </c>
      <c r="AC56" s="18">
        <v>1</v>
      </c>
      <c r="AD56" s="18">
        <v>1</v>
      </c>
      <c r="AE56" s="2">
        <v>1</v>
      </c>
      <c r="AF56" s="18">
        <v>1</v>
      </c>
      <c r="AG56" s="18">
        <v>4</v>
      </c>
      <c r="AH56" s="2">
        <v>1</v>
      </c>
      <c r="AI56" s="2">
        <v>5</v>
      </c>
      <c r="AJ56" s="2">
        <v>4</v>
      </c>
      <c r="AK56" s="2">
        <v>1</v>
      </c>
      <c r="AL56" s="18">
        <v>5</v>
      </c>
      <c r="AM56" s="2">
        <v>1</v>
      </c>
      <c r="AN56" s="2">
        <v>5</v>
      </c>
      <c r="AO56" s="18">
        <v>1</v>
      </c>
      <c r="AP56" s="2">
        <v>4</v>
      </c>
      <c r="AQ56" s="2">
        <v>5</v>
      </c>
      <c r="AR56" s="2">
        <v>4</v>
      </c>
      <c r="AS56" s="2">
        <v>5</v>
      </c>
      <c r="AT56" s="2">
        <v>1</v>
      </c>
      <c r="AU56" s="2">
        <v>6</v>
      </c>
      <c r="AV56" s="2">
        <v>5</v>
      </c>
      <c r="AW56" s="2">
        <v>1</v>
      </c>
      <c r="AX56" s="2">
        <v>1</v>
      </c>
      <c r="AY56" s="18">
        <v>5</v>
      </c>
      <c r="AZ56" s="18">
        <v>5</v>
      </c>
      <c r="BA56" s="18">
        <v>1</v>
      </c>
      <c r="BB56" s="2">
        <v>1</v>
      </c>
      <c r="BC56" s="2">
        <v>1</v>
      </c>
      <c r="BD56" s="18">
        <v>1</v>
      </c>
      <c r="BE56" s="2">
        <v>1</v>
      </c>
      <c r="BF56" s="2">
        <v>1</v>
      </c>
      <c r="BG56" s="2">
        <v>6</v>
      </c>
      <c r="BH56" s="2">
        <v>1</v>
      </c>
      <c r="BI56" s="18">
        <v>5</v>
      </c>
      <c r="BJ56" s="2">
        <v>6</v>
      </c>
      <c r="BK56" s="2">
        <v>1</v>
      </c>
      <c r="BL56" s="2">
        <v>1</v>
      </c>
      <c r="BM56" s="2">
        <v>5</v>
      </c>
      <c r="BN56" s="18">
        <v>5</v>
      </c>
      <c r="BO56" s="18">
        <v>1</v>
      </c>
      <c r="BP56" s="2">
        <v>5</v>
      </c>
      <c r="BQ56" s="2">
        <v>125964</v>
      </c>
    </row>
    <row r="57" spans="1:69" ht="15" thickBot="1" x14ac:dyDescent="0.35">
      <c r="A57" s="1" t="s">
        <v>106</v>
      </c>
      <c r="B57" s="2">
        <v>6</v>
      </c>
      <c r="C57" s="18">
        <v>5</v>
      </c>
      <c r="D57" s="2">
        <v>1</v>
      </c>
      <c r="E57" s="18">
        <v>1</v>
      </c>
      <c r="F57" s="2">
        <v>1</v>
      </c>
      <c r="G57" s="18">
        <v>4</v>
      </c>
      <c r="H57" s="2">
        <v>1</v>
      </c>
      <c r="I57" s="18">
        <v>1</v>
      </c>
      <c r="J57" s="2">
        <v>4</v>
      </c>
      <c r="K57" s="18">
        <v>1</v>
      </c>
      <c r="L57" s="2">
        <v>4</v>
      </c>
      <c r="M57" s="18">
        <v>5</v>
      </c>
      <c r="N57" s="2">
        <v>6</v>
      </c>
      <c r="O57" s="18">
        <v>5</v>
      </c>
      <c r="P57" s="18">
        <v>4</v>
      </c>
      <c r="Q57" s="2">
        <v>1</v>
      </c>
      <c r="R57" s="2">
        <v>1</v>
      </c>
      <c r="S57" s="18">
        <v>1</v>
      </c>
      <c r="T57" s="2">
        <v>4</v>
      </c>
      <c r="U57" s="18">
        <v>4</v>
      </c>
      <c r="V57" s="2">
        <v>1</v>
      </c>
      <c r="W57" s="2">
        <v>4</v>
      </c>
      <c r="X57" s="2">
        <v>1</v>
      </c>
      <c r="Y57" s="2">
        <v>1</v>
      </c>
      <c r="Z57" s="18">
        <v>5</v>
      </c>
      <c r="AA57" s="2">
        <v>4</v>
      </c>
      <c r="AB57" s="2">
        <v>4</v>
      </c>
      <c r="AC57" s="18">
        <v>1</v>
      </c>
      <c r="AD57" s="18">
        <v>1</v>
      </c>
      <c r="AE57" s="2">
        <v>1</v>
      </c>
      <c r="AF57" s="18">
        <v>1</v>
      </c>
      <c r="AG57" s="18">
        <v>5</v>
      </c>
      <c r="AH57" s="2">
        <v>1</v>
      </c>
      <c r="AI57" s="2">
        <v>1</v>
      </c>
      <c r="AJ57" s="2">
        <v>1</v>
      </c>
      <c r="AK57" s="2">
        <v>1</v>
      </c>
      <c r="AL57" s="18">
        <v>1</v>
      </c>
      <c r="AM57" s="2">
        <v>1</v>
      </c>
      <c r="AN57" s="2">
        <v>5</v>
      </c>
      <c r="AO57" s="18">
        <v>1</v>
      </c>
      <c r="AP57" s="2">
        <v>1</v>
      </c>
      <c r="AQ57" s="2">
        <v>5</v>
      </c>
      <c r="AR57" s="2">
        <v>4</v>
      </c>
      <c r="AS57" s="2">
        <v>5</v>
      </c>
      <c r="AT57" s="2">
        <v>1</v>
      </c>
      <c r="AU57" s="2">
        <v>5</v>
      </c>
      <c r="AV57" s="2">
        <v>1</v>
      </c>
      <c r="AW57" s="2">
        <v>1</v>
      </c>
      <c r="AX57" s="2">
        <v>1</v>
      </c>
      <c r="AY57" s="18">
        <v>1</v>
      </c>
      <c r="AZ57" s="18">
        <v>4</v>
      </c>
      <c r="BA57" s="18">
        <v>1</v>
      </c>
      <c r="BB57" s="2">
        <v>1</v>
      </c>
      <c r="BC57" s="2">
        <v>1</v>
      </c>
      <c r="BD57" s="18">
        <v>1</v>
      </c>
      <c r="BE57" s="2">
        <v>1</v>
      </c>
      <c r="BF57" s="2">
        <v>4</v>
      </c>
      <c r="BG57" s="2">
        <v>6</v>
      </c>
      <c r="BH57" s="2">
        <v>1</v>
      </c>
      <c r="BI57" s="18">
        <v>5</v>
      </c>
      <c r="BJ57" s="2">
        <v>4</v>
      </c>
      <c r="BK57" s="2">
        <v>1</v>
      </c>
      <c r="BL57" s="2">
        <v>1</v>
      </c>
      <c r="BM57" s="2">
        <v>1</v>
      </c>
      <c r="BN57" s="18">
        <v>5</v>
      </c>
      <c r="BO57" s="18">
        <v>1</v>
      </c>
      <c r="BP57" s="2">
        <v>5</v>
      </c>
      <c r="BQ57" s="2">
        <v>138966</v>
      </c>
    </row>
    <row r="58" spans="1:69" ht="15" thickBot="1" x14ac:dyDescent="0.35">
      <c r="A58" s="1" t="s">
        <v>107</v>
      </c>
      <c r="B58" s="2">
        <v>6</v>
      </c>
      <c r="C58" s="18">
        <v>3</v>
      </c>
      <c r="D58" s="2">
        <v>1</v>
      </c>
      <c r="E58" s="18">
        <v>1</v>
      </c>
      <c r="F58" s="2">
        <v>5</v>
      </c>
      <c r="G58" s="18">
        <v>3</v>
      </c>
      <c r="H58" s="2">
        <v>4</v>
      </c>
      <c r="I58" s="18">
        <v>4</v>
      </c>
      <c r="J58" s="2">
        <v>4</v>
      </c>
      <c r="K58" s="18">
        <v>5</v>
      </c>
      <c r="L58" s="2">
        <v>1</v>
      </c>
      <c r="M58" s="18">
        <v>3</v>
      </c>
      <c r="N58" s="2">
        <v>5</v>
      </c>
      <c r="O58" s="18">
        <v>6</v>
      </c>
      <c r="P58" s="18">
        <v>5</v>
      </c>
      <c r="Q58" s="2">
        <v>1</v>
      </c>
      <c r="R58" s="2">
        <v>1</v>
      </c>
      <c r="S58" s="18">
        <v>1</v>
      </c>
      <c r="T58" s="2">
        <v>3</v>
      </c>
      <c r="U58" s="18">
        <v>3</v>
      </c>
      <c r="V58" s="2">
        <v>1</v>
      </c>
      <c r="W58" s="2">
        <v>3</v>
      </c>
      <c r="X58" s="2">
        <v>1</v>
      </c>
      <c r="Y58" s="2">
        <v>1</v>
      </c>
      <c r="Z58" s="18">
        <v>6</v>
      </c>
      <c r="AA58" s="2">
        <v>3</v>
      </c>
      <c r="AB58" s="2">
        <v>3</v>
      </c>
      <c r="AC58" s="18">
        <v>1</v>
      </c>
      <c r="AD58" s="18">
        <v>3</v>
      </c>
      <c r="AE58" s="2">
        <v>3</v>
      </c>
      <c r="AF58" s="18">
        <v>5</v>
      </c>
      <c r="AG58" s="18">
        <v>5</v>
      </c>
      <c r="AH58" s="2">
        <v>1</v>
      </c>
      <c r="AI58" s="2">
        <v>5</v>
      </c>
      <c r="AJ58" s="2">
        <v>4</v>
      </c>
      <c r="AK58" s="2">
        <v>5</v>
      </c>
      <c r="AL58" s="18">
        <v>1</v>
      </c>
      <c r="AM58" s="2">
        <v>1</v>
      </c>
      <c r="AN58" s="2">
        <v>4</v>
      </c>
      <c r="AO58" s="18">
        <v>1</v>
      </c>
      <c r="AP58" s="2">
        <v>1</v>
      </c>
      <c r="AQ58" s="2">
        <v>5</v>
      </c>
      <c r="AR58" s="2">
        <v>1</v>
      </c>
      <c r="AS58" s="2">
        <v>1</v>
      </c>
      <c r="AT58" s="2">
        <v>1</v>
      </c>
      <c r="AU58" s="2">
        <v>1</v>
      </c>
      <c r="AV58" s="2">
        <v>1</v>
      </c>
      <c r="AW58" s="2">
        <v>1</v>
      </c>
      <c r="AX58" s="2">
        <v>1</v>
      </c>
      <c r="AY58" s="18">
        <v>6</v>
      </c>
      <c r="AZ58" s="18">
        <v>3</v>
      </c>
      <c r="BA58" s="18">
        <v>1</v>
      </c>
      <c r="BB58" s="2">
        <v>5</v>
      </c>
      <c r="BC58" s="2">
        <v>1</v>
      </c>
      <c r="BD58" s="18">
        <v>1</v>
      </c>
      <c r="BE58" s="2">
        <v>1</v>
      </c>
      <c r="BF58" s="2">
        <v>5</v>
      </c>
      <c r="BG58" s="2">
        <v>6</v>
      </c>
      <c r="BH58" s="2">
        <v>1</v>
      </c>
      <c r="BI58" s="18">
        <v>5</v>
      </c>
      <c r="BJ58" s="2">
        <v>3</v>
      </c>
      <c r="BK58" s="2">
        <v>1</v>
      </c>
      <c r="BL58" s="2">
        <v>5</v>
      </c>
      <c r="BM58" s="2">
        <v>1</v>
      </c>
      <c r="BN58" s="18">
        <v>1</v>
      </c>
      <c r="BO58" s="18">
        <v>5</v>
      </c>
      <c r="BP58" s="2">
        <v>5</v>
      </c>
      <c r="BQ58" s="2">
        <v>127857</v>
      </c>
    </row>
    <row r="59" spans="1:69" ht="15" thickBot="1" x14ac:dyDescent="0.35">
      <c r="A59" s="1" t="s">
        <v>108</v>
      </c>
      <c r="B59" s="2">
        <v>6</v>
      </c>
      <c r="C59" s="18">
        <v>1</v>
      </c>
      <c r="D59" s="2">
        <v>1</v>
      </c>
      <c r="E59" s="18">
        <v>1</v>
      </c>
      <c r="F59" s="2">
        <v>5</v>
      </c>
      <c r="G59" s="18">
        <v>3</v>
      </c>
      <c r="H59" s="2">
        <v>4</v>
      </c>
      <c r="I59" s="18">
        <v>3</v>
      </c>
      <c r="J59" s="2">
        <v>4</v>
      </c>
      <c r="K59" s="18">
        <v>5</v>
      </c>
      <c r="L59" s="2">
        <v>1</v>
      </c>
      <c r="M59" s="18">
        <v>3</v>
      </c>
      <c r="N59" s="2">
        <v>5</v>
      </c>
      <c r="O59" s="18">
        <v>6</v>
      </c>
      <c r="P59" s="18">
        <v>5</v>
      </c>
      <c r="Q59" s="2">
        <v>1</v>
      </c>
      <c r="R59" s="2">
        <v>1</v>
      </c>
      <c r="S59" s="18">
        <v>1</v>
      </c>
      <c r="T59" s="2">
        <v>3</v>
      </c>
      <c r="U59" s="18">
        <v>3</v>
      </c>
      <c r="V59" s="2">
        <v>1</v>
      </c>
      <c r="W59" s="2">
        <v>3</v>
      </c>
      <c r="X59" s="2">
        <v>1</v>
      </c>
      <c r="Y59" s="2">
        <v>1</v>
      </c>
      <c r="Z59" s="18">
        <v>1</v>
      </c>
      <c r="AA59" s="2">
        <v>4</v>
      </c>
      <c r="AB59" s="2">
        <v>3</v>
      </c>
      <c r="AC59" s="18">
        <v>1</v>
      </c>
      <c r="AD59" s="18">
        <v>3</v>
      </c>
      <c r="AE59" s="2">
        <v>3</v>
      </c>
      <c r="AF59" s="18">
        <v>1</v>
      </c>
      <c r="AG59" s="18">
        <v>5</v>
      </c>
      <c r="AH59" s="2">
        <v>1</v>
      </c>
      <c r="AI59" s="2">
        <v>2</v>
      </c>
      <c r="AJ59" s="2">
        <v>4</v>
      </c>
      <c r="AK59" s="2">
        <v>5</v>
      </c>
      <c r="AL59" s="18">
        <v>1</v>
      </c>
      <c r="AM59" s="2">
        <v>1</v>
      </c>
      <c r="AN59" s="2">
        <v>4</v>
      </c>
      <c r="AO59" s="18">
        <v>1</v>
      </c>
      <c r="AP59" s="2">
        <v>1</v>
      </c>
      <c r="AQ59" s="2">
        <v>5</v>
      </c>
      <c r="AR59" s="2">
        <v>1</v>
      </c>
      <c r="AS59" s="2">
        <v>1</v>
      </c>
      <c r="AT59" s="2">
        <v>1</v>
      </c>
      <c r="AU59" s="2">
        <v>1</v>
      </c>
      <c r="AV59" s="2">
        <v>1</v>
      </c>
      <c r="AW59" s="2">
        <v>1</v>
      </c>
      <c r="AX59" s="2">
        <v>4</v>
      </c>
      <c r="AY59" s="18">
        <v>6</v>
      </c>
      <c r="AZ59" s="18">
        <v>4</v>
      </c>
      <c r="BA59" s="18">
        <v>1</v>
      </c>
      <c r="BB59" s="2">
        <v>5</v>
      </c>
      <c r="BC59" s="2">
        <v>1</v>
      </c>
      <c r="BD59" s="18">
        <v>1</v>
      </c>
      <c r="BE59" s="2">
        <v>1</v>
      </c>
      <c r="BF59" s="2">
        <v>5</v>
      </c>
      <c r="BG59" s="2">
        <v>6</v>
      </c>
      <c r="BH59" s="2">
        <v>1</v>
      </c>
      <c r="BI59" s="18">
        <v>5</v>
      </c>
      <c r="BJ59" s="2">
        <v>1</v>
      </c>
      <c r="BK59" s="2">
        <v>1</v>
      </c>
      <c r="BL59" s="2">
        <v>5</v>
      </c>
      <c r="BM59" s="2">
        <v>1</v>
      </c>
      <c r="BN59" s="18">
        <v>5</v>
      </c>
      <c r="BO59" s="18">
        <v>1</v>
      </c>
      <c r="BP59" s="2">
        <v>5</v>
      </c>
      <c r="BQ59" s="2">
        <v>125066</v>
      </c>
    </row>
    <row r="60" spans="1:69" ht="15" thickBot="1" x14ac:dyDescent="0.35">
      <c r="A60" s="1" t="s">
        <v>109</v>
      </c>
      <c r="B60" s="2">
        <v>6</v>
      </c>
      <c r="C60" s="18">
        <v>1</v>
      </c>
      <c r="D60" s="2">
        <v>1</v>
      </c>
      <c r="E60" s="18">
        <v>1</v>
      </c>
      <c r="F60" s="2">
        <v>2</v>
      </c>
      <c r="G60" s="18">
        <v>4</v>
      </c>
      <c r="H60" s="2">
        <v>1</v>
      </c>
      <c r="I60" s="18">
        <v>1</v>
      </c>
      <c r="J60" s="2">
        <v>1</v>
      </c>
      <c r="K60" s="18">
        <v>1</v>
      </c>
      <c r="L60" s="2">
        <v>1</v>
      </c>
      <c r="M60" s="18">
        <v>6</v>
      </c>
      <c r="N60" s="2">
        <v>4</v>
      </c>
      <c r="O60" s="18">
        <v>4</v>
      </c>
      <c r="P60" s="18">
        <v>4</v>
      </c>
      <c r="Q60" s="2">
        <v>4</v>
      </c>
      <c r="R60" s="2">
        <v>1</v>
      </c>
      <c r="S60" s="18">
        <v>1</v>
      </c>
      <c r="T60" s="2">
        <v>3</v>
      </c>
      <c r="U60" s="18">
        <v>1</v>
      </c>
      <c r="V60" s="2">
        <v>1</v>
      </c>
      <c r="W60" s="2">
        <v>1</v>
      </c>
      <c r="X60" s="2">
        <v>1</v>
      </c>
      <c r="Y60" s="2">
        <v>1</v>
      </c>
      <c r="Z60" s="18">
        <v>4</v>
      </c>
      <c r="AA60" s="2">
        <v>1</v>
      </c>
      <c r="AB60" s="2">
        <v>1</v>
      </c>
      <c r="AC60" s="18">
        <v>1</v>
      </c>
      <c r="AD60" s="18">
        <v>1</v>
      </c>
      <c r="AE60" s="2">
        <v>1</v>
      </c>
      <c r="AF60" s="18">
        <v>1</v>
      </c>
      <c r="AG60" s="18">
        <v>1</v>
      </c>
      <c r="AH60" s="2">
        <v>1</v>
      </c>
      <c r="AI60" s="2">
        <v>1</v>
      </c>
      <c r="AJ60" s="2">
        <v>1</v>
      </c>
      <c r="AK60" s="2">
        <v>1</v>
      </c>
      <c r="AL60" s="18">
        <v>4</v>
      </c>
      <c r="AM60" s="2">
        <v>1</v>
      </c>
      <c r="AN60" s="2">
        <v>1</v>
      </c>
      <c r="AO60" s="18">
        <v>1</v>
      </c>
      <c r="AP60" s="2">
        <v>3</v>
      </c>
      <c r="AQ60" s="2">
        <v>3</v>
      </c>
      <c r="AR60" s="2">
        <v>1</v>
      </c>
      <c r="AS60" s="2">
        <v>1</v>
      </c>
      <c r="AT60" s="2">
        <v>1</v>
      </c>
      <c r="AU60" s="2">
        <v>1</v>
      </c>
      <c r="AV60" s="2">
        <v>1</v>
      </c>
      <c r="AW60" s="2">
        <v>1</v>
      </c>
      <c r="AX60" s="2">
        <v>1</v>
      </c>
      <c r="AY60" s="18">
        <v>1</v>
      </c>
      <c r="AZ60" s="18">
        <v>3</v>
      </c>
      <c r="BA60" s="18">
        <v>4</v>
      </c>
      <c r="BB60" s="2">
        <v>1</v>
      </c>
      <c r="BC60" s="2">
        <v>1</v>
      </c>
      <c r="BD60" s="18">
        <v>1</v>
      </c>
      <c r="BE60" s="2">
        <v>1</v>
      </c>
      <c r="BF60" s="2">
        <v>3</v>
      </c>
      <c r="BG60" s="2">
        <v>6</v>
      </c>
      <c r="BH60" s="2">
        <v>1</v>
      </c>
      <c r="BI60" s="18">
        <v>1</v>
      </c>
      <c r="BJ60" s="2">
        <v>1</v>
      </c>
      <c r="BK60" s="2">
        <v>1</v>
      </c>
      <c r="BL60" s="2">
        <v>1</v>
      </c>
      <c r="BM60" s="2">
        <v>4</v>
      </c>
      <c r="BN60" s="18">
        <v>1</v>
      </c>
      <c r="BO60" s="18">
        <v>1</v>
      </c>
      <c r="BP60" s="2">
        <v>1</v>
      </c>
      <c r="BQ60" s="2">
        <v>127857</v>
      </c>
    </row>
    <row r="61" spans="1:69" ht="15" thickBot="1" x14ac:dyDescent="0.35">
      <c r="A61" s="1" t="s">
        <v>110</v>
      </c>
      <c r="B61" s="2">
        <v>6</v>
      </c>
      <c r="C61" s="18">
        <v>6</v>
      </c>
      <c r="D61" s="2">
        <v>1</v>
      </c>
      <c r="E61" s="18">
        <v>6</v>
      </c>
      <c r="F61" s="2">
        <v>1</v>
      </c>
      <c r="G61" s="18">
        <v>5</v>
      </c>
      <c r="H61" s="2">
        <v>1</v>
      </c>
      <c r="I61" s="18">
        <v>1</v>
      </c>
      <c r="J61" s="2">
        <v>2</v>
      </c>
      <c r="K61" s="18">
        <v>2</v>
      </c>
      <c r="L61" s="2">
        <v>3</v>
      </c>
      <c r="M61" s="18">
        <v>5</v>
      </c>
      <c r="N61" s="2">
        <v>6</v>
      </c>
      <c r="O61" s="18">
        <v>6</v>
      </c>
      <c r="P61" s="18">
        <v>6</v>
      </c>
      <c r="Q61" s="2">
        <v>5</v>
      </c>
      <c r="R61" s="2">
        <v>1</v>
      </c>
      <c r="S61" s="18">
        <v>5</v>
      </c>
      <c r="T61" s="2">
        <v>1</v>
      </c>
      <c r="U61" s="18">
        <v>1</v>
      </c>
      <c r="V61" s="2">
        <v>1</v>
      </c>
      <c r="W61" s="2">
        <v>1</v>
      </c>
      <c r="X61" s="2">
        <v>1</v>
      </c>
      <c r="Y61" s="2">
        <v>1</v>
      </c>
      <c r="Z61" s="18">
        <v>6</v>
      </c>
      <c r="AA61" s="2">
        <v>4</v>
      </c>
      <c r="AB61" s="2">
        <v>4</v>
      </c>
      <c r="AC61" s="18">
        <v>5</v>
      </c>
      <c r="AD61" s="18">
        <v>1</v>
      </c>
      <c r="AE61" s="2">
        <v>1</v>
      </c>
      <c r="AF61" s="18">
        <v>1</v>
      </c>
      <c r="AG61" s="18">
        <v>6</v>
      </c>
      <c r="AH61" s="2">
        <v>1</v>
      </c>
      <c r="AI61" s="2">
        <v>5</v>
      </c>
      <c r="AJ61" s="2">
        <v>4</v>
      </c>
      <c r="AK61" s="2">
        <v>1</v>
      </c>
      <c r="AL61" s="18">
        <v>5</v>
      </c>
      <c r="AM61" s="2">
        <v>1</v>
      </c>
      <c r="AN61" s="2">
        <v>5</v>
      </c>
      <c r="AO61" s="18">
        <v>1</v>
      </c>
      <c r="AP61" s="2">
        <v>4</v>
      </c>
      <c r="AQ61" s="2">
        <v>5</v>
      </c>
      <c r="AR61" s="2">
        <v>4</v>
      </c>
      <c r="AS61" s="2">
        <v>5</v>
      </c>
      <c r="AT61" s="2">
        <v>1</v>
      </c>
      <c r="AU61" s="2">
        <v>6</v>
      </c>
      <c r="AV61" s="2">
        <v>5</v>
      </c>
      <c r="AW61" s="2">
        <v>1</v>
      </c>
      <c r="AX61" s="2">
        <v>1</v>
      </c>
      <c r="AY61" s="18">
        <v>1</v>
      </c>
      <c r="AZ61" s="18">
        <v>1</v>
      </c>
      <c r="BA61" s="18">
        <v>1</v>
      </c>
      <c r="BB61" s="2">
        <v>1</v>
      </c>
      <c r="BC61" s="2">
        <v>1</v>
      </c>
      <c r="BD61" s="18">
        <v>1</v>
      </c>
      <c r="BE61" s="2">
        <v>1</v>
      </c>
      <c r="BF61" s="2">
        <v>1</v>
      </c>
      <c r="BG61" s="2">
        <v>6</v>
      </c>
      <c r="BH61" s="2">
        <v>1</v>
      </c>
      <c r="BI61" s="18">
        <v>5</v>
      </c>
      <c r="BJ61" s="2">
        <v>6</v>
      </c>
      <c r="BK61" s="2">
        <v>1</v>
      </c>
      <c r="BL61" s="2">
        <v>1</v>
      </c>
      <c r="BM61" s="2">
        <v>5</v>
      </c>
      <c r="BN61" s="18">
        <v>5</v>
      </c>
      <c r="BO61" s="18">
        <v>1</v>
      </c>
      <c r="BP61" s="2">
        <v>5</v>
      </c>
      <c r="BQ61" s="2">
        <v>113566</v>
      </c>
    </row>
    <row r="62" spans="1:69" ht="15" thickBot="1" x14ac:dyDescent="0.35">
      <c r="A62" s="1" t="s">
        <v>111</v>
      </c>
      <c r="B62" s="2">
        <v>6</v>
      </c>
      <c r="C62" s="18">
        <v>2</v>
      </c>
      <c r="D62" s="2">
        <v>6</v>
      </c>
      <c r="E62" s="18">
        <v>1</v>
      </c>
      <c r="F62" s="2">
        <v>5</v>
      </c>
      <c r="G62" s="18">
        <v>1</v>
      </c>
      <c r="H62" s="2">
        <v>2</v>
      </c>
      <c r="I62" s="18">
        <v>1</v>
      </c>
      <c r="J62" s="2">
        <v>1</v>
      </c>
      <c r="K62" s="18">
        <v>1</v>
      </c>
      <c r="L62" s="2">
        <v>1</v>
      </c>
      <c r="M62" s="18">
        <v>2</v>
      </c>
      <c r="N62" s="2">
        <v>6</v>
      </c>
      <c r="O62" s="18">
        <v>6</v>
      </c>
      <c r="P62" s="18">
        <v>6</v>
      </c>
      <c r="Q62" s="2">
        <v>2</v>
      </c>
      <c r="R62" s="2">
        <v>1</v>
      </c>
      <c r="S62" s="18">
        <v>1</v>
      </c>
      <c r="T62" s="2">
        <v>2</v>
      </c>
      <c r="U62" s="18">
        <v>1</v>
      </c>
      <c r="V62" s="2">
        <v>1</v>
      </c>
      <c r="W62" s="2">
        <v>2</v>
      </c>
      <c r="X62" s="2">
        <v>1</v>
      </c>
      <c r="Y62" s="2">
        <v>2</v>
      </c>
      <c r="Z62" s="18">
        <v>6</v>
      </c>
      <c r="AA62" s="2">
        <v>1</v>
      </c>
      <c r="AB62" s="2">
        <v>2</v>
      </c>
      <c r="AC62" s="18">
        <v>1</v>
      </c>
      <c r="AD62" s="18">
        <v>1</v>
      </c>
      <c r="AE62" s="2">
        <v>1</v>
      </c>
      <c r="AF62" s="18">
        <v>1</v>
      </c>
      <c r="AG62" s="18">
        <v>6</v>
      </c>
      <c r="AH62" s="2">
        <v>1</v>
      </c>
      <c r="AI62" s="2">
        <v>2</v>
      </c>
      <c r="AJ62" s="2">
        <v>2</v>
      </c>
      <c r="AK62" s="2">
        <v>6</v>
      </c>
      <c r="AL62" s="18">
        <v>1</v>
      </c>
      <c r="AM62" s="2">
        <v>6</v>
      </c>
      <c r="AN62" s="2">
        <v>2</v>
      </c>
      <c r="AO62" s="18">
        <v>1</v>
      </c>
      <c r="AP62" s="2">
        <v>2</v>
      </c>
      <c r="AQ62" s="2">
        <v>6</v>
      </c>
      <c r="AR62" s="2">
        <v>2</v>
      </c>
      <c r="AS62" s="2">
        <v>1</v>
      </c>
      <c r="AT62" s="2">
        <v>6</v>
      </c>
      <c r="AU62" s="2">
        <v>1</v>
      </c>
      <c r="AV62" s="2">
        <v>6</v>
      </c>
      <c r="AW62" s="2">
        <v>1</v>
      </c>
      <c r="AX62" s="2">
        <v>1</v>
      </c>
      <c r="AY62" s="18">
        <v>1</v>
      </c>
      <c r="AZ62" s="18">
        <v>1</v>
      </c>
      <c r="BA62" s="18">
        <v>6</v>
      </c>
      <c r="BB62" s="2">
        <v>6</v>
      </c>
      <c r="BC62" s="2">
        <v>1</v>
      </c>
      <c r="BD62" s="18">
        <v>2</v>
      </c>
      <c r="BE62" s="2">
        <v>1</v>
      </c>
      <c r="BF62" s="2">
        <v>2</v>
      </c>
      <c r="BG62" s="2">
        <v>6</v>
      </c>
      <c r="BH62" s="2">
        <v>2</v>
      </c>
      <c r="BI62" s="18">
        <v>2</v>
      </c>
      <c r="BJ62" s="2">
        <v>2</v>
      </c>
      <c r="BK62" s="2">
        <v>2</v>
      </c>
      <c r="BL62" s="2">
        <v>2</v>
      </c>
      <c r="BM62" s="2">
        <v>2</v>
      </c>
      <c r="BN62" s="18">
        <v>6</v>
      </c>
      <c r="BO62" s="18">
        <v>1</v>
      </c>
      <c r="BP62" s="2">
        <v>6</v>
      </c>
      <c r="BQ62" s="2">
        <v>139250</v>
      </c>
    </row>
    <row r="63" spans="1:69" ht="15" thickBot="1" x14ac:dyDescent="0.35">
      <c r="A63" s="1" t="s">
        <v>112</v>
      </c>
      <c r="B63" s="2">
        <v>6</v>
      </c>
      <c r="C63" s="18">
        <v>5</v>
      </c>
      <c r="D63" s="2">
        <v>1</v>
      </c>
      <c r="E63" s="18">
        <v>1</v>
      </c>
      <c r="F63" s="2">
        <v>1</v>
      </c>
      <c r="G63" s="18">
        <v>1</v>
      </c>
      <c r="H63" s="2">
        <v>5</v>
      </c>
      <c r="I63" s="18">
        <v>1</v>
      </c>
      <c r="J63" s="2">
        <v>1</v>
      </c>
      <c r="K63" s="18">
        <v>1</v>
      </c>
      <c r="L63" s="2">
        <v>1</v>
      </c>
      <c r="M63" s="18">
        <v>5</v>
      </c>
      <c r="N63" s="2">
        <v>6</v>
      </c>
      <c r="O63" s="18">
        <v>6</v>
      </c>
      <c r="P63" s="18">
        <v>4</v>
      </c>
      <c r="Q63" s="2">
        <v>5</v>
      </c>
      <c r="R63" s="2">
        <v>1</v>
      </c>
      <c r="S63" s="18">
        <v>1</v>
      </c>
      <c r="T63" s="2">
        <v>4</v>
      </c>
      <c r="U63" s="18">
        <v>3</v>
      </c>
      <c r="V63" s="2">
        <v>1</v>
      </c>
      <c r="W63" s="2">
        <v>4</v>
      </c>
      <c r="X63" s="2">
        <v>1</v>
      </c>
      <c r="Y63" s="2">
        <v>1</v>
      </c>
      <c r="Z63" s="18">
        <v>6</v>
      </c>
      <c r="AA63" s="2">
        <v>5</v>
      </c>
      <c r="AB63" s="2">
        <v>1</v>
      </c>
      <c r="AC63" s="18">
        <v>1</v>
      </c>
      <c r="AD63" s="18">
        <v>1</v>
      </c>
      <c r="AE63" s="2">
        <v>1</v>
      </c>
      <c r="AF63" s="18">
        <v>1</v>
      </c>
      <c r="AG63" s="18">
        <v>6</v>
      </c>
      <c r="AH63" s="2">
        <v>5</v>
      </c>
      <c r="AI63" s="2">
        <v>5</v>
      </c>
      <c r="AJ63" s="2">
        <v>5</v>
      </c>
      <c r="AK63" s="2">
        <v>1</v>
      </c>
      <c r="AL63" s="18">
        <v>1</v>
      </c>
      <c r="AM63" s="2">
        <v>1</v>
      </c>
      <c r="AN63" s="2">
        <v>5</v>
      </c>
      <c r="AO63" s="18">
        <v>4</v>
      </c>
      <c r="AP63" s="2">
        <v>5</v>
      </c>
      <c r="AQ63" s="2">
        <v>5</v>
      </c>
      <c r="AR63" s="2">
        <v>4</v>
      </c>
      <c r="AS63" s="2">
        <v>1</v>
      </c>
      <c r="AT63" s="2">
        <v>5</v>
      </c>
      <c r="AU63" s="2">
        <v>1</v>
      </c>
      <c r="AV63" s="2">
        <v>5</v>
      </c>
      <c r="AW63" s="2">
        <v>1</v>
      </c>
      <c r="AX63" s="2">
        <v>5</v>
      </c>
      <c r="AY63" s="18">
        <v>5</v>
      </c>
      <c r="AZ63" s="18">
        <v>1</v>
      </c>
      <c r="BA63" s="18">
        <v>1</v>
      </c>
      <c r="BB63" s="2">
        <v>5</v>
      </c>
      <c r="BC63" s="2">
        <v>1</v>
      </c>
      <c r="BD63" s="18">
        <v>1</v>
      </c>
      <c r="BE63" s="2">
        <v>1</v>
      </c>
      <c r="BF63" s="2">
        <v>5</v>
      </c>
      <c r="BG63" s="2">
        <v>1</v>
      </c>
      <c r="BH63" s="2">
        <v>1</v>
      </c>
      <c r="BI63" s="18">
        <v>5</v>
      </c>
      <c r="BJ63" s="2">
        <v>5</v>
      </c>
      <c r="BK63" s="2">
        <v>5</v>
      </c>
      <c r="BL63" s="2">
        <v>1</v>
      </c>
      <c r="BM63" s="2">
        <v>5</v>
      </c>
      <c r="BN63" s="18">
        <v>5</v>
      </c>
      <c r="BO63" s="18">
        <v>1</v>
      </c>
      <c r="BP63" s="2">
        <v>5</v>
      </c>
      <c r="BQ63" s="2">
        <v>132733</v>
      </c>
    </row>
    <row r="64" spans="1:69" ht="15" thickBot="1" x14ac:dyDescent="0.35">
      <c r="A64" s="1" t="s">
        <v>113</v>
      </c>
      <c r="B64" s="2">
        <v>6</v>
      </c>
      <c r="C64" s="18">
        <v>6</v>
      </c>
      <c r="D64" s="2">
        <v>1</v>
      </c>
      <c r="E64" s="18">
        <v>1</v>
      </c>
      <c r="F64" s="2">
        <v>1</v>
      </c>
      <c r="G64" s="18">
        <v>1</v>
      </c>
      <c r="H64" s="2">
        <v>1</v>
      </c>
      <c r="I64" s="18">
        <v>1</v>
      </c>
      <c r="J64" s="2">
        <v>1</v>
      </c>
      <c r="K64" s="18">
        <v>1</v>
      </c>
      <c r="L64" s="2">
        <v>1</v>
      </c>
      <c r="M64" s="18">
        <v>5</v>
      </c>
      <c r="N64" s="2">
        <v>6</v>
      </c>
      <c r="O64" s="18">
        <v>6</v>
      </c>
      <c r="P64" s="18">
        <v>6</v>
      </c>
      <c r="Q64" s="2">
        <v>6</v>
      </c>
      <c r="R64" s="2">
        <v>1</v>
      </c>
      <c r="S64" s="18">
        <v>1</v>
      </c>
      <c r="T64" s="2">
        <v>3</v>
      </c>
      <c r="U64" s="18">
        <v>1</v>
      </c>
      <c r="V64" s="2">
        <v>1</v>
      </c>
      <c r="W64" s="2">
        <v>3</v>
      </c>
      <c r="X64" s="2">
        <v>1</v>
      </c>
      <c r="Y64" s="2">
        <v>1</v>
      </c>
      <c r="Z64" s="18">
        <v>6</v>
      </c>
      <c r="AA64" s="2">
        <v>1</v>
      </c>
      <c r="AB64" s="2">
        <v>1</v>
      </c>
      <c r="AC64" s="18">
        <v>1</v>
      </c>
      <c r="AD64" s="18">
        <v>1</v>
      </c>
      <c r="AE64" s="2">
        <v>1</v>
      </c>
      <c r="AF64" s="18">
        <v>3</v>
      </c>
      <c r="AG64" s="18">
        <v>1</v>
      </c>
      <c r="AH64" s="2">
        <v>1</v>
      </c>
      <c r="AI64" s="2">
        <v>1</v>
      </c>
      <c r="AJ64" s="2">
        <v>3</v>
      </c>
      <c r="AK64" s="2">
        <v>5</v>
      </c>
      <c r="AL64" s="18">
        <v>1</v>
      </c>
      <c r="AM64" s="2">
        <v>1</v>
      </c>
      <c r="AN64" s="2">
        <v>5</v>
      </c>
      <c r="AO64" s="18">
        <v>1</v>
      </c>
      <c r="AP64" s="2">
        <v>6</v>
      </c>
      <c r="AQ64" s="2">
        <v>6</v>
      </c>
      <c r="AR64" s="2">
        <v>1</v>
      </c>
      <c r="AS64" s="2">
        <v>1</v>
      </c>
      <c r="AT64" s="2">
        <v>6</v>
      </c>
      <c r="AU64" s="2">
        <v>6</v>
      </c>
      <c r="AV64" s="2">
        <v>1</v>
      </c>
      <c r="AW64" s="2">
        <v>1</v>
      </c>
      <c r="AX64" s="2">
        <v>1</v>
      </c>
      <c r="AY64" s="18">
        <v>5</v>
      </c>
      <c r="AZ64" s="18">
        <v>1</v>
      </c>
      <c r="BA64" s="18">
        <v>1</v>
      </c>
      <c r="BB64" s="2">
        <v>1</v>
      </c>
      <c r="BC64" s="2">
        <v>1</v>
      </c>
      <c r="BD64" s="18">
        <v>1</v>
      </c>
      <c r="BE64" s="2">
        <v>1</v>
      </c>
      <c r="BF64" s="2">
        <v>3</v>
      </c>
      <c r="BG64" s="2">
        <v>6</v>
      </c>
      <c r="BH64" s="2">
        <v>1</v>
      </c>
      <c r="BI64" s="18">
        <v>6</v>
      </c>
      <c r="BJ64" s="2">
        <v>1</v>
      </c>
      <c r="BK64" s="2">
        <v>3</v>
      </c>
      <c r="BL64" s="2">
        <v>1</v>
      </c>
      <c r="BM64" s="2">
        <v>1</v>
      </c>
      <c r="BN64" s="18">
        <v>5</v>
      </c>
      <c r="BO64" s="18">
        <v>1</v>
      </c>
      <c r="BP64" s="2">
        <v>5</v>
      </c>
      <c r="BQ64" s="2">
        <v>120666</v>
      </c>
    </row>
    <row r="65" spans="1:69" ht="15" thickBot="1" x14ac:dyDescent="0.35">
      <c r="A65" s="1" t="s">
        <v>114</v>
      </c>
      <c r="B65" s="2">
        <v>6</v>
      </c>
      <c r="C65" s="18">
        <v>6</v>
      </c>
      <c r="D65" s="2">
        <v>1</v>
      </c>
      <c r="E65" s="18">
        <v>1</v>
      </c>
      <c r="F65" s="2">
        <v>1</v>
      </c>
      <c r="G65" s="18">
        <v>5</v>
      </c>
      <c r="H65" s="2">
        <v>1</v>
      </c>
      <c r="I65" s="18">
        <v>1</v>
      </c>
      <c r="J65" s="2">
        <v>1</v>
      </c>
      <c r="K65" s="18">
        <v>1</v>
      </c>
      <c r="L65" s="2">
        <v>5</v>
      </c>
      <c r="M65" s="18">
        <v>5</v>
      </c>
      <c r="N65" s="2">
        <v>6</v>
      </c>
      <c r="O65" s="18">
        <v>6</v>
      </c>
      <c r="P65" s="18">
        <v>6</v>
      </c>
      <c r="Q65" s="2">
        <v>6</v>
      </c>
      <c r="R65" s="2">
        <v>1</v>
      </c>
      <c r="S65" s="18">
        <v>1</v>
      </c>
      <c r="T65" s="2">
        <v>1</v>
      </c>
      <c r="U65" s="18">
        <v>1</v>
      </c>
      <c r="V65" s="2">
        <v>1</v>
      </c>
      <c r="W65" s="2">
        <v>1</v>
      </c>
      <c r="X65" s="2">
        <v>1</v>
      </c>
      <c r="Y65" s="2">
        <v>1</v>
      </c>
      <c r="Z65" s="18">
        <v>1</v>
      </c>
      <c r="AA65" s="2">
        <v>3</v>
      </c>
      <c r="AB65" s="2">
        <v>3</v>
      </c>
      <c r="AC65" s="18">
        <v>1</v>
      </c>
      <c r="AD65" s="18">
        <v>1</v>
      </c>
      <c r="AE65" s="2">
        <v>1</v>
      </c>
      <c r="AF65" s="18">
        <v>1</v>
      </c>
      <c r="AG65" s="18">
        <v>6</v>
      </c>
      <c r="AH65" s="2">
        <v>1</v>
      </c>
      <c r="AI65" s="2">
        <v>1</v>
      </c>
      <c r="AJ65" s="2">
        <v>3</v>
      </c>
      <c r="AK65" s="2">
        <v>5</v>
      </c>
      <c r="AL65" s="18">
        <v>1</v>
      </c>
      <c r="AM65" s="2">
        <v>1</v>
      </c>
      <c r="AN65" s="2">
        <v>5</v>
      </c>
      <c r="AO65" s="18">
        <v>1</v>
      </c>
      <c r="AP65" s="2">
        <v>6</v>
      </c>
      <c r="AQ65" s="2">
        <v>6</v>
      </c>
      <c r="AR65" s="2">
        <v>1</v>
      </c>
      <c r="AS65" s="2">
        <v>1</v>
      </c>
      <c r="AT65" s="2">
        <v>6</v>
      </c>
      <c r="AU65" s="2">
        <v>5</v>
      </c>
      <c r="AV65" s="2">
        <v>5</v>
      </c>
      <c r="AW65" s="2">
        <v>1</v>
      </c>
      <c r="AX65" s="2">
        <v>1</v>
      </c>
      <c r="AY65" s="18">
        <v>5</v>
      </c>
      <c r="AZ65" s="18">
        <v>3</v>
      </c>
      <c r="BA65" s="18">
        <v>1</v>
      </c>
      <c r="BB65" s="2">
        <v>5</v>
      </c>
      <c r="BC65" s="2">
        <v>1</v>
      </c>
      <c r="BD65" s="18">
        <v>1</v>
      </c>
      <c r="BE65" s="2">
        <v>1</v>
      </c>
      <c r="BF65" s="2">
        <v>1</v>
      </c>
      <c r="BG65" s="2">
        <v>6</v>
      </c>
      <c r="BH65" s="2">
        <v>1</v>
      </c>
      <c r="BI65" s="18">
        <v>6</v>
      </c>
      <c r="BJ65" s="2">
        <v>1</v>
      </c>
      <c r="BK65" s="2">
        <v>1</v>
      </c>
      <c r="BL65" s="2">
        <v>1</v>
      </c>
      <c r="BM65" s="2">
        <v>5</v>
      </c>
      <c r="BN65" s="18">
        <v>5</v>
      </c>
      <c r="BO65" s="18">
        <v>1</v>
      </c>
      <c r="BP65" s="2">
        <v>5</v>
      </c>
      <c r="BQ65" s="2">
        <v>118966</v>
      </c>
    </row>
    <row r="66" spans="1:69" ht="15" thickBot="1" x14ac:dyDescent="0.35">
      <c r="A66" s="1" t="s">
        <v>115</v>
      </c>
      <c r="B66" s="2">
        <v>6</v>
      </c>
      <c r="C66" s="18">
        <v>6</v>
      </c>
      <c r="D66" s="2">
        <v>1</v>
      </c>
      <c r="E66" s="18">
        <v>1</v>
      </c>
      <c r="F66" s="2">
        <v>1</v>
      </c>
      <c r="G66" s="18">
        <v>3</v>
      </c>
      <c r="H66" s="2">
        <v>5</v>
      </c>
      <c r="I66" s="18">
        <v>1</v>
      </c>
      <c r="J66" s="2">
        <v>1</v>
      </c>
      <c r="K66" s="18">
        <v>1</v>
      </c>
      <c r="L66" s="2">
        <v>2</v>
      </c>
      <c r="M66" s="18">
        <v>5</v>
      </c>
      <c r="N66" s="2">
        <v>6</v>
      </c>
      <c r="O66" s="18">
        <v>6</v>
      </c>
      <c r="P66" s="18">
        <v>6</v>
      </c>
      <c r="Q66" s="2">
        <v>6</v>
      </c>
      <c r="R66" s="2">
        <v>1</v>
      </c>
      <c r="S66" s="18">
        <v>1</v>
      </c>
      <c r="T66" s="2">
        <v>3</v>
      </c>
      <c r="U66" s="18">
        <v>1</v>
      </c>
      <c r="V66" s="2">
        <v>1</v>
      </c>
      <c r="W66" s="2">
        <v>3</v>
      </c>
      <c r="X66" s="2">
        <v>1</v>
      </c>
      <c r="Y66" s="2">
        <v>1</v>
      </c>
      <c r="Z66" s="18">
        <v>6</v>
      </c>
      <c r="AA66" s="2">
        <v>1</v>
      </c>
      <c r="AB66" s="2">
        <v>1</v>
      </c>
      <c r="AC66" s="18">
        <v>2</v>
      </c>
      <c r="AD66" s="18">
        <v>1</v>
      </c>
      <c r="AE66" s="2">
        <v>1</v>
      </c>
      <c r="AF66" s="18">
        <v>4</v>
      </c>
      <c r="AG66" s="18">
        <v>1</v>
      </c>
      <c r="AH66" s="2">
        <v>2</v>
      </c>
      <c r="AI66" s="2">
        <v>1</v>
      </c>
      <c r="AJ66" s="2">
        <v>3</v>
      </c>
      <c r="AK66" s="2">
        <v>5</v>
      </c>
      <c r="AL66" s="18">
        <v>1</v>
      </c>
      <c r="AM66" s="2">
        <v>1</v>
      </c>
      <c r="AN66" s="2">
        <v>5</v>
      </c>
      <c r="AO66" s="18">
        <v>1</v>
      </c>
      <c r="AP66" s="2">
        <v>6</v>
      </c>
      <c r="AQ66" s="2">
        <v>6</v>
      </c>
      <c r="AR66" s="2">
        <v>1</v>
      </c>
      <c r="AS66" s="2">
        <v>1</v>
      </c>
      <c r="AT66" s="2">
        <v>6</v>
      </c>
      <c r="AU66" s="2">
        <v>6</v>
      </c>
      <c r="AV66" s="2">
        <v>2</v>
      </c>
      <c r="AW66" s="2">
        <v>1</v>
      </c>
      <c r="AX66" s="2">
        <v>1</v>
      </c>
      <c r="AY66" s="18">
        <v>5</v>
      </c>
      <c r="AZ66" s="18">
        <v>1</v>
      </c>
      <c r="BA66" s="18">
        <v>1</v>
      </c>
      <c r="BB66" s="2">
        <v>2</v>
      </c>
      <c r="BC66" s="2">
        <v>1</v>
      </c>
      <c r="BD66" s="18">
        <v>1</v>
      </c>
      <c r="BE66" s="2">
        <v>1</v>
      </c>
      <c r="BF66" s="2">
        <v>3</v>
      </c>
      <c r="BG66" s="2">
        <v>6</v>
      </c>
      <c r="BH66" s="2">
        <v>1</v>
      </c>
      <c r="BI66" s="18">
        <v>6</v>
      </c>
      <c r="BJ66" s="2">
        <v>1</v>
      </c>
      <c r="BK66" s="2">
        <v>3</v>
      </c>
      <c r="BL66" s="2">
        <v>1</v>
      </c>
      <c r="BM66" s="2">
        <v>2</v>
      </c>
      <c r="BN66" s="18">
        <v>5</v>
      </c>
      <c r="BO66" s="18">
        <v>1</v>
      </c>
      <c r="BP66" s="2">
        <v>5</v>
      </c>
      <c r="BQ66" s="2">
        <v>116800</v>
      </c>
    </row>
    <row r="67" spans="1:69" ht="15" thickBot="1" x14ac:dyDescent="0.35">
      <c r="A67" s="1" t="s">
        <v>116</v>
      </c>
      <c r="B67" s="2">
        <v>6</v>
      </c>
      <c r="C67" s="18">
        <v>6</v>
      </c>
      <c r="D67" s="2">
        <v>1</v>
      </c>
      <c r="E67" s="18">
        <v>1</v>
      </c>
      <c r="F67" s="2">
        <v>5</v>
      </c>
      <c r="G67" s="18">
        <v>1</v>
      </c>
      <c r="H67" s="2">
        <v>5</v>
      </c>
      <c r="I67" s="18">
        <v>1</v>
      </c>
      <c r="J67" s="2">
        <v>1</v>
      </c>
      <c r="K67" s="18">
        <v>1</v>
      </c>
      <c r="L67" s="2">
        <v>1</v>
      </c>
      <c r="M67" s="18">
        <v>5</v>
      </c>
      <c r="N67" s="2">
        <v>6</v>
      </c>
      <c r="O67" s="18">
        <v>6</v>
      </c>
      <c r="P67" s="18">
        <v>6</v>
      </c>
      <c r="Q67" s="2">
        <v>6</v>
      </c>
      <c r="R67" s="2">
        <v>1</v>
      </c>
      <c r="S67" s="18">
        <v>1</v>
      </c>
      <c r="T67" s="2">
        <v>3</v>
      </c>
      <c r="U67" s="18">
        <v>1</v>
      </c>
      <c r="V67" s="2">
        <v>1</v>
      </c>
      <c r="W67" s="2">
        <v>3</v>
      </c>
      <c r="X67" s="2">
        <v>1</v>
      </c>
      <c r="Y67" s="2">
        <v>1</v>
      </c>
      <c r="Z67" s="18">
        <v>6</v>
      </c>
      <c r="AA67" s="2">
        <v>3</v>
      </c>
      <c r="AB67" s="2">
        <v>3</v>
      </c>
      <c r="AC67" s="18">
        <v>1</v>
      </c>
      <c r="AD67" s="18">
        <v>1</v>
      </c>
      <c r="AE67" s="2">
        <v>1</v>
      </c>
      <c r="AF67" s="18">
        <v>1</v>
      </c>
      <c r="AG67" s="18">
        <v>6</v>
      </c>
      <c r="AH67" s="2">
        <v>1</v>
      </c>
      <c r="AI67" s="2">
        <v>1</v>
      </c>
      <c r="AJ67" s="2">
        <v>3</v>
      </c>
      <c r="AK67" s="2">
        <v>5</v>
      </c>
      <c r="AL67" s="18">
        <v>1</v>
      </c>
      <c r="AM67" s="2">
        <v>1</v>
      </c>
      <c r="AN67" s="2">
        <v>5</v>
      </c>
      <c r="AO67" s="18">
        <v>1</v>
      </c>
      <c r="AP67" s="2">
        <v>6</v>
      </c>
      <c r="AQ67" s="2">
        <v>6</v>
      </c>
      <c r="AR67" s="2">
        <v>1</v>
      </c>
      <c r="AS67" s="2">
        <v>1</v>
      </c>
      <c r="AT67" s="2">
        <v>6</v>
      </c>
      <c r="AU67" s="2">
        <v>6</v>
      </c>
      <c r="AV67" s="2">
        <v>1</v>
      </c>
      <c r="AW67" s="2">
        <v>1</v>
      </c>
      <c r="AX67" s="2">
        <v>1</v>
      </c>
      <c r="AY67" s="18">
        <v>5</v>
      </c>
      <c r="AZ67" s="18">
        <v>3</v>
      </c>
      <c r="BA67" s="18">
        <v>1</v>
      </c>
      <c r="BB67" s="2">
        <v>1</v>
      </c>
      <c r="BC67" s="2">
        <v>1</v>
      </c>
      <c r="BD67" s="18">
        <v>1</v>
      </c>
      <c r="BE67" s="2">
        <v>1</v>
      </c>
      <c r="BF67" s="2">
        <v>1</v>
      </c>
      <c r="BG67" s="2">
        <v>6</v>
      </c>
      <c r="BH67" s="2">
        <v>1</v>
      </c>
      <c r="BI67" s="18">
        <v>6</v>
      </c>
      <c r="BJ67" s="2">
        <v>1</v>
      </c>
      <c r="BK67" s="2">
        <v>3</v>
      </c>
      <c r="BL67" s="2">
        <v>1</v>
      </c>
      <c r="BM67" s="2">
        <v>1</v>
      </c>
      <c r="BN67" s="18">
        <v>5</v>
      </c>
      <c r="BO67" s="18">
        <v>1</v>
      </c>
      <c r="BP67" s="2">
        <v>5</v>
      </c>
      <c r="BQ67" s="2">
        <v>124233</v>
      </c>
    </row>
    <row r="68" spans="1:69" ht="15" thickBot="1" x14ac:dyDescent="0.35">
      <c r="A68" s="1" t="s">
        <v>117</v>
      </c>
      <c r="B68" s="2">
        <v>6</v>
      </c>
      <c r="C68" s="18">
        <v>6</v>
      </c>
      <c r="D68" s="2">
        <v>1</v>
      </c>
      <c r="E68" s="18">
        <v>1</v>
      </c>
      <c r="F68" s="2">
        <v>5</v>
      </c>
      <c r="G68" s="18">
        <v>3</v>
      </c>
      <c r="H68" s="2">
        <v>1</v>
      </c>
      <c r="I68" s="18">
        <v>1</v>
      </c>
      <c r="J68" s="2">
        <v>1</v>
      </c>
      <c r="K68" s="18">
        <v>1</v>
      </c>
      <c r="L68" s="2">
        <v>1</v>
      </c>
      <c r="M68" s="18">
        <v>5</v>
      </c>
      <c r="N68" s="2">
        <v>6</v>
      </c>
      <c r="O68" s="18">
        <v>6</v>
      </c>
      <c r="P68" s="18">
        <v>6</v>
      </c>
      <c r="Q68" s="2">
        <v>6</v>
      </c>
      <c r="R68" s="2">
        <v>1</v>
      </c>
      <c r="S68" s="18">
        <v>1</v>
      </c>
      <c r="T68" s="2">
        <v>3</v>
      </c>
      <c r="U68" s="18">
        <v>1</v>
      </c>
      <c r="V68" s="2">
        <v>1</v>
      </c>
      <c r="W68" s="2">
        <v>3</v>
      </c>
      <c r="X68" s="2">
        <v>1</v>
      </c>
      <c r="Y68" s="2">
        <v>1</v>
      </c>
      <c r="Z68" s="18">
        <v>6</v>
      </c>
      <c r="AA68" s="2">
        <v>1</v>
      </c>
      <c r="AB68" s="2">
        <v>1</v>
      </c>
      <c r="AC68" s="18">
        <v>1</v>
      </c>
      <c r="AD68" s="18">
        <v>1</v>
      </c>
      <c r="AE68" s="2">
        <v>1</v>
      </c>
      <c r="AF68" s="18">
        <v>1</v>
      </c>
      <c r="AG68" s="18">
        <v>1</v>
      </c>
      <c r="AH68" s="2">
        <v>1</v>
      </c>
      <c r="AI68" s="2">
        <v>1</v>
      </c>
      <c r="AJ68" s="2">
        <v>3</v>
      </c>
      <c r="AK68" s="2">
        <v>5</v>
      </c>
      <c r="AL68" s="18">
        <v>1</v>
      </c>
      <c r="AM68" s="2">
        <v>1</v>
      </c>
      <c r="AN68" s="2">
        <v>5</v>
      </c>
      <c r="AO68" s="18">
        <v>1</v>
      </c>
      <c r="AP68" s="2">
        <v>6</v>
      </c>
      <c r="AQ68" s="2">
        <v>6</v>
      </c>
      <c r="AR68" s="2">
        <v>1</v>
      </c>
      <c r="AS68" s="2">
        <v>1</v>
      </c>
      <c r="AT68" s="2">
        <v>6</v>
      </c>
      <c r="AU68" s="2">
        <v>6</v>
      </c>
      <c r="AV68" s="2">
        <v>1</v>
      </c>
      <c r="AW68" s="2">
        <v>1</v>
      </c>
      <c r="AX68" s="2">
        <v>1</v>
      </c>
      <c r="AY68" s="18">
        <v>5</v>
      </c>
      <c r="AZ68" s="18">
        <v>1</v>
      </c>
      <c r="BA68" s="18">
        <v>1</v>
      </c>
      <c r="BB68" s="2">
        <v>1</v>
      </c>
      <c r="BC68" s="2">
        <v>1</v>
      </c>
      <c r="BD68" s="18">
        <v>1</v>
      </c>
      <c r="BE68" s="2">
        <v>1</v>
      </c>
      <c r="BF68" s="2">
        <v>3</v>
      </c>
      <c r="BG68" s="2">
        <v>6</v>
      </c>
      <c r="BH68" s="2">
        <v>1</v>
      </c>
      <c r="BI68" s="18">
        <v>6</v>
      </c>
      <c r="BJ68" s="2">
        <v>1</v>
      </c>
      <c r="BK68" s="2">
        <v>3</v>
      </c>
      <c r="BL68" s="2">
        <v>1</v>
      </c>
      <c r="BM68" s="2">
        <v>1</v>
      </c>
      <c r="BN68" s="18">
        <v>5</v>
      </c>
      <c r="BO68" s="18">
        <v>1</v>
      </c>
      <c r="BP68" s="2">
        <v>5</v>
      </c>
      <c r="BQ68" s="2">
        <v>128300</v>
      </c>
    </row>
    <row r="69" spans="1:69" ht="15" thickBot="1" x14ac:dyDescent="0.35">
      <c r="A69" s="1" t="s">
        <v>118</v>
      </c>
      <c r="B69" s="2">
        <v>6</v>
      </c>
      <c r="C69" s="18">
        <v>6</v>
      </c>
      <c r="D69" s="2">
        <v>1</v>
      </c>
      <c r="E69" s="18">
        <v>1</v>
      </c>
      <c r="F69" s="2">
        <v>5</v>
      </c>
      <c r="G69" s="18">
        <v>1</v>
      </c>
      <c r="H69" s="2">
        <v>1</v>
      </c>
      <c r="I69" s="18">
        <v>3</v>
      </c>
      <c r="J69" s="2">
        <v>1</v>
      </c>
      <c r="K69" s="18">
        <v>1</v>
      </c>
      <c r="L69" s="2">
        <v>1</v>
      </c>
      <c r="M69" s="18">
        <v>5</v>
      </c>
      <c r="N69" s="2">
        <v>6</v>
      </c>
      <c r="O69" s="18">
        <v>6</v>
      </c>
      <c r="P69" s="18">
        <v>6</v>
      </c>
      <c r="Q69" s="2">
        <v>6</v>
      </c>
      <c r="R69" s="2">
        <v>1</v>
      </c>
      <c r="S69" s="18">
        <v>1</v>
      </c>
      <c r="T69" s="2">
        <v>3</v>
      </c>
      <c r="U69" s="18">
        <v>1</v>
      </c>
      <c r="V69" s="2">
        <v>1</v>
      </c>
      <c r="W69" s="2">
        <v>3</v>
      </c>
      <c r="X69" s="2">
        <v>1</v>
      </c>
      <c r="Y69" s="2">
        <v>1</v>
      </c>
      <c r="Z69" s="18">
        <v>6</v>
      </c>
      <c r="AA69" s="2">
        <v>1</v>
      </c>
      <c r="AB69" s="2">
        <v>1</v>
      </c>
      <c r="AC69" s="18">
        <v>1</v>
      </c>
      <c r="AD69" s="18">
        <v>1</v>
      </c>
      <c r="AE69" s="2">
        <v>1</v>
      </c>
      <c r="AF69" s="18">
        <v>1</v>
      </c>
      <c r="AG69" s="18">
        <v>6</v>
      </c>
      <c r="AH69" s="2">
        <v>1</v>
      </c>
      <c r="AI69" s="2">
        <v>1</v>
      </c>
      <c r="AJ69" s="2">
        <v>3</v>
      </c>
      <c r="AK69" s="2">
        <v>5</v>
      </c>
      <c r="AL69" s="18">
        <v>1</v>
      </c>
      <c r="AM69" s="2">
        <v>1</v>
      </c>
      <c r="AN69" s="2">
        <v>5</v>
      </c>
      <c r="AO69" s="18">
        <v>1</v>
      </c>
      <c r="AP69" s="2">
        <v>6</v>
      </c>
      <c r="AQ69" s="2">
        <v>6</v>
      </c>
      <c r="AR69" s="2">
        <v>1</v>
      </c>
      <c r="AS69" s="2">
        <v>1</v>
      </c>
      <c r="AT69" s="2">
        <v>6</v>
      </c>
      <c r="AU69" s="2">
        <v>6</v>
      </c>
      <c r="AV69" s="2">
        <v>1</v>
      </c>
      <c r="AW69" s="2">
        <v>1</v>
      </c>
      <c r="AX69" s="2">
        <v>1</v>
      </c>
      <c r="AY69" s="18">
        <v>5</v>
      </c>
      <c r="AZ69" s="18">
        <v>1</v>
      </c>
      <c r="BA69" s="18">
        <v>1</v>
      </c>
      <c r="BB69" s="2">
        <v>1</v>
      </c>
      <c r="BC69" s="2">
        <v>1</v>
      </c>
      <c r="BD69" s="18">
        <v>1</v>
      </c>
      <c r="BE69" s="2">
        <v>1</v>
      </c>
      <c r="BF69" s="2">
        <v>1</v>
      </c>
      <c r="BG69" s="2">
        <v>6</v>
      </c>
      <c r="BH69" s="2">
        <v>1</v>
      </c>
      <c r="BI69" s="18">
        <v>6</v>
      </c>
      <c r="BJ69" s="2">
        <v>1</v>
      </c>
      <c r="BK69" s="2">
        <v>1</v>
      </c>
      <c r="BL69" s="2">
        <v>1</v>
      </c>
      <c r="BM69" s="2">
        <v>1</v>
      </c>
      <c r="BN69" s="18">
        <v>5</v>
      </c>
      <c r="BO69" s="18">
        <v>1</v>
      </c>
      <c r="BP69" s="2">
        <v>5</v>
      </c>
      <c r="BQ69" s="2">
        <v>117300</v>
      </c>
    </row>
    <row r="70" spans="1:69" ht="15" thickBot="1" x14ac:dyDescent="0.35">
      <c r="A70" s="1" t="s">
        <v>119</v>
      </c>
      <c r="B70" s="2">
        <v>6</v>
      </c>
      <c r="C70" s="18">
        <v>6</v>
      </c>
      <c r="D70" s="2">
        <v>1</v>
      </c>
      <c r="E70" s="18">
        <v>1</v>
      </c>
      <c r="F70" s="2">
        <v>5</v>
      </c>
      <c r="G70" s="18">
        <v>1</v>
      </c>
      <c r="H70" s="2">
        <v>5</v>
      </c>
      <c r="I70" s="18">
        <v>3</v>
      </c>
      <c r="J70" s="2">
        <v>1</v>
      </c>
      <c r="K70" s="18">
        <v>1</v>
      </c>
      <c r="L70" s="2">
        <v>1</v>
      </c>
      <c r="M70" s="18">
        <v>5</v>
      </c>
      <c r="N70" s="2">
        <v>6</v>
      </c>
      <c r="O70" s="18">
        <v>6</v>
      </c>
      <c r="P70" s="18">
        <v>6</v>
      </c>
      <c r="Q70" s="2">
        <v>6</v>
      </c>
      <c r="R70" s="2">
        <v>1</v>
      </c>
      <c r="S70" s="18">
        <v>1</v>
      </c>
      <c r="T70" s="2">
        <v>3</v>
      </c>
      <c r="U70" s="18">
        <v>1</v>
      </c>
      <c r="V70" s="2">
        <v>1</v>
      </c>
      <c r="W70" s="2">
        <v>3</v>
      </c>
      <c r="X70" s="2">
        <v>1</v>
      </c>
      <c r="Y70" s="2">
        <v>1</v>
      </c>
      <c r="Z70" s="18">
        <v>6</v>
      </c>
      <c r="AA70" s="2">
        <v>3</v>
      </c>
      <c r="AB70" s="2">
        <v>3</v>
      </c>
      <c r="AC70" s="18">
        <v>1</v>
      </c>
      <c r="AD70" s="18">
        <v>1</v>
      </c>
      <c r="AE70" s="2">
        <v>1</v>
      </c>
      <c r="AF70" s="18">
        <v>1</v>
      </c>
      <c r="AG70" s="18">
        <v>6</v>
      </c>
      <c r="AH70" s="2">
        <v>1</v>
      </c>
      <c r="AI70" s="2">
        <v>1</v>
      </c>
      <c r="AJ70" s="2">
        <v>3</v>
      </c>
      <c r="AK70" s="2">
        <v>5</v>
      </c>
      <c r="AL70" s="18">
        <v>1</v>
      </c>
      <c r="AM70" s="2">
        <v>1</v>
      </c>
      <c r="AN70" s="2">
        <v>5</v>
      </c>
      <c r="AO70" s="18">
        <v>1</v>
      </c>
      <c r="AP70" s="2">
        <v>6</v>
      </c>
      <c r="AQ70" s="2">
        <v>6</v>
      </c>
      <c r="AR70" s="2">
        <v>1</v>
      </c>
      <c r="AS70" s="2">
        <v>1</v>
      </c>
      <c r="AT70" s="2">
        <v>6</v>
      </c>
      <c r="AU70" s="2">
        <v>6</v>
      </c>
      <c r="AV70" s="2">
        <v>1</v>
      </c>
      <c r="AW70" s="2">
        <v>1</v>
      </c>
      <c r="AX70" s="2">
        <v>1</v>
      </c>
      <c r="AY70" s="18">
        <v>5</v>
      </c>
      <c r="AZ70" s="18">
        <v>1</v>
      </c>
      <c r="BA70" s="18">
        <v>1</v>
      </c>
      <c r="BB70" s="2">
        <v>1</v>
      </c>
      <c r="BC70" s="2">
        <v>1</v>
      </c>
      <c r="BD70" s="18">
        <v>1</v>
      </c>
      <c r="BE70" s="2">
        <v>1</v>
      </c>
      <c r="BF70" s="2">
        <v>3</v>
      </c>
      <c r="BG70" s="2">
        <v>6</v>
      </c>
      <c r="BH70" s="2">
        <v>1</v>
      </c>
      <c r="BI70" s="18">
        <v>6</v>
      </c>
      <c r="BJ70" s="2">
        <v>1</v>
      </c>
      <c r="BK70" s="2">
        <v>3</v>
      </c>
      <c r="BL70" s="2">
        <v>1</v>
      </c>
      <c r="BM70" s="2">
        <v>1</v>
      </c>
      <c r="BN70" s="18">
        <v>5</v>
      </c>
      <c r="BO70" s="18">
        <v>1</v>
      </c>
      <c r="BP70" s="2">
        <v>5</v>
      </c>
      <c r="BQ70" s="2">
        <v>141066</v>
      </c>
    </row>
    <row r="71" spans="1:69" ht="15" thickBot="1" x14ac:dyDescent="0.35">
      <c r="A71" s="1" t="s">
        <v>120</v>
      </c>
      <c r="B71" s="2">
        <v>6</v>
      </c>
      <c r="C71" s="18">
        <v>1</v>
      </c>
      <c r="D71" s="2">
        <v>1</v>
      </c>
      <c r="E71" s="18">
        <v>1</v>
      </c>
      <c r="F71" s="2">
        <v>5</v>
      </c>
      <c r="G71" s="18">
        <v>3</v>
      </c>
      <c r="H71" s="2">
        <v>4</v>
      </c>
      <c r="I71" s="18">
        <v>1</v>
      </c>
      <c r="J71" s="2">
        <v>4</v>
      </c>
      <c r="K71" s="18">
        <v>1</v>
      </c>
      <c r="L71" s="2">
        <v>1</v>
      </c>
      <c r="M71" s="18">
        <v>1</v>
      </c>
      <c r="N71" s="2">
        <v>5</v>
      </c>
      <c r="O71" s="18">
        <v>6</v>
      </c>
      <c r="P71" s="18">
        <v>5</v>
      </c>
      <c r="Q71" s="2">
        <v>1</v>
      </c>
      <c r="R71" s="2">
        <v>1</v>
      </c>
      <c r="S71" s="18">
        <v>1</v>
      </c>
      <c r="T71" s="2">
        <v>3</v>
      </c>
      <c r="U71" s="18">
        <v>1</v>
      </c>
      <c r="V71" s="2">
        <v>1</v>
      </c>
      <c r="W71" s="2">
        <v>3</v>
      </c>
      <c r="X71" s="2">
        <v>1</v>
      </c>
      <c r="Y71" s="2">
        <v>1</v>
      </c>
      <c r="Z71" s="18">
        <v>6</v>
      </c>
      <c r="AA71" s="2">
        <v>1</v>
      </c>
      <c r="AB71" s="2">
        <v>1</v>
      </c>
      <c r="AC71" s="18">
        <v>1</v>
      </c>
      <c r="AD71" s="18">
        <v>3</v>
      </c>
      <c r="AE71" s="2">
        <v>3</v>
      </c>
      <c r="AF71" s="18">
        <v>4</v>
      </c>
      <c r="AG71" s="18">
        <v>5</v>
      </c>
      <c r="AH71" s="2">
        <v>1</v>
      </c>
      <c r="AI71" s="2">
        <v>2</v>
      </c>
      <c r="AJ71" s="2">
        <v>4</v>
      </c>
      <c r="AK71" s="2">
        <v>5</v>
      </c>
      <c r="AL71" s="18">
        <v>1</v>
      </c>
      <c r="AM71" s="2">
        <v>1</v>
      </c>
      <c r="AN71" s="2">
        <v>4</v>
      </c>
      <c r="AO71" s="18">
        <v>1</v>
      </c>
      <c r="AP71" s="2">
        <v>1</v>
      </c>
      <c r="AQ71" s="2">
        <v>5</v>
      </c>
      <c r="AR71" s="2">
        <v>1</v>
      </c>
      <c r="AS71" s="2">
        <v>1</v>
      </c>
      <c r="AT71" s="2">
        <v>1</v>
      </c>
      <c r="AU71" s="2">
        <v>1</v>
      </c>
      <c r="AV71" s="2">
        <v>1</v>
      </c>
      <c r="AW71" s="2">
        <v>1</v>
      </c>
      <c r="AX71" s="2">
        <v>1</v>
      </c>
      <c r="AY71" s="18">
        <v>6</v>
      </c>
      <c r="AZ71" s="18">
        <v>1</v>
      </c>
      <c r="BA71" s="18">
        <v>1</v>
      </c>
      <c r="BB71" s="2">
        <v>1</v>
      </c>
      <c r="BC71" s="2">
        <v>1</v>
      </c>
      <c r="BD71" s="18">
        <v>1</v>
      </c>
      <c r="BE71" s="2">
        <v>1</v>
      </c>
      <c r="BF71" s="2">
        <v>5</v>
      </c>
      <c r="BG71" s="2">
        <v>6</v>
      </c>
      <c r="BH71" s="2">
        <v>5</v>
      </c>
      <c r="BI71" s="18">
        <v>1</v>
      </c>
      <c r="BJ71" s="2">
        <v>1</v>
      </c>
      <c r="BK71" s="2">
        <v>1</v>
      </c>
      <c r="BL71" s="2">
        <v>1</v>
      </c>
      <c r="BM71" s="2">
        <v>1</v>
      </c>
      <c r="BN71" s="18">
        <v>5</v>
      </c>
      <c r="BO71" s="18">
        <v>1</v>
      </c>
      <c r="BP71" s="2">
        <v>5</v>
      </c>
      <c r="BQ71" s="2">
        <v>140678</v>
      </c>
    </row>
    <row r="72" spans="1:69" ht="15" thickBot="1" x14ac:dyDescent="0.35">
      <c r="A72" s="1" t="s">
        <v>121</v>
      </c>
      <c r="B72" s="2">
        <v>6</v>
      </c>
      <c r="C72" s="18">
        <v>6</v>
      </c>
      <c r="D72" s="2">
        <v>1</v>
      </c>
      <c r="E72" s="18">
        <v>6</v>
      </c>
      <c r="F72" s="2">
        <v>1</v>
      </c>
      <c r="G72" s="18">
        <v>1</v>
      </c>
      <c r="H72" s="2">
        <v>1</v>
      </c>
      <c r="I72" s="18">
        <v>4</v>
      </c>
      <c r="J72" s="2">
        <v>2</v>
      </c>
      <c r="K72" s="18">
        <v>2</v>
      </c>
      <c r="L72" s="2">
        <v>3</v>
      </c>
      <c r="M72" s="18">
        <v>1</v>
      </c>
      <c r="N72" s="2">
        <v>6</v>
      </c>
      <c r="O72" s="18">
        <v>6</v>
      </c>
      <c r="P72" s="18">
        <v>6</v>
      </c>
      <c r="Q72" s="2">
        <v>5</v>
      </c>
      <c r="R72" s="2">
        <v>1</v>
      </c>
      <c r="S72" s="18">
        <v>5</v>
      </c>
      <c r="T72" s="2">
        <v>1</v>
      </c>
      <c r="U72" s="18">
        <v>5</v>
      </c>
      <c r="V72" s="2">
        <v>1</v>
      </c>
      <c r="W72" s="2">
        <v>1</v>
      </c>
      <c r="X72" s="2">
        <v>1</v>
      </c>
      <c r="Y72" s="2">
        <v>1</v>
      </c>
      <c r="Z72" s="18">
        <v>6</v>
      </c>
      <c r="AA72" s="2">
        <v>1</v>
      </c>
      <c r="AB72" s="2">
        <v>5</v>
      </c>
      <c r="AC72" s="18">
        <v>1</v>
      </c>
      <c r="AD72" s="18">
        <v>1</v>
      </c>
      <c r="AE72" s="2">
        <v>1</v>
      </c>
      <c r="AF72" s="18">
        <v>4</v>
      </c>
      <c r="AG72" s="18">
        <v>6</v>
      </c>
      <c r="AH72" s="2">
        <v>1</v>
      </c>
      <c r="AI72" s="2">
        <v>5</v>
      </c>
      <c r="AJ72" s="2">
        <v>4</v>
      </c>
      <c r="AK72" s="2">
        <v>1</v>
      </c>
      <c r="AL72" s="18">
        <v>5</v>
      </c>
      <c r="AM72" s="2">
        <v>1</v>
      </c>
      <c r="AN72" s="2">
        <v>5</v>
      </c>
      <c r="AO72" s="18">
        <v>1</v>
      </c>
      <c r="AP72" s="2">
        <v>4</v>
      </c>
      <c r="AQ72" s="2">
        <v>5</v>
      </c>
      <c r="AR72" s="2">
        <v>4</v>
      </c>
      <c r="AS72" s="2">
        <v>5</v>
      </c>
      <c r="AT72" s="2">
        <v>1</v>
      </c>
      <c r="AU72" s="2">
        <v>6</v>
      </c>
      <c r="AV72" s="2">
        <v>1</v>
      </c>
      <c r="AW72" s="2">
        <v>1</v>
      </c>
      <c r="AX72" s="2">
        <v>1</v>
      </c>
      <c r="AY72" s="18">
        <v>5</v>
      </c>
      <c r="AZ72" s="18">
        <v>1</v>
      </c>
      <c r="BA72" s="18">
        <v>1</v>
      </c>
      <c r="BB72" s="2">
        <v>1</v>
      </c>
      <c r="BC72" s="2">
        <v>1</v>
      </c>
      <c r="BD72" s="18">
        <v>1</v>
      </c>
      <c r="BE72" s="2">
        <v>1</v>
      </c>
      <c r="BF72" s="2">
        <v>1</v>
      </c>
      <c r="BG72" s="2">
        <v>6</v>
      </c>
      <c r="BH72" s="2">
        <v>1</v>
      </c>
      <c r="BI72" s="18">
        <v>5</v>
      </c>
      <c r="BJ72" s="2">
        <v>6</v>
      </c>
      <c r="BK72" s="2">
        <v>1</v>
      </c>
      <c r="BL72" s="2">
        <v>1</v>
      </c>
      <c r="BM72" s="2">
        <v>5</v>
      </c>
      <c r="BN72" s="18">
        <v>5</v>
      </c>
      <c r="BO72" s="18">
        <v>1</v>
      </c>
      <c r="BP72" s="2">
        <v>5</v>
      </c>
      <c r="BQ72" s="2">
        <v>123666</v>
      </c>
    </row>
    <row r="73" spans="1:69" ht="15" thickBot="1" x14ac:dyDescent="0.35">
      <c r="A73" s="1" t="s">
        <v>122</v>
      </c>
      <c r="B73" s="2">
        <v>6</v>
      </c>
      <c r="C73" s="18">
        <v>6</v>
      </c>
      <c r="D73" s="2">
        <v>1</v>
      </c>
      <c r="E73" s="18">
        <v>6</v>
      </c>
      <c r="F73" s="2">
        <v>1</v>
      </c>
      <c r="G73" s="18">
        <v>1</v>
      </c>
      <c r="H73" s="2">
        <v>1</v>
      </c>
      <c r="I73" s="18">
        <v>4</v>
      </c>
      <c r="J73" s="2">
        <v>2</v>
      </c>
      <c r="K73" s="18">
        <v>2</v>
      </c>
      <c r="L73" s="2">
        <v>3</v>
      </c>
      <c r="M73" s="18">
        <v>5</v>
      </c>
      <c r="N73" s="2">
        <v>6</v>
      </c>
      <c r="O73" s="18">
        <v>6</v>
      </c>
      <c r="P73" s="18">
        <v>6</v>
      </c>
      <c r="Q73" s="2">
        <v>5</v>
      </c>
      <c r="R73" s="2">
        <v>1</v>
      </c>
      <c r="S73" s="18">
        <v>5</v>
      </c>
      <c r="T73" s="2">
        <v>1</v>
      </c>
      <c r="U73" s="18">
        <v>1</v>
      </c>
      <c r="V73" s="2">
        <v>1</v>
      </c>
      <c r="W73" s="2">
        <v>1</v>
      </c>
      <c r="X73" s="2">
        <v>1</v>
      </c>
      <c r="Y73" s="2">
        <v>1</v>
      </c>
      <c r="Z73" s="18">
        <v>6</v>
      </c>
      <c r="AA73" s="2">
        <v>4</v>
      </c>
      <c r="AB73" s="2">
        <v>4</v>
      </c>
      <c r="AC73" s="18">
        <v>5</v>
      </c>
      <c r="AD73" s="18">
        <v>1</v>
      </c>
      <c r="AE73" s="2">
        <v>1</v>
      </c>
      <c r="AF73" s="18">
        <v>1</v>
      </c>
      <c r="AG73" s="18">
        <v>6</v>
      </c>
      <c r="AH73" s="2">
        <v>1</v>
      </c>
      <c r="AI73" s="2">
        <v>5</v>
      </c>
      <c r="AJ73" s="2">
        <v>4</v>
      </c>
      <c r="AK73" s="2">
        <v>1</v>
      </c>
      <c r="AL73" s="18">
        <v>5</v>
      </c>
      <c r="AM73" s="2">
        <v>1</v>
      </c>
      <c r="AN73" s="2">
        <v>5</v>
      </c>
      <c r="AO73" s="18">
        <v>1</v>
      </c>
      <c r="AP73" s="2">
        <v>4</v>
      </c>
      <c r="AQ73" s="2">
        <v>5</v>
      </c>
      <c r="AR73" s="2">
        <v>4</v>
      </c>
      <c r="AS73" s="2">
        <v>5</v>
      </c>
      <c r="AT73" s="2">
        <v>1</v>
      </c>
      <c r="AU73" s="2">
        <v>6</v>
      </c>
      <c r="AV73" s="2">
        <v>5</v>
      </c>
      <c r="AW73" s="2">
        <v>1</v>
      </c>
      <c r="AX73" s="2">
        <v>1</v>
      </c>
      <c r="AY73" s="18">
        <v>1</v>
      </c>
      <c r="AZ73" s="18">
        <v>1</v>
      </c>
      <c r="BA73" s="18">
        <v>1</v>
      </c>
      <c r="BB73" s="2">
        <v>1</v>
      </c>
      <c r="BC73" s="2">
        <v>1</v>
      </c>
      <c r="BD73" s="18">
        <v>1</v>
      </c>
      <c r="BE73" s="2">
        <v>1</v>
      </c>
      <c r="BF73" s="2">
        <v>1</v>
      </c>
      <c r="BG73" s="2">
        <v>6</v>
      </c>
      <c r="BH73" s="2">
        <v>1</v>
      </c>
      <c r="BI73" s="18">
        <v>5</v>
      </c>
      <c r="BJ73" s="2">
        <v>6</v>
      </c>
      <c r="BK73" s="2">
        <v>1</v>
      </c>
      <c r="BL73" s="2">
        <v>1</v>
      </c>
      <c r="BM73" s="2">
        <v>5</v>
      </c>
      <c r="BN73" s="18">
        <v>5</v>
      </c>
      <c r="BO73" s="18">
        <v>1</v>
      </c>
      <c r="BP73" s="2">
        <v>5</v>
      </c>
      <c r="BQ73" s="2">
        <v>113666</v>
      </c>
    </row>
    <row r="74" spans="1:69" ht="15" thickBot="1" x14ac:dyDescent="0.35">
      <c r="A74" s="1" t="s">
        <v>123</v>
      </c>
      <c r="B74" s="2">
        <v>6</v>
      </c>
      <c r="C74" s="18">
        <v>6</v>
      </c>
      <c r="D74" s="2">
        <v>1</v>
      </c>
      <c r="E74" s="18">
        <v>6</v>
      </c>
      <c r="F74" s="2">
        <v>1</v>
      </c>
      <c r="G74" s="18">
        <v>1</v>
      </c>
      <c r="H74" s="2">
        <v>1</v>
      </c>
      <c r="I74" s="18">
        <v>4</v>
      </c>
      <c r="J74" s="2">
        <v>2</v>
      </c>
      <c r="K74" s="18">
        <v>2</v>
      </c>
      <c r="L74" s="2">
        <v>3</v>
      </c>
      <c r="M74" s="18">
        <v>5</v>
      </c>
      <c r="N74" s="2">
        <v>6</v>
      </c>
      <c r="O74" s="18">
        <v>6</v>
      </c>
      <c r="P74" s="18">
        <v>6</v>
      </c>
      <c r="Q74" s="2">
        <v>5</v>
      </c>
      <c r="R74" s="2">
        <v>1</v>
      </c>
      <c r="S74" s="18">
        <v>5</v>
      </c>
      <c r="T74" s="2">
        <v>1</v>
      </c>
      <c r="U74" s="18">
        <v>1</v>
      </c>
      <c r="V74" s="2">
        <v>1</v>
      </c>
      <c r="W74" s="2">
        <v>1</v>
      </c>
      <c r="X74" s="2">
        <v>1</v>
      </c>
      <c r="Y74" s="2">
        <v>1</v>
      </c>
      <c r="Z74" s="18">
        <v>6</v>
      </c>
      <c r="AA74" s="2">
        <v>4</v>
      </c>
      <c r="AB74" s="2">
        <v>4</v>
      </c>
      <c r="AC74" s="18">
        <v>5</v>
      </c>
      <c r="AD74" s="18">
        <v>1</v>
      </c>
      <c r="AE74" s="2">
        <v>1</v>
      </c>
      <c r="AF74" s="18">
        <v>1</v>
      </c>
      <c r="AG74" s="18">
        <v>6</v>
      </c>
      <c r="AH74" s="2">
        <v>1</v>
      </c>
      <c r="AI74" s="2">
        <v>5</v>
      </c>
      <c r="AJ74" s="2">
        <v>4</v>
      </c>
      <c r="AK74" s="2">
        <v>1</v>
      </c>
      <c r="AL74" s="18">
        <v>5</v>
      </c>
      <c r="AM74" s="2">
        <v>1</v>
      </c>
      <c r="AN74" s="2">
        <v>5</v>
      </c>
      <c r="AO74" s="18">
        <v>1</v>
      </c>
      <c r="AP74" s="2">
        <v>4</v>
      </c>
      <c r="AQ74" s="2">
        <v>5</v>
      </c>
      <c r="AR74" s="2">
        <v>4</v>
      </c>
      <c r="AS74" s="2">
        <v>5</v>
      </c>
      <c r="AT74" s="2">
        <v>1</v>
      </c>
      <c r="AU74" s="2">
        <v>6</v>
      </c>
      <c r="AV74" s="2">
        <v>5</v>
      </c>
      <c r="AW74" s="2">
        <v>1</v>
      </c>
      <c r="AX74" s="2">
        <v>1</v>
      </c>
      <c r="AY74" s="18">
        <v>1</v>
      </c>
      <c r="AZ74" s="18">
        <v>1</v>
      </c>
      <c r="BA74" s="18">
        <v>1</v>
      </c>
      <c r="BB74" s="2">
        <v>1</v>
      </c>
      <c r="BC74" s="2">
        <v>1</v>
      </c>
      <c r="BD74" s="18">
        <v>1</v>
      </c>
      <c r="BE74" s="2">
        <v>1</v>
      </c>
      <c r="BF74" s="2">
        <v>1</v>
      </c>
      <c r="BG74" s="2">
        <v>6</v>
      </c>
      <c r="BH74" s="2">
        <v>1</v>
      </c>
      <c r="BI74" s="18">
        <v>5</v>
      </c>
      <c r="BJ74" s="2">
        <v>6</v>
      </c>
      <c r="BK74" s="2">
        <v>1</v>
      </c>
      <c r="BL74" s="2">
        <v>1</v>
      </c>
      <c r="BM74" s="2">
        <v>5</v>
      </c>
      <c r="BN74" s="18">
        <v>5</v>
      </c>
      <c r="BO74" s="18">
        <v>1</v>
      </c>
      <c r="BP74" s="2">
        <v>5</v>
      </c>
      <c r="BQ74" s="2">
        <v>117033</v>
      </c>
    </row>
    <row r="75" spans="1:69" ht="15" thickBot="1" x14ac:dyDescent="0.35">
      <c r="A75" s="1" t="s">
        <v>124</v>
      </c>
      <c r="B75" s="2">
        <v>6</v>
      </c>
      <c r="C75" s="18">
        <v>6</v>
      </c>
      <c r="D75" s="2">
        <v>1</v>
      </c>
      <c r="E75" s="18">
        <v>6</v>
      </c>
      <c r="F75" s="2">
        <v>1</v>
      </c>
      <c r="G75" s="18">
        <v>1</v>
      </c>
      <c r="H75" s="2">
        <v>1</v>
      </c>
      <c r="I75" s="18">
        <v>4</v>
      </c>
      <c r="J75" s="2">
        <v>2</v>
      </c>
      <c r="K75" s="18">
        <v>2</v>
      </c>
      <c r="L75" s="2">
        <v>3</v>
      </c>
      <c r="M75" s="18">
        <v>5</v>
      </c>
      <c r="N75" s="2">
        <v>6</v>
      </c>
      <c r="O75" s="18">
        <v>6</v>
      </c>
      <c r="P75" s="18">
        <v>6</v>
      </c>
      <c r="Q75" s="2">
        <v>5</v>
      </c>
      <c r="R75" s="2">
        <v>1</v>
      </c>
      <c r="S75" s="18">
        <v>5</v>
      </c>
      <c r="T75" s="2">
        <v>1</v>
      </c>
      <c r="U75" s="18">
        <v>1</v>
      </c>
      <c r="V75" s="2">
        <v>1</v>
      </c>
      <c r="W75" s="2">
        <v>1</v>
      </c>
      <c r="X75" s="2">
        <v>1</v>
      </c>
      <c r="Y75" s="2">
        <v>1</v>
      </c>
      <c r="Z75" s="18">
        <v>6</v>
      </c>
      <c r="AA75" s="2">
        <v>4</v>
      </c>
      <c r="AB75" s="2">
        <v>4</v>
      </c>
      <c r="AC75" s="18">
        <v>5</v>
      </c>
      <c r="AD75" s="18">
        <v>1</v>
      </c>
      <c r="AE75" s="2">
        <v>1</v>
      </c>
      <c r="AF75" s="18">
        <v>1</v>
      </c>
      <c r="AG75" s="18">
        <v>6</v>
      </c>
      <c r="AH75" s="2">
        <v>1</v>
      </c>
      <c r="AI75" s="2">
        <v>5</v>
      </c>
      <c r="AJ75" s="2">
        <v>4</v>
      </c>
      <c r="AK75" s="2">
        <v>1</v>
      </c>
      <c r="AL75" s="18">
        <v>5</v>
      </c>
      <c r="AM75" s="2">
        <v>1</v>
      </c>
      <c r="AN75" s="2">
        <v>5</v>
      </c>
      <c r="AO75" s="18">
        <v>1</v>
      </c>
      <c r="AP75" s="2">
        <v>4</v>
      </c>
      <c r="AQ75" s="2">
        <v>5</v>
      </c>
      <c r="AR75" s="2">
        <v>4</v>
      </c>
      <c r="AS75" s="2">
        <v>5</v>
      </c>
      <c r="AT75" s="2">
        <v>1</v>
      </c>
      <c r="AU75" s="2">
        <v>6</v>
      </c>
      <c r="AV75" s="2">
        <v>5</v>
      </c>
      <c r="AW75" s="2">
        <v>1</v>
      </c>
      <c r="AX75" s="2">
        <v>1</v>
      </c>
      <c r="AY75" s="18">
        <v>5</v>
      </c>
      <c r="AZ75" s="18">
        <v>1</v>
      </c>
      <c r="BA75" s="18">
        <v>1</v>
      </c>
      <c r="BB75" s="2">
        <v>1</v>
      </c>
      <c r="BC75" s="2">
        <v>1</v>
      </c>
      <c r="BD75" s="18">
        <v>1</v>
      </c>
      <c r="BE75" s="2">
        <v>1</v>
      </c>
      <c r="BF75" s="2">
        <v>1</v>
      </c>
      <c r="BG75" s="2">
        <v>6</v>
      </c>
      <c r="BH75" s="2">
        <v>1</v>
      </c>
      <c r="BI75" s="18">
        <v>5</v>
      </c>
      <c r="BJ75" s="2">
        <v>6</v>
      </c>
      <c r="BK75" s="2">
        <v>1</v>
      </c>
      <c r="BL75" s="2">
        <v>1</v>
      </c>
      <c r="BM75" s="2">
        <v>5</v>
      </c>
      <c r="BN75" s="18">
        <v>5</v>
      </c>
      <c r="BO75" s="18">
        <v>1</v>
      </c>
      <c r="BP75" s="2">
        <v>5</v>
      </c>
      <c r="BQ75" s="2">
        <v>122392</v>
      </c>
    </row>
    <row r="76" spans="1:69" ht="15" thickBot="1" x14ac:dyDescent="0.35">
      <c r="A76" s="1" t="s">
        <v>125</v>
      </c>
      <c r="B76" s="2">
        <v>7</v>
      </c>
      <c r="C76" s="18">
        <v>6</v>
      </c>
      <c r="D76" s="2">
        <v>1</v>
      </c>
      <c r="E76" s="18">
        <v>1</v>
      </c>
      <c r="F76" s="2">
        <v>6</v>
      </c>
      <c r="G76" s="18">
        <v>4</v>
      </c>
      <c r="H76" s="2">
        <v>5</v>
      </c>
      <c r="I76" s="18">
        <v>1</v>
      </c>
      <c r="J76" s="2">
        <v>5</v>
      </c>
      <c r="K76" s="18">
        <v>4</v>
      </c>
      <c r="L76" s="2">
        <v>1</v>
      </c>
      <c r="M76" s="18">
        <v>5</v>
      </c>
      <c r="N76" s="2">
        <v>7</v>
      </c>
      <c r="O76" s="18">
        <v>5</v>
      </c>
      <c r="P76" s="18">
        <v>6</v>
      </c>
      <c r="Q76" s="2">
        <v>5</v>
      </c>
      <c r="R76" s="2">
        <v>1</v>
      </c>
      <c r="S76" s="18">
        <v>3</v>
      </c>
      <c r="T76" s="2">
        <v>5</v>
      </c>
      <c r="U76" s="18">
        <v>4</v>
      </c>
      <c r="V76" s="2">
        <v>1</v>
      </c>
      <c r="W76" s="2">
        <v>4</v>
      </c>
      <c r="X76" s="2">
        <v>1</v>
      </c>
      <c r="Y76" s="2">
        <v>1</v>
      </c>
      <c r="Z76" s="18">
        <v>6</v>
      </c>
      <c r="AA76" s="2">
        <v>4</v>
      </c>
      <c r="AB76" s="2">
        <v>4</v>
      </c>
      <c r="AC76" s="18">
        <v>1</v>
      </c>
      <c r="AD76" s="18">
        <v>5</v>
      </c>
      <c r="AE76" s="2">
        <v>4</v>
      </c>
      <c r="AF76" s="18">
        <v>1</v>
      </c>
      <c r="AG76" s="18">
        <v>1</v>
      </c>
      <c r="AH76" s="2">
        <v>7</v>
      </c>
      <c r="AI76" s="2">
        <v>6</v>
      </c>
      <c r="AJ76" s="2">
        <v>5</v>
      </c>
      <c r="AK76" s="2">
        <v>1</v>
      </c>
      <c r="AL76" s="18">
        <v>5</v>
      </c>
      <c r="AM76" s="2">
        <v>1</v>
      </c>
      <c r="AN76" s="2">
        <v>5</v>
      </c>
      <c r="AO76" s="18">
        <v>5</v>
      </c>
      <c r="AP76" s="2">
        <v>5</v>
      </c>
      <c r="AQ76" s="2">
        <v>6</v>
      </c>
      <c r="AR76" s="2">
        <v>4</v>
      </c>
      <c r="AS76" s="2">
        <v>7</v>
      </c>
      <c r="AT76" s="2">
        <v>1</v>
      </c>
      <c r="AU76" s="2">
        <v>5</v>
      </c>
      <c r="AV76" s="2">
        <v>1</v>
      </c>
      <c r="AW76" s="2">
        <v>1</v>
      </c>
      <c r="AX76" s="2">
        <v>1</v>
      </c>
      <c r="AY76" s="18">
        <v>5</v>
      </c>
      <c r="AZ76" s="18">
        <v>1</v>
      </c>
      <c r="BA76" s="18">
        <v>1</v>
      </c>
      <c r="BB76" s="2">
        <v>1</v>
      </c>
      <c r="BC76" s="2">
        <v>1</v>
      </c>
      <c r="BD76" s="18">
        <v>1</v>
      </c>
      <c r="BE76" s="2">
        <v>1</v>
      </c>
      <c r="BF76" s="2">
        <v>1</v>
      </c>
      <c r="BG76" s="2">
        <v>7</v>
      </c>
      <c r="BH76" s="2">
        <v>1</v>
      </c>
      <c r="BI76" s="18">
        <v>5</v>
      </c>
      <c r="BJ76" s="2">
        <v>4</v>
      </c>
      <c r="BK76" s="2">
        <v>5</v>
      </c>
      <c r="BL76" s="2">
        <v>1</v>
      </c>
      <c r="BM76" s="2">
        <v>5</v>
      </c>
      <c r="BN76" s="18">
        <v>1</v>
      </c>
      <c r="BO76" s="18">
        <v>5</v>
      </c>
      <c r="BP76" s="2">
        <v>5</v>
      </c>
      <c r="BQ76" s="2">
        <v>132214</v>
      </c>
    </row>
    <row r="77" spans="1:69" ht="15" thickBot="1" x14ac:dyDescent="0.35">
      <c r="A77" s="1" t="s">
        <v>126</v>
      </c>
      <c r="B77" s="2">
        <v>6</v>
      </c>
      <c r="C77" s="18">
        <v>6</v>
      </c>
      <c r="D77" s="2">
        <v>1</v>
      </c>
      <c r="E77" s="18">
        <v>1</v>
      </c>
      <c r="F77" s="2">
        <v>5</v>
      </c>
      <c r="G77" s="18">
        <v>3</v>
      </c>
      <c r="H77" s="2">
        <v>3</v>
      </c>
      <c r="I77" s="18">
        <v>3</v>
      </c>
      <c r="J77" s="2">
        <v>6</v>
      </c>
      <c r="K77" s="18">
        <v>5</v>
      </c>
      <c r="L77" s="2">
        <v>3</v>
      </c>
      <c r="M77" s="18">
        <v>1</v>
      </c>
      <c r="N77" s="2">
        <v>6</v>
      </c>
      <c r="O77" s="18">
        <v>6</v>
      </c>
      <c r="P77" s="18">
        <v>6</v>
      </c>
      <c r="Q77" s="2">
        <v>6</v>
      </c>
      <c r="R77" s="2">
        <v>1</v>
      </c>
      <c r="S77" s="18">
        <v>1</v>
      </c>
      <c r="T77" s="2">
        <v>3</v>
      </c>
      <c r="U77" s="18">
        <v>3</v>
      </c>
      <c r="V77" s="2">
        <v>3</v>
      </c>
      <c r="W77" s="2">
        <v>3</v>
      </c>
      <c r="X77" s="2">
        <v>1</v>
      </c>
      <c r="Y77" s="2">
        <v>1</v>
      </c>
      <c r="Z77" s="18">
        <v>5</v>
      </c>
      <c r="AA77" s="2">
        <v>3</v>
      </c>
      <c r="AB77" s="2">
        <v>3</v>
      </c>
      <c r="AC77" s="18">
        <v>1</v>
      </c>
      <c r="AD77" s="18">
        <v>1</v>
      </c>
      <c r="AE77" s="2">
        <v>3</v>
      </c>
      <c r="AF77" s="18">
        <v>1</v>
      </c>
      <c r="AG77" s="18">
        <v>1</v>
      </c>
      <c r="AH77" s="2">
        <v>5</v>
      </c>
      <c r="AI77" s="2">
        <v>3</v>
      </c>
      <c r="AJ77" s="2">
        <v>3</v>
      </c>
      <c r="AK77" s="2">
        <v>1</v>
      </c>
      <c r="AL77" s="18">
        <v>1</v>
      </c>
      <c r="AM77" s="2">
        <v>1</v>
      </c>
      <c r="AN77" s="2">
        <v>6</v>
      </c>
      <c r="AO77" s="18">
        <v>4</v>
      </c>
      <c r="AP77" s="2">
        <v>1</v>
      </c>
      <c r="AQ77" s="2">
        <v>6</v>
      </c>
      <c r="AR77" s="2">
        <v>3</v>
      </c>
      <c r="AS77" s="2">
        <v>3</v>
      </c>
      <c r="AT77" s="2">
        <v>1</v>
      </c>
      <c r="AU77" s="2">
        <v>1</v>
      </c>
      <c r="AV77" s="2">
        <v>1</v>
      </c>
      <c r="AW77" s="2">
        <v>1</v>
      </c>
      <c r="AX77" s="2">
        <v>3</v>
      </c>
      <c r="AY77" s="18">
        <v>4</v>
      </c>
      <c r="AZ77" s="18">
        <v>1</v>
      </c>
      <c r="BA77" s="18">
        <v>4</v>
      </c>
      <c r="BB77" s="2">
        <v>5</v>
      </c>
      <c r="BC77" s="2">
        <v>1</v>
      </c>
      <c r="BD77" s="18">
        <v>3</v>
      </c>
      <c r="BE77" s="2">
        <v>3</v>
      </c>
      <c r="BF77" s="2">
        <v>1</v>
      </c>
      <c r="BG77" s="2">
        <v>6</v>
      </c>
      <c r="BH77" s="2">
        <v>1</v>
      </c>
      <c r="BI77" s="18">
        <v>1</v>
      </c>
      <c r="BJ77" s="2">
        <v>1</v>
      </c>
      <c r="BK77" s="2">
        <v>3</v>
      </c>
      <c r="BL77" s="2">
        <v>3</v>
      </c>
      <c r="BM77" s="2">
        <v>3</v>
      </c>
      <c r="BN77" s="18">
        <v>6</v>
      </c>
      <c r="BO77" s="18">
        <v>1</v>
      </c>
      <c r="BP77" s="2">
        <v>3</v>
      </c>
      <c r="BQ77" s="2">
        <v>124233</v>
      </c>
    </row>
    <row r="78" spans="1:69" ht="15" thickBot="1" x14ac:dyDescent="0.35">
      <c r="A78" s="1" t="s">
        <v>127</v>
      </c>
      <c r="B78" s="2">
        <v>6</v>
      </c>
      <c r="C78" s="18">
        <v>6</v>
      </c>
      <c r="D78" s="2">
        <v>1</v>
      </c>
      <c r="E78" s="18">
        <v>6</v>
      </c>
      <c r="F78" s="2">
        <v>1</v>
      </c>
      <c r="G78" s="18">
        <v>1</v>
      </c>
      <c r="H78" s="2">
        <v>1</v>
      </c>
      <c r="I78" s="18">
        <v>4</v>
      </c>
      <c r="J78" s="2">
        <v>2</v>
      </c>
      <c r="K78" s="18">
        <v>2</v>
      </c>
      <c r="L78" s="2">
        <v>3</v>
      </c>
      <c r="M78" s="18">
        <v>5</v>
      </c>
      <c r="N78" s="2">
        <v>6</v>
      </c>
      <c r="O78" s="18">
        <v>6</v>
      </c>
      <c r="P78" s="18">
        <v>6</v>
      </c>
      <c r="Q78" s="2">
        <v>5</v>
      </c>
      <c r="R78" s="2">
        <v>1</v>
      </c>
      <c r="S78" s="18">
        <v>5</v>
      </c>
      <c r="T78" s="2">
        <v>1</v>
      </c>
      <c r="U78" s="18">
        <v>1</v>
      </c>
      <c r="V78" s="2">
        <v>1</v>
      </c>
      <c r="W78" s="2">
        <v>1</v>
      </c>
      <c r="X78" s="2">
        <v>1</v>
      </c>
      <c r="Y78" s="2">
        <v>1</v>
      </c>
      <c r="Z78" s="18">
        <v>6</v>
      </c>
      <c r="AA78" s="2">
        <v>4</v>
      </c>
      <c r="AB78" s="2">
        <v>4</v>
      </c>
      <c r="AC78" s="18">
        <v>5</v>
      </c>
      <c r="AD78" s="18">
        <v>1</v>
      </c>
      <c r="AE78" s="2">
        <v>1</v>
      </c>
      <c r="AF78" s="18">
        <v>1</v>
      </c>
      <c r="AG78" s="18">
        <v>6</v>
      </c>
      <c r="AH78" s="2">
        <v>1</v>
      </c>
      <c r="AI78" s="2">
        <v>5</v>
      </c>
      <c r="AJ78" s="2">
        <v>4</v>
      </c>
      <c r="AK78" s="2">
        <v>1</v>
      </c>
      <c r="AL78" s="18">
        <v>5</v>
      </c>
      <c r="AM78" s="2">
        <v>1</v>
      </c>
      <c r="AN78" s="2">
        <v>5</v>
      </c>
      <c r="AO78" s="18">
        <v>1</v>
      </c>
      <c r="AP78" s="2">
        <v>4</v>
      </c>
      <c r="AQ78" s="2">
        <v>5</v>
      </c>
      <c r="AR78" s="2">
        <v>4</v>
      </c>
      <c r="AS78" s="2">
        <v>5</v>
      </c>
      <c r="AT78" s="2">
        <v>1</v>
      </c>
      <c r="AU78" s="2">
        <v>6</v>
      </c>
      <c r="AV78" s="2">
        <v>5</v>
      </c>
      <c r="AW78" s="2">
        <v>1</v>
      </c>
      <c r="AX78" s="2">
        <v>1</v>
      </c>
      <c r="AY78" s="18">
        <v>1</v>
      </c>
      <c r="AZ78" s="18">
        <v>1</v>
      </c>
      <c r="BA78" s="18">
        <v>1</v>
      </c>
      <c r="BB78" s="2">
        <v>1</v>
      </c>
      <c r="BC78" s="2">
        <v>1</v>
      </c>
      <c r="BD78" s="18">
        <v>1</v>
      </c>
      <c r="BE78" s="2">
        <v>1</v>
      </c>
      <c r="BF78" s="2">
        <v>1</v>
      </c>
      <c r="BG78" s="2">
        <v>6</v>
      </c>
      <c r="BH78" s="2">
        <v>1</v>
      </c>
      <c r="BI78" s="18">
        <v>5</v>
      </c>
      <c r="BJ78" s="2">
        <v>6</v>
      </c>
      <c r="BK78" s="2">
        <v>1</v>
      </c>
      <c r="BL78" s="2">
        <v>1</v>
      </c>
      <c r="BM78" s="2">
        <v>5</v>
      </c>
      <c r="BN78" s="18">
        <v>5</v>
      </c>
      <c r="BO78" s="18">
        <v>1</v>
      </c>
      <c r="BP78" s="2">
        <v>5</v>
      </c>
      <c r="BQ78" s="2">
        <v>120250</v>
      </c>
    </row>
    <row r="79" spans="1:69" ht="15" thickBot="1" x14ac:dyDescent="0.35">
      <c r="A79" s="1" t="s">
        <v>128</v>
      </c>
      <c r="B79" s="2">
        <v>6</v>
      </c>
      <c r="C79" s="18">
        <v>6</v>
      </c>
      <c r="D79" s="2">
        <v>1</v>
      </c>
      <c r="E79" s="18">
        <v>1</v>
      </c>
      <c r="F79" s="2">
        <v>5</v>
      </c>
      <c r="G79" s="18">
        <v>1</v>
      </c>
      <c r="H79" s="2">
        <v>5</v>
      </c>
      <c r="I79" s="18">
        <v>3</v>
      </c>
      <c r="J79" s="2">
        <v>1</v>
      </c>
      <c r="K79" s="18">
        <v>1</v>
      </c>
      <c r="L79" s="2">
        <v>1</v>
      </c>
      <c r="M79" s="18">
        <v>5</v>
      </c>
      <c r="N79" s="2">
        <v>6</v>
      </c>
      <c r="O79" s="18">
        <v>6</v>
      </c>
      <c r="P79" s="18">
        <v>6</v>
      </c>
      <c r="Q79" s="2">
        <v>6</v>
      </c>
      <c r="R79" s="2">
        <v>1</v>
      </c>
      <c r="S79" s="18">
        <v>1</v>
      </c>
      <c r="T79" s="2">
        <v>3</v>
      </c>
      <c r="U79" s="18">
        <v>1</v>
      </c>
      <c r="V79" s="2">
        <v>1</v>
      </c>
      <c r="W79" s="2">
        <v>3</v>
      </c>
      <c r="X79" s="2">
        <v>1</v>
      </c>
      <c r="Y79" s="2">
        <v>1</v>
      </c>
      <c r="Z79" s="18">
        <v>6</v>
      </c>
      <c r="AA79" s="2">
        <v>3</v>
      </c>
      <c r="AB79" s="2">
        <v>3</v>
      </c>
      <c r="AC79" s="18">
        <v>1</v>
      </c>
      <c r="AD79" s="18">
        <v>3</v>
      </c>
      <c r="AE79" s="2">
        <v>1</v>
      </c>
      <c r="AF79" s="18">
        <v>5</v>
      </c>
      <c r="AG79" s="18">
        <v>6</v>
      </c>
      <c r="AH79" s="2">
        <v>1</v>
      </c>
      <c r="AI79" s="2">
        <v>1</v>
      </c>
      <c r="AJ79" s="2">
        <v>3</v>
      </c>
      <c r="AK79" s="2">
        <v>5</v>
      </c>
      <c r="AL79" s="18">
        <v>1</v>
      </c>
      <c r="AM79" s="2">
        <v>1</v>
      </c>
      <c r="AN79" s="2">
        <v>5</v>
      </c>
      <c r="AO79" s="18">
        <v>1</v>
      </c>
      <c r="AP79" s="2">
        <v>6</v>
      </c>
      <c r="AQ79" s="2">
        <v>6</v>
      </c>
      <c r="AR79" s="2">
        <v>1</v>
      </c>
      <c r="AS79" s="2">
        <v>1</v>
      </c>
      <c r="AT79" s="2">
        <v>6</v>
      </c>
      <c r="AU79" s="2">
        <v>6</v>
      </c>
      <c r="AV79" s="2">
        <v>1</v>
      </c>
      <c r="AW79" s="2">
        <v>1</v>
      </c>
      <c r="AX79" s="2">
        <v>1</v>
      </c>
      <c r="AY79" s="18">
        <v>5</v>
      </c>
      <c r="AZ79" s="18">
        <v>1</v>
      </c>
      <c r="BA79" s="18">
        <v>1</v>
      </c>
      <c r="BB79" s="2">
        <v>1</v>
      </c>
      <c r="BC79" s="2">
        <v>1</v>
      </c>
      <c r="BD79" s="18">
        <v>1</v>
      </c>
      <c r="BE79" s="2">
        <v>1</v>
      </c>
      <c r="BF79" s="2">
        <v>3</v>
      </c>
      <c r="BG79" s="2">
        <v>6</v>
      </c>
      <c r="BH79" s="2">
        <v>1</v>
      </c>
      <c r="BI79" s="18">
        <v>6</v>
      </c>
      <c r="BJ79" s="2">
        <v>1</v>
      </c>
      <c r="BK79" s="2">
        <v>3</v>
      </c>
      <c r="BL79" s="2">
        <v>1</v>
      </c>
      <c r="BM79" s="2">
        <v>1</v>
      </c>
      <c r="BN79" s="18">
        <v>5</v>
      </c>
      <c r="BO79" s="18">
        <v>1</v>
      </c>
      <c r="BP79" s="2">
        <v>5</v>
      </c>
      <c r="BQ79" s="2">
        <v>130900</v>
      </c>
    </row>
    <row r="80" spans="1:69" ht="15" thickBot="1" x14ac:dyDescent="0.35">
      <c r="A80" s="1" t="s">
        <v>129</v>
      </c>
      <c r="B80" s="2">
        <v>7</v>
      </c>
      <c r="C80" s="18">
        <v>5</v>
      </c>
      <c r="D80" s="2">
        <v>5</v>
      </c>
      <c r="E80" s="18">
        <v>5</v>
      </c>
      <c r="F80" s="2">
        <v>1</v>
      </c>
      <c r="G80" s="18">
        <v>5</v>
      </c>
      <c r="H80" s="2">
        <v>5</v>
      </c>
      <c r="I80" s="18">
        <v>5</v>
      </c>
      <c r="J80" s="2">
        <v>5</v>
      </c>
      <c r="K80" s="18">
        <v>1</v>
      </c>
      <c r="L80" s="2">
        <v>1</v>
      </c>
      <c r="M80" s="18">
        <v>5</v>
      </c>
      <c r="N80" s="2">
        <v>7</v>
      </c>
      <c r="O80" s="18">
        <v>7</v>
      </c>
      <c r="P80" s="18">
        <v>5</v>
      </c>
      <c r="Q80" s="2">
        <v>5</v>
      </c>
      <c r="R80" s="2">
        <v>5</v>
      </c>
      <c r="S80" s="18">
        <v>1</v>
      </c>
      <c r="T80" s="2">
        <v>5</v>
      </c>
      <c r="U80" s="18">
        <v>1</v>
      </c>
      <c r="V80" s="2">
        <v>1</v>
      </c>
      <c r="W80" s="2">
        <v>5</v>
      </c>
      <c r="X80" s="2">
        <v>1</v>
      </c>
      <c r="Y80" s="2">
        <v>1</v>
      </c>
      <c r="Z80" s="18">
        <v>5</v>
      </c>
      <c r="AA80" s="2">
        <v>5</v>
      </c>
      <c r="AB80" s="2">
        <v>5</v>
      </c>
      <c r="AC80" s="18">
        <v>1</v>
      </c>
      <c r="AD80" s="18">
        <v>1</v>
      </c>
      <c r="AE80" s="2">
        <v>1</v>
      </c>
      <c r="AF80" s="18">
        <v>1</v>
      </c>
      <c r="AG80" s="18">
        <v>6</v>
      </c>
      <c r="AH80" s="2">
        <v>1</v>
      </c>
      <c r="AI80" s="2">
        <v>5</v>
      </c>
      <c r="AJ80" s="2">
        <v>5</v>
      </c>
      <c r="AK80" s="2">
        <v>5</v>
      </c>
      <c r="AL80" s="18">
        <v>1</v>
      </c>
      <c r="AM80" s="2">
        <v>1</v>
      </c>
      <c r="AN80" s="2">
        <v>5</v>
      </c>
      <c r="AO80" s="18">
        <v>1</v>
      </c>
      <c r="AP80" s="2">
        <v>5</v>
      </c>
      <c r="AQ80" s="2">
        <v>5</v>
      </c>
      <c r="AR80" s="2">
        <v>5</v>
      </c>
      <c r="AS80" s="2">
        <v>5</v>
      </c>
      <c r="AT80" s="2">
        <v>5</v>
      </c>
      <c r="AU80" s="2">
        <v>6</v>
      </c>
      <c r="AV80" s="2">
        <v>5</v>
      </c>
      <c r="AW80" s="2">
        <v>1</v>
      </c>
      <c r="AX80" s="2">
        <v>5</v>
      </c>
      <c r="AY80" s="18">
        <v>5</v>
      </c>
      <c r="AZ80" s="18">
        <v>1</v>
      </c>
      <c r="BA80" s="18">
        <v>5</v>
      </c>
      <c r="BB80" s="2">
        <v>5</v>
      </c>
      <c r="BC80" s="2">
        <v>1</v>
      </c>
      <c r="BD80" s="18">
        <v>1</v>
      </c>
      <c r="BE80" s="2">
        <v>1</v>
      </c>
      <c r="BF80" s="2">
        <v>5</v>
      </c>
      <c r="BG80" s="2">
        <v>7</v>
      </c>
      <c r="BH80" s="2">
        <v>1</v>
      </c>
      <c r="BI80" s="18">
        <v>5</v>
      </c>
      <c r="BJ80" s="2">
        <v>5</v>
      </c>
      <c r="BK80" s="2">
        <v>5</v>
      </c>
      <c r="BL80" s="2">
        <v>5</v>
      </c>
      <c r="BM80" s="2">
        <v>5</v>
      </c>
      <c r="BN80" s="18">
        <v>5</v>
      </c>
      <c r="BO80" s="18">
        <v>1</v>
      </c>
      <c r="BP80" s="2">
        <v>5</v>
      </c>
      <c r="BQ80" s="2">
        <v>211821</v>
      </c>
    </row>
    <row r="81" spans="1:68" ht="18.600000000000001" thickBot="1" x14ac:dyDescent="0.35">
      <c r="A81" s="3"/>
    </row>
    <row r="82" spans="1:68" ht="15" thickBot="1" x14ac:dyDescent="0.35">
      <c r="A82" s="1" t="s">
        <v>137</v>
      </c>
      <c r="B82" s="1" t="s">
        <v>1</v>
      </c>
      <c r="C82" s="17" t="s">
        <v>2</v>
      </c>
      <c r="D82" s="1" t="s">
        <v>3</v>
      </c>
      <c r="E82" s="17" t="s">
        <v>4</v>
      </c>
      <c r="F82" s="1" t="s">
        <v>5</v>
      </c>
      <c r="G82" s="17" t="s">
        <v>6</v>
      </c>
      <c r="H82" s="1" t="s">
        <v>7</v>
      </c>
      <c r="I82" s="17" t="s">
        <v>8</v>
      </c>
      <c r="J82" s="1" t="s">
        <v>9</v>
      </c>
      <c r="K82" s="17" t="s">
        <v>10</v>
      </c>
      <c r="L82" s="1" t="s">
        <v>11</v>
      </c>
      <c r="M82" s="17" t="s">
        <v>12</v>
      </c>
      <c r="N82" s="1" t="s">
        <v>13</v>
      </c>
      <c r="O82" s="17" t="s">
        <v>14</v>
      </c>
      <c r="P82" s="17" t="s">
        <v>15</v>
      </c>
      <c r="Q82" s="1" t="s">
        <v>16</v>
      </c>
      <c r="R82" s="1" t="s">
        <v>17</v>
      </c>
      <c r="S82" s="17" t="s">
        <v>18</v>
      </c>
      <c r="T82" s="1" t="s">
        <v>19</v>
      </c>
      <c r="U82" s="17" t="s">
        <v>20</v>
      </c>
      <c r="V82" s="1" t="s">
        <v>21</v>
      </c>
      <c r="W82" s="1" t="s">
        <v>22</v>
      </c>
      <c r="X82" s="1" t="s">
        <v>23</v>
      </c>
      <c r="Y82" s="1" t="s">
        <v>24</v>
      </c>
      <c r="Z82" s="17" t="s">
        <v>25</v>
      </c>
      <c r="AA82" s="1" t="s">
        <v>26</v>
      </c>
      <c r="AB82" s="1" t="s">
        <v>27</v>
      </c>
      <c r="AC82" s="17" t="s">
        <v>28</v>
      </c>
      <c r="AD82" s="17" t="s">
        <v>29</v>
      </c>
      <c r="AE82" s="1" t="s">
        <v>30</v>
      </c>
      <c r="AF82" s="17" t="s">
        <v>31</v>
      </c>
      <c r="AG82" s="17" t="s">
        <v>32</v>
      </c>
      <c r="AH82" s="1" t="s">
        <v>33</v>
      </c>
      <c r="AI82" s="1" t="s">
        <v>34</v>
      </c>
      <c r="AJ82" s="1" t="s">
        <v>35</v>
      </c>
      <c r="AK82" s="1" t="s">
        <v>36</v>
      </c>
      <c r="AL82" s="17" t="s">
        <v>37</v>
      </c>
      <c r="AM82" s="1" t="s">
        <v>38</v>
      </c>
      <c r="AN82" s="1" t="s">
        <v>39</v>
      </c>
      <c r="AO82" s="17" t="s">
        <v>40</v>
      </c>
      <c r="AP82" s="1" t="s">
        <v>41</v>
      </c>
      <c r="AQ82" s="1" t="s">
        <v>42</v>
      </c>
      <c r="AR82" s="1" t="s">
        <v>43</v>
      </c>
      <c r="AS82" s="1" t="s">
        <v>44</v>
      </c>
      <c r="AT82" s="1" t="s">
        <v>45</v>
      </c>
      <c r="AU82" s="1" t="s">
        <v>46</v>
      </c>
      <c r="AV82" s="1" t="s">
        <v>47</v>
      </c>
      <c r="AW82" s="1" t="s">
        <v>48</v>
      </c>
      <c r="AX82" s="1" t="s">
        <v>49</v>
      </c>
      <c r="AY82" s="17" t="s">
        <v>50</v>
      </c>
      <c r="AZ82" s="17" t="s">
        <v>51</v>
      </c>
      <c r="BA82" s="17" t="s">
        <v>52</v>
      </c>
      <c r="BB82" s="1" t="s">
        <v>53</v>
      </c>
      <c r="BC82" s="1" t="s">
        <v>54</v>
      </c>
      <c r="BD82" s="17" t="s">
        <v>55</v>
      </c>
      <c r="BE82" s="1" t="s">
        <v>56</v>
      </c>
      <c r="BF82" s="1" t="s">
        <v>57</v>
      </c>
      <c r="BG82" s="1" t="s">
        <v>58</v>
      </c>
      <c r="BH82" s="1" t="s">
        <v>59</v>
      </c>
      <c r="BI82" s="17" t="s">
        <v>60</v>
      </c>
      <c r="BJ82" s="1" t="s">
        <v>61</v>
      </c>
      <c r="BK82" s="1" t="s">
        <v>62</v>
      </c>
      <c r="BL82" s="1" t="s">
        <v>63</v>
      </c>
      <c r="BM82" s="1" t="s">
        <v>64</v>
      </c>
      <c r="BN82" s="17" t="s">
        <v>65</v>
      </c>
      <c r="BO82" s="17" t="s">
        <v>66</v>
      </c>
      <c r="BP82" s="1" t="s">
        <v>67</v>
      </c>
    </row>
    <row r="83" spans="1:68" ht="15" thickBot="1" x14ac:dyDescent="0.35">
      <c r="A83" s="1" t="s">
        <v>138</v>
      </c>
      <c r="B83" s="2" t="s">
        <v>140</v>
      </c>
      <c r="C83" s="18" t="s">
        <v>220</v>
      </c>
      <c r="D83" s="2" t="s">
        <v>140</v>
      </c>
      <c r="E83" s="18" t="s">
        <v>221</v>
      </c>
      <c r="F83" s="2" t="s">
        <v>140</v>
      </c>
      <c r="G83" s="18" t="s">
        <v>222</v>
      </c>
      <c r="H83" s="2" t="s">
        <v>140</v>
      </c>
      <c r="I83" s="18" t="s">
        <v>223</v>
      </c>
      <c r="J83" s="2" t="s">
        <v>140</v>
      </c>
      <c r="K83" s="18" t="s">
        <v>224</v>
      </c>
      <c r="L83" s="2" t="s">
        <v>140</v>
      </c>
      <c r="M83" s="18" t="s">
        <v>225</v>
      </c>
      <c r="N83" s="2" t="s">
        <v>140</v>
      </c>
      <c r="O83" s="18" t="s">
        <v>226</v>
      </c>
      <c r="P83" s="18" t="s">
        <v>227</v>
      </c>
      <c r="Q83" s="2" t="s">
        <v>140</v>
      </c>
      <c r="R83" s="2" t="s">
        <v>140</v>
      </c>
      <c r="S83" s="18" t="s">
        <v>228</v>
      </c>
      <c r="T83" s="2" t="s">
        <v>140</v>
      </c>
      <c r="U83" s="18" t="s">
        <v>229</v>
      </c>
      <c r="V83" s="2" t="s">
        <v>140</v>
      </c>
      <c r="W83" s="2" t="s">
        <v>140</v>
      </c>
      <c r="X83" s="2" t="s">
        <v>140</v>
      </c>
      <c r="Y83" s="2" t="s">
        <v>140</v>
      </c>
      <c r="Z83" s="18" t="s">
        <v>230</v>
      </c>
      <c r="AA83" s="2" t="s">
        <v>140</v>
      </c>
      <c r="AB83" s="2" t="s">
        <v>140</v>
      </c>
      <c r="AC83" s="18" t="s">
        <v>231</v>
      </c>
      <c r="AD83" s="18" t="s">
        <v>232</v>
      </c>
      <c r="AE83" s="2" t="s">
        <v>140</v>
      </c>
      <c r="AF83" s="18" t="s">
        <v>233</v>
      </c>
      <c r="AG83" s="18" t="s">
        <v>234</v>
      </c>
      <c r="AH83" s="2" t="s">
        <v>140</v>
      </c>
      <c r="AI83" s="2" t="s">
        <v>140</v>
      </c>
      <c r="AJ83" s="2" t="s">
        <v>140</v>
      </c>
      <c r="AK83" s="2" t="s">
        <v>140</v>
      </c>
      <c r="AL83" s="18" t="s">
        <v>235</v>
      </c>
      <c r="AM83" s="2" t="s">
        <v>140</v>
      </c>
      <c r="AN83" s="2" t="s">
        <v>140</v>
      </c>
      <c r="AO83" s="18" t="s">
        <v>236</v>
      </c>
      <c r="AP83" s="2" t="s">
        <v>140</v>
      </c>
      <c r="AQ83" s="2" t="s">
        <v>140</v>
      </c>
      <c r="AR83" s="2" t="s">
        <v>140</v>
      </c>
      <c r="AS83" s="2" t="s">
        <v>140</v>
      </c>
      <c r="AT83" s="2" t="s">
        <v>140</v>
      </c>
      <c r="AU83" s="2" t="s">
        <v>140</v>
      </c>
      <c r="AV83" s="2" t="s">
        <v>140</v>
      </c>
      <c r="AW83" s="2" t="s">
        <v>140</v>
      </c>
      <c r="AX83" s="2" t="s">
        <v>140</v>
      </c>
      <c r="AY83" s="18" t="s">
        <v>237</v>
      </c>
      <c r="AZ83" s="18" t="s">
        <v>238</v>
      </c>
      <c r="BA83" s="18" t="s">
        <v>239</v>
      </c>
      <c r="BB83" s="2" t="s">
        <v>140</v>
      </c>
      <c r="BC83" s="2" t="s">
        <v>140</v>
      </c>
      <c r="BD83" s="18" t="s">
        <v>240</v>
      </c>
      <c r="BE83" s="2" t="s">
        <v>140</v>
      </c>
      <c r="BF83" s="2" t="s">
        <v>140</v>
      </c>
      <c r="BG83" s="2" t="s">
        <v>140</v>
      </c>
      <c r="BH83" s="2" t="s">
        <v>140</v>
      </c>
      <c r="BI83" s="18" t="s">
        <v>241</v>
      </c>
      <c r="BJ83" s="2" t="s">
        <v>140</v>
      </c>
      <c r="BK83" s="2" t="s">
        <v>140</v>
      </c>
      <c r="BL83" s="2" t="s">
        <v>140</v>
      </c>
      <c r="BM83" s="2" t="s">
        <v>140</v>
      </c>
      <c r="BN83" s="18" t="s">
        <v>242</v>
      </c>
      <c r="BO83" s="18" t="s">
        <v>243</v>
      </c>
      <c r="BP83" s="2" t="s">
        <v>140</v>
      </c>
    </row>
    <row r="84" spans="1:68" ht="15" thickBot="1" x14ac:dyDescent="0.35">
      <c r="A84" s="1" t="s">
        <v>168</v>
      </c>
      <c r="B84" s="2" t="s">
        <v>140</v>
      </c>
      <c r="C84" s="18" t="s">
        <v>220</v>
      </c>
      <c r="D84" s="2" t="s">
        <v>140</v>
      </c>
      <c r="E84" s="18" t="s">
        <v>221</v>
      </c>
      <c r="F84" s="2" t="s">
        <v>140</v>
      </c>
      <c r="G84" s="18" t="s">
        <v>222</v>
      </c>
      <c r="H84" s="2" t="s">
        <v>140</v>
      </c>
      <c r="I84" s="18" t="s">
        <v>140</v>
      </c>
      <c r="J84" s="2" t="s">
        <v>140</v>
      </c>
      <c r="K84" s="18" t="s">
        <v>224</v>
      </c>
      <c r="L84" s="2" t="s">
        <v>140</v>
      </c>
      <c r="M84" s="18" t="s">
        <v>225</v>
      </c>
      <c r="N84" s="2" t="s">
        <v>140</v>
      </c>
      <c r="O84" s="18" t="s">
        <v>226</v>
      </c>
      <c r="P84" s="18" t="s">
        <v>227</v>
      </c>
      <c r="Q84" s="2" t="s">
        <v>140</v>
      </c>
      <c r="R84" s="2" t="s">
        <v>140</v>
      </c>
      <c r="S84" s="18" t="s">
        <v>228</v>
      </c>
      <c r="T84" s="2" t="s">
        <v>140</v>
      </c>
      <c r="U84" s="18" t="s">
        <v>140</v>
      </c>
      <c r="V84" s="2" t="s">
        <v>140</v>
      </c>
      <c r="W84" s="2" t="s">
        <v>140</v>
      </c>
      <c r="X84" s="2" t="s">
        <v>140</v>
      </c>
      <c r="Y84" s="2" t="s">
        <v>140</v>
      </c>
      <c r="Z84" s="18" t="s">
        <v>230</v>
      </c>
      <c r="AA84" s="2" t="s">
        <v>140</v>
      </c>
      <c r="AB84" s="2" t="s">
        <v>140</v>
      </c>
      <c r="AC84" s="18" t="s">
        <v>244</v>
      </c>
      <c r="AD84" s="18" t="s">
        <v>140</v>
      </c>
      <c r="AE84" s="2" t="s">
        <v>140</v>
      </c>
      <c r="AF84" s="18" t="s">
        <v>233</v>
      </c>
      <c r="AG84" s="18" t="s">
        <v>234</v>
      </c>
      <c r="AH84" s="2" t="s">
        <v>140</v>
      </c>
      <c r="AI84" s="2" t="s">
        <v>140</v>
      </c>
      <c r="AJ84" s="2" t="s">
        <v>140</v>
      </c>
      <c r="AK84" s="2" t="s">
        <v>140</v>
      </c>
      <c r="AL84" s="18" t="s">
        <v>245</v>
      </c>
      <c r="AM84" s="2" t="s">
        <v>140</v>
      </c>
      <c r="AN84" s="2" t="s">
        <v>140</v>
      </c>
      <c r="AO84" s="18" t="s">
        <v>140</v>
      </c>
      <c r="AP84" s="2" t="s">
        <v>140</v>
      </c>
      <c r="AQ84" s="2" t="s">
        <v>140</v>
      </c>
      <c r="AR84" s="2" t="s">
        <v>140</v>
      </c>
      <c r="AS84" s="2" t="s">
        <v>140</v>
      </c>
      <c r="AT84" s="2" t="s">
        <v>140</v>
      </c>
      <c r="AU84" s="2" t="s">
        <v>140</v>
      </c>
      <c r="AV84" s="2" t="s">
        <v>140</v>
      </c>
      <c r="AW84" s="2" t="s">
        <v>140</v>
      </c>
      <c r="AX84" s="2" t="s">
        <v>140</v>
      </c>
      <c r="AY84" s="18" t="s">
        <v>237</v>
      </c>
      <c r="AZ84" s="18" t="s">
        <v>246</v>
      </c>
      <c r="BA84" s="18" t="s">
        <v>239</v>
      </c>
      <c r="BB84" s="2" t="s">
        <v>140</v>
      </c>
      <c r="BC84" s="2" t="s">
        <v>140</v>
      </c>
      <c r="BD84" s="18" t="s">
        <v>140</v>
      </c>
      <c r="BE84" s="2" t="s">
        <v>140</v>
      </c>
      <c r="BF84" s="2" t="s">
        <v>140</v>
      </c>
      <c r="BG84" s="2" t="s">
        <v>140</v>
      </c>
      <c r="BH84" s="2" t="s">
        <v>140</v>
      </c>
      <c r="BI84" s="18" t="s">
        <v>241</v>
      </c>
      <c r="BJ84" s="2" t="s">
        <v>140</v>
      </c>
      <c r="BK84" s="2" t="s">
        <v>140</v>
      </c>
      <c r="BL84" s="2" t="s">
        <v>140</v>
      </c>
      <c r="BM84" s="2" t="s">
        <v>140</v>
      </c>
      <c r="BN84" s="18" t="s">
        <v>140</v>
      </c>
      <c r="BO84" s="18" t="s">
        <v>243</v>
      </c>
      <c r="BP84" s="2" t="s">
        <v>140</v>
      </c>
    </row>
    <row r="85" spans="1:68" ht="15" thickBot="1" x14ac:dyDescent="0.35">
      <c r="A85" s="1" t="s">
        <v>173</v>
      </c>
      <c r="B85" s="2" t="s">
        <v>140</v>
      </c>
      <c r="C85" s="18" t="s">
        <v>247</v>
      </c>
      <c r="D85" s="2" t="s">
        <v>140</v>
      </c>
      <c r="E85" s="18" t="s">
        <v>221</v>
      </c>
      <c r="F85" s="2" t="s">
        <v>140</v>
      </c>
      <c r="G85" s="18" t="s">
        <v>222</v>
      </c>
      <c r="H85" s="2" t="s">
        <v>140</v>
      </c>
      <c r="I85" s="18" t="s">
        <v>140</v>
      </c>
      <c r="J85" s="2" t="s">
        <v>140</v>
      </c>
      <c r="K85" s="18" t="s">
        <v>248</v>
      </c>
      <c r="L85" s="2" t="s">
        <v>140</v>
      </c>
      <c r="M85" s="18" t="s">
        <v>225</v>
      </c>
      <c r="N85" s="2" t="s">
        <v>140</v>
      </c>
      <c r="O85" s="18" t="s">
        <v>226</v>
      </c>
      <c r="P85" s="18" t="s">
        <v>227</v>
      </c>
      <c r="Q85" s="2" t="s">
        <v>140</v>
      </c>
      <c r="R85" s="2" t="s">
        <v>140</v>
      </c>
      <c r="S85" s="18" t="s">
        <v>228</v>
      </c>
      <c r="T85" s="2" t="s">
        <v>140</v>
      </c>
      <c r="U85" s="18" t="s">
        <v>140</v>
      </c>
      <c r="V85" s="2" t="s">
        <v>140</v>
      </c>
      <c r="W85" s="2" t="s">
        <v>140</v>
      </c>
      <c r="X85" s="2" t="s">
        <v>140</v>
      </c>
      <c r="Y85" s="2" t="s">
        <v>140</v>
      </c>
      <c r="Z85" s="18" t="s">
        <v>230</v>
      </c>
      <c r="AA85" s="2" t="s">
        <v>140</v>
      </c>
      <c r="AB85" s="2" t="s">
        <v>140</v>
      </c>
      <c r="AC85" s="18" t="s">
        <v>140</v>
      </c>
      <c r="AD85" s="18" t="s">
        <v>140</v>
      </c>
      <c r="AE85" s="2" t="s">
        <v>140</v>
      </c>
      <c r="AF85" s="18" t="s">
        <v>233</v>
      </c>
      <c r="AG85" s="18" t="s">
        <v>234</v>
      </c>
      <c r="AH85" s="2" t="s">
        <v>140</v>
      </c>
      <c r="AI85" s="2" t="s">
        <v>140</v>
      </c>
      <c r="AJ85" s="2" t="s">
        <v>140</v>
      </c>
      <c r="AK85" s="2" t="s">
        <v>140</v>
      </c>
      <c r="AL85" s="18" t="s">
        <v>245</v>
      </c>
      <c r="AM85" s="2" t="s">
        <v>140</v>
      </c>
      <c r="AN85" s="2" t="s">
        <v>140</v>
      </c>
      <c r="AO85" s="18" t="s">
        <v>140</v>
      </c>
      <c r="AP85" s="2" t="s">
        <v>140</v>
      </c>
      <c r="AQ85" s="2" t="s">
        <v>140</v>
      </c>
      <c r="AR85" s="2" t="s">
        <v>140</v>
      </c>
      <c r="AS85" s="2" t="s">
        <v>140</v>
      </c>
      <c r="AT85" s="2" t="s">
        <v>140</v>
      </c>
      <c r="AU85" s="2" t="s">
        <v>140</v>
      </c>
      <c r="AV85" s="2" t="s">
        <v>140</v>
      </c>
      <c r="AW85" s="2" t="s">
        <v>140</v>
      </c>
      <c r="AX85" s="2" t="s">
        <v>140</v>
      </c>
      <c r="AY85" s="18" t="s">
        <v>237</v>
      </c>
      <c r="AZ85" s="18" t="s">
        <v>246</v>
      </c>
      <c r="BA85" s="18" t="s">
        <v>239</v>
      </c>
      <c r="BB85" s="2" t="s">
        <v>140</v>
      </c>
      <c r="BC85" s="2" t="s">
        <v>140</v>
      </c>
      <c r="BD85" s="18" t="s">
        <v>140</v>
      </c>
      <c r="BE85" s="2" t="s">
        <v>140</v>
      </c>
      <c r="BF85" s="2" t="s">
        <v>140</v>
      </c>
      <c r="BG85" s="2" t="s">
        <v>140</v>
      </c>
      <c r="BH85" s="2" t="s">
        <v>140</v>
      </c>
      <c r="BI85" s="18" t="s">
        <v>249</v>
      </c>
      <c r="BJ85" s="2" t="s">
        <v>140</v>
      </c>
      <c r="BK85" s="2" t="s">
        <v>140</v>
      </c>
      <c r="BL85" s="2" t="s">
        <v>140</v>
      </c>
      <c r="BM85" s="2" t="s">
        <v>140</v>
      </c>
      <c r="BN85" s="18" t="s">
        <v>140</v>
      </c>
      <c r="BO85" s="18" t="s">
        <v>243</v>
      </c>
      <c r="BP85" s="2" t="s">
        <v>140</v>
      </c>
    </row>
    <row r="86" spans="1:68" ht="15" thickBot="1" x14ac:dyDescent="0.35">
      <c r="A86" s="1" t="s">
        <v>175</v>
      </c>
      <c r="B86" s="2" t="s">
        <v>140</v>
      </c>
      <c r="C86" s="18" t="s">
        <v>247</v>
      </c>
      <c r="D86" s="2" t="s">
        <v>140</v>
      </c>
      <c r="E86" s="18" t="s">
        <v>221</v>
      </c>
      <c r="F86" s="2" t="s">
        <v>140</v>
      </c>
      <c r="G86" s="18" t="s">
        <v>222</v>
      </c>
      <c r="H86" s="2" t="s">
        <v>140</v>
      </c>
      <c r="I86" s="18" t="s">
        <v>140</v>
      </c>
      <c r="J86" s="2" t="s">
        <v>140</v>
      </c>
      <c r="K86" s="18" t="s">
        <v>248</v>
      </c>
      <c r="L86" s="2" t="s">
        <v>140</v>
      </c>
      <c r="M86" s="18" t="s">
        <v>225</v>
      </c>
      <c r="N86" s="2" t="s">
        <v>140</v>
      </c>
      <c r="O86" s="18" t="s">
        <v>226</v>
      </c>
      <c r="P86" s="18" t="s">
        <v>227</v>
      </c>
      <c r="Q86" s="2" t="s">
        <v>140</v>
      </c>
      <c r="R86" s="2" t="s">
        <v>140</v>
      </c>
      <c r="S86" s="18" t="s">
        <v>140</v>
      </c>
      <c r="T86" s="2" t="s">
        <v>140</v>
      </c>
      <c r="U86" s="18" t="s">
        <v>140</v>
      </c>
      <c r="V86" s="2" t="s">
        <v>140</v>
      </c>
      <c r="W86" s="2" t="s">
        <v>140</v>
      </c>
      <c r="X86" s="2" t="s">
        <v>140</v>
      </c>
      <c r="Y86" s="2" t="s">
        <v>140</v>
      </c>
      <c r="Z86" s="18" t="s">
        <v>230</v>
      </c>
      <c r="AA86" s="2" t="s">
        <v>140</v>
      </c>
      <c r="AB86" s="2" t="s">
        <v>140</v>
      </c>
      <c r="AC86" s="18" t="s">
        <v>140</v>
      </c>
      <c r="AD86" s="18" t="s">
        <v>140</v>
      </c>
      <c r="AE86" s="2" t="s">
        <v>140</v>
      </c>
      <c r="AF86" s="18" t="s">
        <v>233</v>
      </c>
      <c r="AG86" s="18" t="s">
        <v>234</v>
      </c>
      <c r="AH86" s="2" t="s">
        <v>140</v>
      </c>
      <c r="AI86" s="2" t="s">
        <v>140</v>
      </c>
      <c r="AJ86" s="2" t="s">
        <v>140</v>
      </c>
      <c r="AK86" s="2" t="s">
        <v>140</v>
      </c>
      <c r="AL86" s="18" t="s">
        <v>140</v>
      </c>
      <c r="AM86" s="2" t="s">
        <v>140</v>
      </c>
      <c r="AN86" s="2" t="s">
        <v>140</v>
      </c>
      <c r="AO86" s="18" t="s">
        <v>140</v>
      </c>
      <c r="AP86" s="2" t="s">
        <v>140</v>
      </c>
      <c r="AQ86" s="2" t="s">
        <v>140</v>
      </c>
      <c r="AR86" s="2" t="s">
        <v>140</v>
      </c>
      <c r="AS86" s="2" t="s">
        <v>140</v>
      </c>
      <c r="AT86" s="2" t="s">
        <v>140</v>
      </c>
      <c r="AU86" s="2" t="s">
        <v>140</v>
      </c>
      <c r="AV86" s="2" t="s">
        <v>140</v>
      </c>
      <c r="AW86" s="2" t="s">
        <v>140</v>
      </c>
      <c r="AX86" s="2" t="s">
        <v>140</v>
      </c>
      <c r="AY86" s="18" t="s">
        <v>237</v>
      </c>
      <c r="AZ86" s="18" t="s">
        <v>140</v>
      </c>
      <c r="BA86" s="18" t="s">
        <v>239</v>
      </c>
      <c r="BB86" s="2" t="s">
        <v>140</v>
      </c>
      <c r="BC86" s="2" t="s">
        <v>140</v>
      </c>
      <c r="BD86" s="18" t="s">
        <v>140</v>
      </c>
      <c r="BE86" s="2" t="s">
        <v>140</v>
      </c>
      <c r="BF86" s="2" t="s">
        <v>140</v>
      </c>
      <c r="BG86" s="2" t="s">
        <v>140</v>
      </c>
      <c r="BH86" s="2" t="s">
        <v>140</v>
      </c>
      <c r="BI86" s="18" t="s">
        <v>249</v>
      </c>
      <c r="BJ86" s="2" t="s">
        <v>140</v>
      </c>
      <c r="BK86" s="2" t="s">
        <v>140</v>
      </c>
      <c r="BL86" s="2" t="s">
        <v>140</v>
      </c>
      <c r="BM86" s="2" t="s">
        <v>140</v>
      </c>
      <c r="BN86" s="18" t="s">
        <v>140</v>
      </c>
      <c r="BO86" s="18" t="s">
        <v>243</v>
      </c>
      <c r="BP86" s="2" t="s">
        <v>140</v>
      </c>
    </row>
    <row r="87" spans="1:68" ht="15" thickBot="1" x14ac:dyDescent="0.35">
      <c r="A87" s="1" t="s">
        <v>176</v>
      </c>
      <c r="B87" s="2" t="s">
        <v>140</v>
      </c>
      <c r="C87" s="18" t="s">
        <v>247</v>
      </c>
      <c r="D87" s="2" t="s">
        <v>140</v>
      </c>
      <c r="E87" s="18" t="s">
        <v>221</v>
      </c>
      <c r="F87" s="2" t="s">
        <v>140</v>
      </c>
      <c r="G87" s="18" t="s">
        <v>140</v>
      </c>
      <c r="H87" s="2" t="s">
        <v>140</v>
      </c>
      <c r="I87" s="18" t="s">
        <v>140</v>
      </c>
      <c r="J87" s="2" t="s">
        <v>140</v>
      </c>
      <c r="K87" s="18" t="s">
        <v>140</v>
      </c>
      <c r="L87" s="2" t="s">
        <v>140</v>
      </c>
      <c r="M87" s="18" t="s">
        <v>225</v>
      </c>
      <c r="N87" s="2" t="s">
        <v>140</v>
      </c>
      <c r="O87" s="18" t="s">
        <v>140</v>
      </c>
      <c r="P87" s="18" t="s">
        <v>227</v>
      </c>
      <c r="Q87" s="2" t="s">
        <v>140</v>
      </c>
      <c r="R87" s="2" t="s">
        <v>140</v>
      </c>
      <c r="S87" s="18" t="s">
        <v>140</v>
      </c>
      <c r="T87" s="2" t="s">
        <v>140</v>
      </c>
      <c r="U87" s="18" t="s">
        <v>140</v>
      </c>
      <c r="V87" s="2" t="s">
        <v>140</v>
      </c>
      <c r="W87" s="2" t="s">
        <v>140</v>
      </c>
      <c r="X87" s="2" t="s">
        <v>140</v>
      </c>
      <c r="Y87" s="2" t="s">
        <v>140</v>
      </c>
      <c r="Z87" s="18" t="s">
        <v>230</v>
      </c>
      <c r="AA87" s="2" t="s">
        <v>140</v>
      </c>
      <c r="AB87" s="2" t="s">
        <v>140</v>
      </c>
      <c r="AC87" s="18" t="s">
        <v>140</v>
      </c>
      <c r="AD87" s="18" t="s">
        <v>140</v>
      </c>
      <c r="AE87" s="2" t="s">
        <v>140</v>
      </c>
      <c r="AF87" s="18" t="s">
        <v>140</v>
      </c>
      <c r="AG87" s="18" t="s">
        <v>140</v>
      </c>
      <c r="AH87" s="2" t="s">
        <v>140</v>
      </c>
      <c r="AI87" s="2" t="s">
        <v>140</v>
      </c>
      <c r="AJ87" s="2" t="s">
        <v>140</v>
      </c>
      <c r="AK87" s="2" t="s">
        <v>140</v>
      </c>
      <c r="AL87" s="18" t="s">
        <v>140</v>
      </c>
      <c r="AM87" s="2" t="s">
        <v>140</v>
      </c>
      <c r="AN87" s="2" t="s">
        <v>140</v>
      </c>
      <c r="AO87" s="18" t="s">
        <v>140</v>
      </c>
      <c r="AP87" s="2" t="s">
        <v>140</v>
      </c>
      <c r="AQ87" s="2" t="s">
        <v>140</v>
      </c>
      <c r="AR87" s="2" t="s">
        <v>140</v>
      </c>
      <c r="AS87" s="2" t="s">
        <v>140</v>
      </c>
      <c r="AT87" s="2" t="s">
        <v>140</v>
      </c>
      <c r="AU87" s="2" t="s">
        <v>140</v>
      </c>
      <c r="AV87" s="2" t="s">
        <v>140</v>
      </c>
      <c r="AW87" s="2" t="s">
        <v>140</v>
      </c>
      <c r="AX87" s="2" t="s">
        <v>140</v>
      </c>
      <c r="AY87" s="18" t="s">
        <v>237</v>
      </c>
      <c r="AZ87" s="18" t="s">
        <v>140</v>
      </c>
      <c r="BA87" s="18" t="s">
        <v>239</v>
      </c>
      <c r="BB87" s="2" t="s">
        <v>140</v>
      </c>
      <c r="BC87" s="2" t="s">
        <v>140</v>
      </c>
      <c r="BD87" s="18" t="s">
        <v>140</v>
      </c>
      <c r="BE87" s="2" t="s">
        <v>140</v>
      </c>
      <c r="BF87" s="2" t="s">
        <v>140</v>
      </c>
      <c r="BG87" s="2" t="s">
        <v>140</v>
      </c>
      <c r="BH87" s="2" t="s">
        <v>140</v>
      </c>
      <c r="BI87" s="18" t="s">
        <v>249</v>
      </c>
      <c r="BJ87" s="2" t="s">
        <v>140</v>
      </c>
      <c r="BK87" s="2" t="s">
        <v>140</v>
      </c>
      <c r="BL87" s="2" t="s">
        <v>140</v>
      </c>
      <c r="BM87" s="2" t="s">
        <v>140</v>
      </c>
      <c r="BN87" s="18" t="s">
        <v>140</v>
      </c>
      <c r="BO87" s="18" t="s">
        <v>140</v>
      </c>
      <c r="BP87" s="2" t="s">
        <v>140</v>
      </c>
    </row>
    <row r="88" spans="1:68" ht="15" thickBot="1" x14ac:dyDescent="0.35">
      <c r="A88" s="1" t="s">
        <v>177</v>
      </c>
      <c r="B88" s="2" t="s">
        <v>140</v>
      </c>
      <c r="C88" s="18" t="s">
        <v>140</v>
      </c>
      <c r="D88" s="2" t="s">
        <v>140</v>
      </c>
      <c r="E88" s="18" t="s">
        <v>140</v>
      </c>
      <c r="F88" s="2" t="s">
        <v>140</v>
      </c>
      <c r="G88" s="18" t="s">
        <v>140</v>
      </c>
      <c r="H88" s="2" t="s">
        <v>140</v>
      </c>
      <c r="I88" s="18" t="s">
        <v>140</v>
      </c>
      <c r="J88" s="2" t="s">
        <v>140</v>
      </c>
      <c r="K88" s="18" t="s">
        <v>140</v>
      </c>
      <c r="L88" s="2" t="s">
        <v>140</v>
      </c>
      <c r="M88" s="18" t="s">
        <v>140</v>
      </c>
      <c r="N88" s="2" t="s">
        <v>140</v>
      </c>
      <c r="O88" s="18" t="s">
        <v>140</v>
      </c>
      <c r="P88" s="18" t="s">
        <v>140</v>
      </c>
      <c r="Q88" s="2" t="s">
        <v>140</v>
      </c>
      <c r="R88" s="2" t="s">
        <v>140</v>
      </c>
      <c r="S88" s="18" t="s">
        <v>140</v>
      </c>
      <c r="T88" s="2" t="s">
        <v>140</v>
      </c>
      <c r="U88" s="18" t="s">
        <v>140</v>
      </c>
      <c r="V88" s="2" t="s">
        <v>140</v>
      </c>
      <c r="W88" s="2" t="s">
        <v>140</v>
      </c>
      <c r="X88" s="2" t="s">
        <v>140</v>
      </c>
      <c r="Y88" s="2" t="s">
        <v>140</v>
      </c>
      <c r="Z88" s="18" t="s">
        <v>140</v>
      </c>
      <c r="AA88" s="2" t="s">
        <v>140</v>
      </c>
      <c r="AB88" s="2" t="s">
        <v>140</v>
      </c>
      <c r="AC88" s="18" t="s">
        <v>140</v>
      </c>
      <c r="AD88" s="18" t="s">
        <v>140</v>
      </c>
      <c r="AE88" s="2" t="s">
        <v>140</v>
      </c>
      <c r="AF88" s="18" t="s">
        <v>140</v>
      </c>
      <c r="AG88" s="18" t="s">
        <v>140</v>
      </c>
      <c r="AH88" s="2" t="s">
        <v>140</v>
      </c>
      <c r="AI88" s="2" t="s">
        <v>140</v>
      </c>
      <c r="AJ88" s="2" t="s">
        <v>140</v>
      </c>
      <c r="AK88" s="2" t="s">
        <v>140</v>
      </c>
      <c r="AL88" s="18" t="s">
        <v>140</v>
      </c>
      <c r="AM88" s="2" t="s">
        <v>140</v>
      </c>
      <c r="AN88" s="2" t="s">
        <v>140</v>
      </c>
      <c r="AO88" s="18" t="s">
        <v>140</v>
      </c>
      <c r="AP88" s="2" t="s">
        <v>140</v>
      </c>
      <c r="AQ88" s="2" t="s">
        <v>140</v>
      </c>
      <c r="AR88" s="2" t="s">
        <v>140</v>
      </c>
      <c r="AS88" s="2" t="s">
        <v>140</v>
      </c>
      <c r="AT88" s="2" t="s">
        <v>140</v>
      </c>
      <c r="AU88" s="2" t="s">
        <v>140</v>
      </c>
      <c r="AV88" s="2" t="s">
        <v>140</v>
      </c>
      <c r="AW88" s="2" t="s">
        <v>140</v>
      </c>
      <c r="AX88" s="2" t="s">
        <v>140</v>
      </c>
      <c r="AY88" s="18" t="s">
        <v>140</v>
      </c>
      <c r="AZ88" s="18" t="s">
        <v>140</v>
      </c>
      <c r="BA88" s="18" t="s">
        <v>140</v>
      </c>
      <c r="BB88" s="2" t="s">
        <v>140</v>
      </c>
      <c r="BC88" s="2" t="s">
        <v>140</v>
      </c>
      <c r="BD88" s="18" t="s">
        <v>140</v>
      </c>
      <c r="BE88" s="2" t="s">
        <v>140</v>
      </c>
      <c r="BF88" s="2" t="s">
        <v>140</v>
      </c>
      <c r="BG88" s="2" t="s">
        <v>140</v>
      </c>
      <c r="BH88" s="2" t="s">
        <v>140</v>
      </c>
      <c r="BI88" s="18" t="s">
        <v>140</v>
      </c>
      <c r="BJ88" s="2" t="s">
        <v>140</v>
      </c>
      <c r="BK88" s="2" t="s">
        <v>140</v>
      </c>
      <c r="BL88" s="2" t="s">
        <v>140</v>
      </c>
      <c r="BM88" s="2" t="s">
        <v>140</v>
      </c>
      <c r="BN88" s="18" t="s">
        <v>140</v>
      </c>
      <c r="BO88" s="18" t="s">
        <v>140</v>
      </c>
      <c r="BP88" s="2" t="s">
        <v>140</v>
      </c>
    </row>
    <row r="89" spans="1:68" ht="15" thickBot="1" x14ac:dyDescent="0.35">
      <c r="A89" s="1" t="s">
        <v>178</v>
      </c>
      <c r="B89" s="2" t="s">
        <v>140</v>
      </c>
      <c r="C89" s="18" t="s">
        <v>140</v>
      </c>
      <c r="D89" s="2" t="s">
        <v>140</v>
      </c>
      <c r="E89" s="18" t="s">
        <v>140</v>
      </c>
      <c r="F89" s="2" t="s">
        <v>140</v>
      </c>
      <c r="G89" s="18" t="s">
        <v>140</v>
      </c>
      <c r="H89" s="2" t="s">
        <v>140</v>
      </c>
      <c r="I89" s="18" t="s">
        <v>140</v>
      </c>
      <c r="J89" s="2" t="s">
        <v>140</v>
      </c>
      <c r="K89" s="18" t="s">
        <v>140</v>
      </c>
      <c r="L89" s="2" t="s">
        <v>140</v>
      </c>
      <c r="M89" s="18" t="s">
        <v>140</v>
      </c>
      <c r="N89" s="2" t="s">
        <v>140</v>
      </c>
      <c r="O89" s="18" t="s">
        <v>140</v>
      </c>
      <c r="P89" s="18" t="s">
        <v>140</v>
      </c>
      <c r="Q89" s="2" t="s">
        <v>140</v>
      </c>
      <c r="R89" s="2" t="s">
        <v>140</v>
      </c>
      <c r="S89" s="18" t="s">
        <v>140</v>
      </c>
      <c r="T89" s="2" t="s">
        <v>140</v>
      </c>
      <c r="U89" s="18" t="s">
        <v>140</v>
      </c>
      <c r="V89" s="2" t="s">
        <v>140</v>
      </c>
      <c r="W89" s="2" t="s">
        <v>140</v>
      </c>
      <c r="X89" s="2" t="s">
        <v>140</v>
      </c>
      <c r="Y89" s="2" t="s">
        <v>140</v>
      </c>
      <c r="Z89" s="18" t="s">
        <v>140</v>
      </c>
      <c r="AA89" s="2" t="s">
        <v>140</v>
      </c>
      <c r="AB89" s="2" t="s">
        <v>140</v>
      </c>
      <c r="AC89" s="18" t="s">
        <v>140</v>
      </c>
      <c r="AD89" s="18" t="s">
        <v>140</v>
      </c>
      <c r="AE89" s="2" t="s">
        <v>140</v>
      </c>
      <c r="AF89" s="18" t="s">
        <v>140</v>
      </c>
      <c r="AG89" s="18" t="s">
        <v>140</v>
      </c>
      <c r="AH89" s="2" t="s">
        <v>140</v>
      </c>
      <c r="AI89" s="2" t="s">
        <v>140</v>
      </c>
      <c r="AJ89" s="2" t="s">
        <v>140</v>
      </c>
      <c r="AK89" s="2" t="s">
        <v>140</v>
      </c>
      <c r="AL89" s="18" t="s">
        <v>140</v>
      </c>
      <c r="AM89" s="2" t="s">
        <v>140</v>
      </c>
      <c r="AN89" s="2" t="s">
        <v>140</v>
      </c>
      <c r="AO89" s="18" t="s">
        <v>140</v>
      </c>
      <c r="AP89" s="2" t="s">
        <v>140</v>
      </c>
      <c r="AQ89" s="2" t="s">
        <v>140</v>
      </c>
      <c r="AR89" s="2" t="s">
        <v>140</v>
      </c>
      <c r="AS89" s="2" t="s">
        <v>140</v>
      </c>
      <c r="AT89" s="2" t="s">
        <v>140</v>
      </c>
      <c r="AU89" s="2" t="s">
        <v>140</v>
      </c>
      <c r="AV89" s="2" t="s">
        <v>140</v>
      </c>
      <c r="AW89" s="2" t="s">
        <v>140</v>
      </c>
      <c r="AX89" s="2" t="s">
        <v>140</v>
      </c>
      <c r="AY89" s="18" t="s">
        <v>140</v>
      </c>
      <c r="AZ89" s="18" t="s">
        <v>140</v>
      </c>
      <c r="BA89" s="18" t="s">
        <v>140</v>
      </c>
      <c r="BB89" s="2" t="s">
        <v>140</v>
      </c>
      <c r="BC89" s="2" t="s">
        <v>140</v>
      </c>
      <c r="BD89" s="18" t="s">
        <v>140</v>
      </c>
      <c r="BE89" s="2" t="s">
        <v>140</v>
      </c>
      <c r="BF89" s="2" t="s">
        <v>140</v>
      </c>
      <c r="BG89" s="2" t="s">
        <v>140</v>
      </c>
      <c r="BH89" s="2" t="s">
        <v>140</v>
      </c>
      <c r="BI89" s="18" t="s">
        <v>140</v>
      </c>
      <c r="BJ89" s="2" t="s">
        <v>140</v>
      </c>
      <c r="BK89" s="2" t="s">
        <v>140</v>
      </c>
      <c r="BL89" s="2" t="s">
        <v>140</v>
      </c>
      <c r="BM89" s="2" t="s">
        <v>140</v>
      </c>
      <c r="BN89" s="18" t="s">
        <v>140</v>
      </c>
      <c r="BO89" s="18" t="s">
        <v>140</v>
      </c>
      <c r="BP89" s="2" t="s">
        <v>140</v>
      </c>
    </row>
    <row r="90" spans="1:68" ht="15" thickBot="1" x14ac:dyDescent="0.35">
      <c r="A90" s="1" t="s">
        <v>179</v>
      </c>
      <c r="B90" s="2" t="s">
        <v>140</v>
      </c>
      <c r="C90" s="18" t="s">
        <v>140</v>
      </c>
      <c r="D90" s="2" t="s">
        <v>140</v>
      </c>
      <c r="E90" s="18" t="s">
        <v>140</v>
      </c>
      <c r="F90" s="2" t="s">
        <v>140</v>
      </c>
      <c r="G90" s="18" t="s">
        <v>140</v>
      </c>
      <c r="H90" s="2" t="s">
        <v>140</v>
      </c>
      <c r="I90" s="18" t="s">
        <v>140</v>
      </c>
      <c r="J90" s="2" t="s">
        <v>140</v>
      </c>
      <c r="K90" s="18" t="s">
        <v>140</v>
      </c>
      <c r="L90" s="2" t="s">
        <v>140</v>
      </c>
      <c r="M90" s="18" t="s">
        <v>140</v>
      </c>
      <c r="N90" s="2" t="s">
        <v>140</v>
      </c>
      <c r="O90" s="18" t="s">
        <v>140</v>
      </c>
      <c r="P90" s="18" t="s">
        <v>140</v>
      </c>
      <c r="Q90" s="2" t="s">
        <v>140</v>
      </c>
      <c r="R90" s="2" t="s">
        <v>140</v>
      </c>
      <c r="S90" s="18" t="s">
        <v>140</v>
      </c>
      <c r="T90" s="2" t="s">
        <v>140</v>
      </c>
      <c r="U90" s="18" t="s">
        <v>140</v>
      </c>
      <c r="V90" s="2" t="s">
        <v>140</v>
      </c>
      <c r="W90" s="2" t="s">
        <v>140</v>
      </c>
      <c r="X90" s="2" t="s">
        <v>140</v>
      </c>
      <c r="Y90" s="2" t="s">
        <v>140</v>
      </c>
      <c r="Z90" s="18" t="s">
        <v>140</v>
      </c>
      <c r="AA90" s="2" t="s">
        <v>140</v>
      </c>
      <c r="AB90" s="2" t="s">
        <v>140</v>
      </c>
      <c r="AC90" s="18" t="s">
        <v>140</v>
      </c>
      <c r="AD90" s="18" t="s">
        <v>140</v>
      </c>
      <c r="AE90" s="2" t="s">
        <v>140</v>
      </c>
      <c r="AF90" s="18" t="s">
        <v>140</v>
      </c>
      <c r="AG90" s="18" t="s">
        <v>140</v>
      </c>
      <c r="AH90" s="2" t="s">
        <v>140</v>
      </c>
      <c r="AI90" s="2" t="s">
        <v>140</v>
      </c>
      <c r="AJ90" s="2" t="s">
        <v>140</v>
      </c>
      <c r="AK90" s="2" t="s">
        <v>140</v>
      </c>
      <c r="AL90" s="18" t="s">
        <v>140</v>
      </c>
      <c r="AM90" s="2" t="s">
        <v>140</v>
      </c>
      <c r="AN90" s="2" t="s">
        <v>140</v>
      </c>
      <c r="AO90" s="18" t="s">
        <v>140</v>
      </c>
      <c r="AP90" s="2" t="s">
        <v>140</v>
      </c>
      <c r="AQ90" s="2" t="s">
        <v>140</v>
      </c>
      <c r="AR90" s="2" t="s">
        <v>140</v>
      </c>
      <c r="AS90" s="2" t="s">
        <v>140</v>
      </c>
      <c r="AT90" s="2" t="s">
        <v>140</v>
      </c>
      <c r="AU90" s="2" t="s">
        <v>140</v>
      </c>
      <c r="AV90" s="2" t="s">
        <v>140</v>
      </c>
      <c r="AW90" s="2" t="s">
        <v>140</v>
      </c>
      <c r="AX90" s="2" t="s">
        <v>140</v>
      </c>
      <c r="AY90" s="18" t="s">
        <v>140</v>
      </c>
      <c r="AZ90" s="18" t="s">
        <v>140</v>
      </c>
      <c r="BA90" s="18" t="s">
        <v>140</v>
      </c>
      <c r="BB90" s="2" t="s">
        <v>140</v>
      </c>
      <c r="BC90" s="2" t="s">
        <v>140</v>
      </c>
      <c r="BD90" s="18" t="s">
        <v>140</v>
      </c>
      <c r="BE90" s="2" t="s">
        <v>140</v>
      </c>
      <c r="BF90" s="2" t="s">
        <v>140</v>
      </c>
      <c r="BG90" s="2" t="s">
        <v>140</v>
      </c>
      <c r="BH90" s="2" t="s">
        <v>140</v>
      </c>
      <c r="BI90" s="18" t="s">
        <v>140</v>
      </c>
      <c r="BJ90" s="2" t="s">
        <v>140</v>
      </c>
      <c r="BK90" s="2" t="s">
        <v>140</v>
      </c>
      <c r="BL90" s="2" t="s">
        <v>140</v>
      </c>
      <c r="BM90" s="2" t="s">
        <v>140</v>
      </c>
      <c r="BN90" s="18" t="s">
        <v>140</v>
      </c>
      <c r="BO90" s="18" t="s">
        <v>140</v>
      </c>
      <c r="BP90" s="2" t="s">
        <v>140</v>
      </c>
    </row>
    <row r="91" spans="1:68" ht="15" thickBot="1" x14ac:dyDescent="0.35">
      <c r="A91" s="1" t="s">
        <v>180</v>
      </c>
      <c r="B91" s="2" t="s">
        <v>140</v>
      </c>
      <c r="C91" s="18" t="s">
        <v>140</v>
      </c>
      <c r="D91" s="2" t="s">
        <v>140</v>
      </c>
      <c r="E91" s="18" t="s">
        <v>140</v>
      </c>
      <c r="F91" s="2" t="s">
        <v>140</v>
      </c>
      <c r="G91" s="18" t="s">
        <v>140</v>
      </c>
      <c r="H91" s="2" t="s">
        <v>140</v>
      </c>
      <c r="I91" s="18" t="s">
        <v>140</v>
      </c>
      <c r="J91" s="2" t="s">
        <v>140</v>
      </c>
      <c r="K91" s="18" t="s">
        <v>140</v>
      </c>
      <c r="L91" s="2" t="s">
        <v>140</v>
      </c>
      <c r="M91" s="18" t="s">
        <v>140</v>
      </c>
      <c r="N91" s="2" t="s">
        <v>140</v>
      </c>
      <c r="O91" s="18" t="s">
        <v>140</v>
      </c>
      <c r="P91" s="18" t="s">
        <v>140</v>
      </c>
      <c r="Q91" s="2" t="s">
        <v>140</v>
      </c>
      <c r="R91" s="2" t="s">
        <v>140</v>
      </c>
      <c r="S91" s="18" t="s">
        <v>140</v>
      </c>
      <c r="T91" s="2" t="s">
        <v>140</v>
      </c>
      <c r="U91" s="18" t="s">
        <v>140</v>
      </c>
      <c r="V91" s="2" t="s">
        <v>140</v>
      </c>
      <c r="W91" s="2" t="s">
        <v>140</v>
      </c>
      <c r="X91" s="2" t="s">
        <v>140</v>
      </c>
      <c r="Y91" s="2" t="s">
        <v>140</v>
      </c>
      <c r="Z91" s="18" t="s">
        <v>140</v>
      </c>
      <c r="AA91" s="2" t="s">
        <v>140</v>
      </c>
      <c r="AB91" s="2" t="s">
        <v>140</v>
      </c>
      <c r="AC91" s="18" t="s">
        <v>140</v>
      </c>
      <c r="AD91" s="18" t="s">
        <v>140</v>
      </c>
      <c r="AE91" s="2" t="s">
        <v>140</v>
      </c>
      <c r="AF91" s="18" t="s">
        <v>140</v>
      </c>
      <c r="AG91" s="18" t="s">
        <v>140</v>
      </c>
      <c r="AH91" s="2" t="s">
        <v>140</v>
      </c>
      <c r="AI91" s="2" t="s">
        <v>140</v>
      </c>
      <c r="AJ91" s="2" t="s">
        <v>140</v>
      </c>
      <c r="AK91" s="2" t="s">
        <v>140</v>
      </c>
      <c r="AL91" s="18" t="s">
        <v>140</v>
      </c>
      <c r="AM91" s="2" t="s">
        <v>140</v>
      </c>
      <c r="AN91" s="2" t="s">
        <v>140</v>
      </c>
      <c r="AO91" s="18" t="s">
        <v>140</v>
      </c>
      <c r="AP91" s="2" t="s">
        <v>140</v>
      </c>
      <c r="AQ91" s="2" t="s">
        <v>140</v>
      </c>
      <c r="AR91" s="2" t="s">
        <v>140</v>
      </c>
      <c r="AS91" s="2" t="s">
        <v>140</v>
      </c>
      <c r="AT91" s="2" t="s">
        <v>140</v>
      </c>
      <c r="AU91" s="2" t="s">
        <v>140</v>
      </c>
      <c r="AV91" s="2" t="s">
        <v>140</v>
      </c>
      <c r="AW91" s="2" t="s">
        <v>140</v>
      </c>
      <c r="AX91" s="2" t="s">
        <v>140</v>
      </c>
      <c r="AY91" s="18" t="s">
        <v>140</v>
      </c>
      <c r="AZ91" s="18" t="s">
        <v>140</v>
      </c>
      <c r="BA91" s="18" t="s">
        <v>140</v>
      </c>
      <c r="BB91" s="2" t="s">
        <v>140</v>
      </c>
      <c r="BC91" s="2" t="s">
        <v>140</v>
      </c>
      <c r="BD91" s="18" t="s">
        <v>140</v>
      </c>
      <c r="BE91" s="2" t="s">
        <v>140</v>
      </c>
      <c r="BF91" s="2" t="s">
        <v>140</v>
      </c>
      <c r="BG91" s="2" t="s">
        <v>140</v>
      </c>
      <c r="BH91" s="2" t="s">
        <v>140</v>
      </c>
      <c r="BI91" s="18" t="s">
        <v>140</v>
      </c>
      <c r="BJ91" s="2" t="s">
        <v>140</v>
      </c>
      <c r="BK91" s="2" t="s">
        <v>140</v>
      </c>
      <c r="BL91" s="2" t="s">
        <v>140</v>
      </c>
      <c r="BM91" s="2" t="s">
        <v>140</v>
      </c>
      <c r="BN91" s="18" t="s">
        <v>140</v>
      </c>
      <c r="BO91" s="18" t="s">
        <v>140</v>
      </c>
      <c r="BP91" s="2" t="s">
        <v>140</v>
      </c>
    </row>
    <row r="92" spans="1:68" ht="15" thickBot="1" x14ac:dyDescent="0.35">
      <c r="A92" s="1" t="s">
        <v>181</v>
      </c>
      <c r="B92" s="2" t="s">
        <v>140</v>
      </c>
      <c r="C92" s="18" t="s">
        <v>140</v>
      </c>
      <c r="D92" s="2" t="s">
        <v>140</v>
      </c>
      <c r="E92" s="18" t="s">
        <v>140</v>
      </c>
      <c r="F92" s="2" t="s">
        <v>140</v>
      </c>
      <c r="G92" s="18" t="s">
        <v>140</v>
      </c>
      <c r="H92" s="2" t="s">
        <v>140</v>
      </c>
      <c r="I92" s="18" t="s">
        <v>140</v>
      </c>
      <c r="J92" s="2" t="s">
        <v>140</v>
      </c>
      <c r="K92" s="18" t="s">
        <v>140</v>
      </c>
      <c r="L92" s="2" t="s">
        <v>140</v>
      </c>
      <c r="M92" s="18" t="s">
        <v>140</v>
      </c>
      <c r="N92" s="2" t="s">
        <v>140</v>
      </c>
      <c r="O92" s="18" t="s">
        <v>140</v>
      </c>
      <c r="P92" s="18" t="s">
        <v>140</v>
      </c>
      <c r="Q92" s="2" t="s">
        <v>140</v>
      </c>
      <c r="R92" s="2" t="s">
        <v>140</v>
      </c>
      <c r="S92" s="18" t="s">
        <v>140</v>
      </c>
      <c r="T92" s="2" t="s">
        <v>140</v>
      </c>
      <c r="U92" s="18" t="s">
        <v>140</v>
      </c>
      <c r="V92" s="2" t="s">
        <v>140</v>
      </c>
      <c r="W92" s="2" t="s">
        <v>140</v>
      </c>
      <c r="X92" s="2" t="s">
        <v>140</v>
      </c>
      <c r="Y92" s="2" t="s">
        <v>140</v>
      </c>
      <c r="Z92" s="18" t="s">
        <v>140</v>
      </c>
      <c r="AA92" s="2" t="s">
        <v>140</v>
      </c>
      <c r="AB92" s="2" t="s">
        <v>140</v>
      </c>
      <c r="AC92" s="18" t="s">
        <v>140</v>
      </c>
      <c r="AD92" s="18" t="s">
        <v>140</v>
      </c>
      <c r="AE92" s="2" t="s">
        <v>140</v>
      </c>
      <c r="AF92" s="18" t="s">
        <v>140</v>
      </c>
      <c r="AG92" s="18" t="s">
        <v>140</v>
      </c>
      <c r="AH92" s="2" t="s">
        <v>140</v>
      </c>
      <c r="AI92" s="2" t="s">
        <v>140</v>
      </c>
      <c r="AJ92" s="2" t="s">
        <v>140</v>
      </c>
      <c r="AK92" s="2" t="s">
        <v>140</v>
      </c>
      <c r="AL92" s="18" t="s">
        <v>140</v>
      </c>
      <c r="AM92" s="2" t="s">
        <v>140</v>
      </c>
      <c r="AN92" s="2" t="s">
        <v>140</v>
      </c>
      <c r="AO92" s="18" t="s">
        <v>140</v>
      </c>
      <c r="AP92" s="2" t="s">
        <v>140</v>
      </c>
      <c r="AQ92" s="2" t="s">
        <v>140</v>
      </c>
      <c r="AR92" s="2" t="s">
        <v>140</v>
      </c>
      <c r="AS92" s="2" t="s">
        <v>140</v>
      </c>
      <c r="AT92" s="2" t="s">
        <v>140</v>
      </c>
      <c r="AU92" s="2" t="s">
        <v>140</v>
      </c>
      <c r="AV92" s="2" t="s">
        <v>140</v>
      </c>
      <c r="AW92" s="2" t="s">
        <v>140</v>
      </c>
      <c r="AX92" s="2" t="s">
        <v>140</v>
      </c>
      <c r="AY92" s="18" t="s">
        <v>140</v>
      </c>
      <c r="AZ92" s="18" t="s">
        <v>140</v>
      </c>
      <c r="BA92" s="18" t="s">
        <v>140</v>
      </c>
      <c r="BB92" s="2" t="s">
        <v>140</v>
      </c>
      <c r="BC92" s="2" t="s">
        <v>140</v>
      </c>
      <c r="BD92" s="18" t="s">
        <v>140</v>
      </c>
      <c r="BE92" s="2" t="s">
        <v>140</v>
      </c>
      <c r="BF92" s="2" t="s">
        <v>140</v>
      </c>
      <c r="BG92" s="2" t="s">
        <v>140</v>
      </c>
      <c r="BH92" s="2" t="s">
        <v>140</v>
      </c>
      <c r="BI92" s="18" t="s">
        <v>140</v>
      </c>
      <c r="BJ92" s="2" t="s">
        <v>140</v>
      </c>
      <c r="BK92" s="2" t="s">
        <v>140</v>
      </c>
      <c r="BL92" s="2" t="s">
        <v>140</v>
      </c>
      <c r="BM92" s="2" t="s">
        <v>140</v>
      </c>
      <c r="BN92" s="18" t="s">
        <v>140</v>
      </c>
      <c r="BO92" s="18" t="s">
        <v>140</v>
      </c>
      <c r="BP92" s="2" t="s">
        <v>140</v>
      </c>
    </row>
    <row r="93" spans="1:68" ht="15" thickBot="1" x14ac:dyDescent="0.35">
      <c r="A93" s="1" t="s">
        <v>182</v>
      </c>
      <c r="B93" s="2" t="s">
        <v>140</v>
      </c>
      <c r="C93" s="18" t="s">
        <v>140</v>
      </c>
      <c r="D93" s="2" t="s">
        <v>140</v>
      </c>
      <c r="E93" s="18" t="s">
        <v>140</v>
      </c>
      <c r="F93" s="2" t="s">
        <v>140</v>
      </c>
      <c r="G93" s="18" t="s">
        <v>140</v>
      </c>
      <c r="H93" s="2" t="s">
        <v>140</v>
      </c>
      <c r="I93" s="18" t="s">
        <v>140</v>
      </c>
      <c r="J93" s="2" t="s">
        <v>140</v>
      </c>
      <c r="K93" s="18" t="s">
        <v>140</v>
      </c>
      <c r="L93" s="2" t="s">
        <v>140</v>
      </c>
      <c r="M93" s="18" t="s">
        <v>140</v>
      </c>
      <c r="N93" s="2" t="s">
        <v>140</v>
      </c>
      <c r="O93" s="18" t="s">
        <v>140</v>
      </c>
      <c r="P93" s="18" t="s">
        <v>140</v>
      </c>
      <c r="Q93" s="2" t="s">
        <v>140</v>
      </c>
      <c r="R93" s="2" t="s">
        <v>140</v>
      </c>
      <c r="S93" s="18" t="s">
        <v>140</v>
      </c>
      <c r="T93" s="2" t="s">
        <v>140</v>
      </c>
      <c r="U93" s="18" t="s">
        <v>140</v>
      </c>
      <c r="V93" s="2" t="s">
        <v>140</v>
      </c>
      <c r="W93" s="2" t="s">
        <v>140</v>
      </c>
      <c r="X93" s="2" t="s">
        <v>140</v>
      </c>
      <c r="Y93" s="2" t="s">
        <v>140</v>
      </c>
      <c r="Z93" s="18" t="s">
        <v>140</v>
      </c>
      <c r="AA93" s="2" t="s">
        <v>140</v>
      </c>
      <c r="AB93" s="2" t="s">
        <v>140</v>
      </c>
      <c r="AC93" s="18" t="s">
        <v>140</v>
      </c>
      <c r="AD93" s="18" t="s">
        <v>140</v>
      </c>
      <c r="AE93" s="2" t="s">
        <v>140</v>
      </c>
      <c r="AF93" s="18" t="s">
        <v>140</v>
      </c>
      <c r="AG93" s="18" t="s">
        <v>140</v>
      </c>
      <c r="AH93" s="2" t="s">
        <v>140</v>
      </c>
      <c r="AI93" s="2" t="s">
        <v>140</v>
      </c>
      <c r="AJ93" s="2" t="s">
        <v>140</v>
      </c>
      <c r="AK93" s="2" t="s">
        <v>140</v>
      </c>
      <c r="AL93" s="18" t="s">
        <v>140</v>
      </c>
      <c r="AM93" s="2" t="s">
        <v>140</v>
      </c>
      <c r="AN93" s="2" t="s">
        <v>140</v>
      </c>
      <c r="AO93" s="18" t="s">
        <v>140</v>
      </c>
      <c r="AP93" s="2" t="s">
        <v>140</v>
      </c>
      <c r="AQ93" s="2" t="s">
        <v>140</v>
      </c>
      <c r="AR93" s="2" t="s">
        <v>140</v>
      </c>
      <c r="AS93" s="2" t="s">
        <v>140</v>
      </c>
      <c r="AT93" s="2" t="s">
        <v>140</v>
      </c>
      <c r="AU93" s="2" t="s">
        <v>140</v>
      </c>
      <c r="AV93" s="2" t="s">
        <v>140</v>
      </c>
      <c r="AW93" s="2" t="s">
        <v>140</v>
      </c>
      <c r="AX93" s="2" t="s">
        <v>140</v>
      </c>
      <c r="AY93" s="18" t="s">
        <v>140</v>
      </c>
      <c r="AZ93" s="18" t="s">
        <v>140</v>
      </c>
      <c r="BA93" s="18" t="s">
        <v>140</v>
      </c>
      <c r="BB93" s="2" t="s">
        <v>140</v>
      </c>
      <c r="BC93" s="2" t="s">
        <v>140</v>
      </c>
      <c r="BD93" s="18" t="s">
        <v>140</v>
      </c>
      <c r="BE93" s="2" t="s">
        <v>140</v>
      </c>
      <c r="BF93" s="2" t="s">
        <v>140</v>
      </c>
      <c r="BG93" s="2" t="s">
        <v>140</v>
      </c>
      <c r="BH93" s="2" t="s">
        <v>140</v>
      </c>
      <c r="BI93" s="18" t="s">
        <v>140</v>
      </c>
      <c r="BJ93" s="2" t="s">
        <v>140</v>
      </c>
      <c r="BK93" s="2" t="s">
        <v>140</v>
      </c>
      <c r="BL93" s="2" t="s">
        <v>140</v>
      </c>
      <c r="BM93" s="2" t="s">
        <v>140</v>
      </c>
      <c r="BN93" s="18" t="s">
        <v>140</v>
      </c>
      <c r="BO93" s="18" t="s">
        <v>140</v>
      </c>
      <c r="BP93" s="2" t="s">
        <v>140</v>
      </c>
    </row>
    <row r="94" spans="1:68" ht="15" thickBot="1" x14ac:dyDescent="0.35">
      <c r="A94" s="1" t="s">
        <v>183</v>
      </c>
      <c r="B94" s="2" t="s">
        <v>140</v>
      </c>
      <c r="C94" s="18" t="s">
        <v>140</v>
      </c>
      <c r="D94" s="2" t="s">
        <v>140</v>
      </c>
      <c r="E94" s="18" t="s">
        <v>140</v>
      </c>
      <c r="F94" s="2" t="s">
        <v>140</v>
      </c>
      <c r="G94" s="18" t="s">
        <v>140</v>
      </c>
      <c r="H94" s="2" t="s">
        <v>140</v>
      </c>
      <c r="I94" s="18" t="s">
        <v>140</v>
      </c>
      <c r="J94" s="2" t="s">
        <v>140</v>
      </c>
      <c r="K94" s="18" t="s">
        <v>140</v>
      </c>
      <c r="L94" s="2" t="s">
        <v>140</v>
      </c>
      <c r="M94" s="18" t="s">
        <v>140</v>
      </c>
      <c r="N94" s="2" t="s">
        <v>140</v>
      </c>
      <c r="O94" s="18" t="s">
        <v>140</v>
      </c>
      <c r="P94" s="18" t="s">
        <v>140</v>
      </c>
      <c r="Q94" s="2" t="s">
        <v>140</v>
      </c>
      <c r="R94" s="2" t="s">
        <v>140</v>
      </c>
      <c r="S94" s="18" t="s">
        <v>140</v>
      </c>
      <c r="T94" s="2" t="s">
        <v>140</v>
      </c>
      <c r="U94" s="18" t="s">
        <v>140</v>
      </c>
      <c r="V94" s="2" t="s">
        <v>140</v>
      </c>
      <c r="W94" s="2" t="s">
        <v>140</v>
      </c>
      <c r="X94" s="2" t="s">
        <v>140</v>
      </c>
      <c r="Y94" s="2" t="s">
        <v>140</v>
      </c>
      <c r="Z94" s="18" t="s">
        <v>140</v>
      </c>
      <c r="AA94" s="2" t="s">
        <v>140</v>
      </c>
      <c r="AB94" s="2" t="s">
        <v>140</v>
      </c>
      <c r="AC94" s="18" t="s">
        <v>140</v>
      </c>
      <c r="AD94" s="18" t="s">
        <v>140</v>
      </c>
      <c r="AE94" s="2" t="s">
        <v>140</v>
      </c>
      <c r="AF94" s="18" t="s">
        <v>140</v>
      </c>
      <c r="AG94" s="18" t="s">
        <v>140</v>
      </c>
      <c r="AH94" s="2" t="s">
        <v>140</v>
      </c>
      <c r="AI94" s="2" t="s">
        <v>140</v>
      </c>
      <c r="AJ94" s="2" t="s">
        <v>140</v>
      </c>
      <c r="AK94" s="2" t="s">
        <v>140</v>
      </c>
      <c r="AL94" s="18" t="s">
        <v>140</v>
      </c>
      <c r="AM94" s="2" t="s">
        <v>140</v>
      </c>
      <c r="AN94" s="2" t="s">
        <v>140</v>
      </c>
      <c r="AO94" s="18" t="s">
        <v>140</v>
      </c>
      <c r="AP94" s="2" t="s">
        <v>140</v>
      </c>
      <c r="AQ94" s="2" t="s">
        <v>140</v>
      </c>
      <c r="AR94" s="2" t="s">
        <v>140</v>
      </c>
      <c r="AS94" s="2" t="s">
        <v>140</v>
      </c>
      <c r="AT94" s="2" t="s">
        <v>140</v>
      </c>
      <c r="AU94" s="2" t="s">
        <v>140</v>
      </c>
      <c r="AV94" s="2" t="s">
        <v>140</v>
      </c>
      <c r="AW94" s="2" t="s">
        <v>140</v>
      </c>
      <c r="AX94" s="2" t="s">
        <v>140</v>
      </c>
      <c r="AY94" s="18" t="s">
        <v>140</v>
      </c>
      <c r="AZ94" s="18" t="s">
        <v>140</v>
      </c>
      <c r="BA94" s="18" t="s">
        <v>140</v>
      </c>
      <c r="BB94" s="2" t="s">
        <v>140</v>
      </c>
      <c r="BC94" s="2" t="s">
        <v>140</v>
      </c>
      <c r="BD94" s="18" t="s">
        <v>140</v>
      </c>
      <c r="BE94" s="2" t="s">
        <v>140</v>
      </c>
      <c r="BF94" s="2" t="s">
        <v>140</v>
      </c>
      <c r="BG94" s="2" t="s">
        <v>140</v>
      </c>
      <c r="BH94" s="2" t="s">
        <v>140</v>
      </c>
      <c r="BI94" s="18" t="s">
        <v>140</v>
      </c>
      <c r="BJ94" s="2" t="s">
        <v>140</v>
      </c>
      <c r="BK94" s="2" t="s">
        <v>140</v>
      </c>
      <c r="BL94" s="2" t="s">
        <v>140</v>
      </c>
      <c r="BM94" s="2" t="s">
        <v>140</v>
      </c>
      <c r="BN94" s="18" t="s">
        <v>140</v>
      </c>
      <c r="BO94" s="18" t="s">
        <v>140</v>
      </c>
      <c r="BP94" s="2" t="s">
        <v>140</v>
      </c>
    </row>
    <row r="95" spans="1:68" ht="15" thickBot="1" x14ac:dyDescent="0.35">
      <c r="A95" s="1" t="s">
        <v>184</v>
      </c>
      <c r="B95" s="2" t="s">
        <v>140</v>
      </c>
      <c r="C95" s="18" t="s">
        <v>140</v>
      </c>
      <c r="D95" s="2" t="s">
        <v>140</v>
      </c>
      <c r="E95" s="18" t="s">
        <v>140</v>
      </c>
      <c r="F95" s="2" t="s">
        <v>140</v>
      </c>
      <c r="G95" s="18" t="s">
        <v>140</v>
      </c>
      <c r="H95" s="2" t="s">
        <v>140</v>
      </c>
      <c r="I95" s="18" t="s">
        <v>140</v>
      </c>
      <c r="J95" s="2" t="s">
        <v>140</v>
      </c>
      <c r="K95" s="18" t="s">
        <v>140</v>
      </c>
      <c r="L95" s="2" t="s">
        <v>140</v>
      </c>
      <c r="M95" s="18" t="s">
        <v>140</v>
      </c>
      <c r="N95" s="2" t="s">
        <v>140</v>
      </c>
      <c r="O95" s="18" t="s">
        <v>140</v>
      </c>
      <c r="P95" s="18" t="s">
        <v>140</v>
      </c>
      <c r="Q95" s="2" t="s">
        <v>140</v>
      </c>
      <c r="R95" s="2" t="s">
        <v>140</v>
      </c>
      <c r="S95" s="18" t="s">
        <v>140</v>
      </c>
      <c r="T95" s="2" t="s">
        <v>140</v>
      </c>
      <c r="U95" s="18" t="s">
        <v>140</v>
      </c>
      <c r="V95" s="2" t="s">
        <v>140</v>
      </c>
      <c r="W95" s="2" t="s">
        <v>140</v>
      </c>
      <c r="X95" s="2" t="s">
        <v>140</v>
      </c>
      <c r="Y95" s="2" t="s">
        <v>140</v>
      </c>
      <c r="Z95" s="18" t="s">
        <v>140</v>
      </c>
      <c r="AA95" s="2" t="s">
        <v>140</v>
      </c>
      <c r="AB95" s="2" t="s">
        <v>140</v>
      </c>
      <c r="AC95" s="18" t="s">
        <v>140</v>
      </c>
      <c r="AD95" s="18" t="s">
        <v>140</v>
      </c>
      <c r="AE95" s="2" t="s">
        <v>140</v>
      </c>
      <c r="AF95" s="18" t="s">
        <v>140</v>
      </c>
      <c r="AG95" s="18" t="s">
        <v>140</v>
      </c>
      <c r="AH95" s="2" t="s">
        <v>140</v>
      </c>
      <c r="AI95" s="2" t="s">
        <v>140</v>
      </c>
      <c r="AJ95" s="2" t="s">
        <v>140</v>
      </c>
      <c r="AK95" s="2" t="s">
        <v>140</v>
      </c>
      <c r="AL95" s="18" t="s">
        <v>140</v>
      </c>
      <c r="AM95" s="2" t="s">
        <v>140</v>
      </c>
      <c r="AN95" s="2" t="s">
        <v>140</v>
      </c>
      <c r="AO95" s="18" t="s">
        <v>140</v>
      </c>
      <c r="AP95" s="2" t="s">
        <v>140</v>
      </c>
      <c r="AQ95" s="2" t="s">
        <v>140</v>
      </c>
      <c r="AR95" s="2" t="s">
        <v>140</v>
      </c>
      <c r="AS95" s="2" t="s">
        <v>140</v>
      </c>
      <c r="AT95" s="2" t="s">
        <v>140</v>
      </c>
      <c r="AU95" s="2" t="s">
        <v>140</v>
      </c>
      <c r="AV95" s="2" t="s">
        <v>140</v>
      </c>
      <c r="AW95" s="2" t="s">
        <v>140</v>
      </c>
      <c r="AX95" s="2" t="s">
        <v>140</v>
      </c>
      <c r="AY95" s="18" t="s">
        <v>140</v>
      </c>
      <c r="AZ95" s="18" t="s">
        <v>140</v>
      </c>
      <c r="BA95" s="18" t="s">
        <v>140</v>
      </c>
      <c r="BB95" s="2" t="s">
        <v>140</v>
      </c>
      <c r="BC95" s="2" t="s">
        <v>140</v>
      </c>
      <c r="BD95" s="18" t="s">
        <v>140</v>
      </c>
      <c r="BE95" s="2" t="s">
        <v>140</v>
      </c>
      <c r="BF95" s="2" t="s">
        <v>140</v>
      </c>
      <c r="BG95" s="2" t="s">
        <v>140</v>
      </c>
      <c r="BH95" s="2" t="s">
        <v>140</v>
      </c>
      <c r="BI95" s="18" t="s">
        <v>140</v>
      </c>
      <c r="BJ95" s="2" t="s">
        <v>140</v>
      </c>
      <c r="BK95" s="2" t="s">
        <v>140</v>
      </c>
      <c r="BL95" s="2" t="s">
        <v>140</v>
      </c>
      <c r="BM95" s="2" t="s">
        <v>140</v>
      </c>
      <c r="BN95" s="18" t="s">
        <v>140</v>
      </c>
      <c r="BO95" s="18" t="s">
        <v>140</v>
      </c>
      <c r="BP95" s="2" t="s">
        <v>140</v>
      </c>
    </row>
    <row r="96" spans="1:68" ht="15" thickBot="1" x14ac:dyDescent="0.35">
      <c r="A96" s="1" t="s">
        <v>185</v>
      </c>
      <c r="B96" s="2" t="s">
        <v>140</v>
      </c>
      <c r="C96" s="18" t="s">
        <v>140</v>
      </c>
      <c r="D96" s="2" t="s">
        <v>140</v>
      </c>
      <c r="E96" s="18" t="s">
        <v>140</v>
      </c>
      <c r="F96" s="2" t="s">
        <v>140</v>
      </c>
      <c r="G96" s="18" t="s">
        <v>140</v>
      </c>
      <c r="H96" s="2" t="s">
        <v>140</v>
      </c>
      <c r="I96" s="18" t="s">
        <v>140</v>
      </c>
      <c r="J96" s="2" t="s">
        <v>140</v>
      </c>
      <c r="K96" s="18" t="s">
        <v>140</v>
      </c>
      <c r="L96" s="2" t="s">
        <v>140</v>
      </c>
      <c r="M96" s="18" t="s">
        <v>140</v>
      </c>
      <c r="N96" s="2" t="s">
        <v>140</v>
      </c>
      <c r="O96" s="18" t="s">
        <v>140</v>
      </c>
      <c r="P96" s="18" t="s">
        <v>140</v>
      </c>
      <c r="Q96" s="2" t="s">
        <v>140</v>
      </c>
      <c r="R96" s="2" t="s">
        <v>140</v>
      </c>
      <c r="S96" s="18" t="s">
        <v>140</v>
      </c>
      <c r="T96" s="2" t="s">
        <v>140</v>
      </c>
      <c r="U96" s="18" t="s">
        <v>140</v>
      </c>
      <c r="V96" s="2" t="s">
        <v>140</v>
      </c>
      <c r="W96" s="2" t="s">
        <v>140</v>
      </c>
      <c r="X96" s="2" t="s">
        <v>140</v>
      </c>
      <c r="Y96" s="2" t="s">
        <v>140</v>
      </c>
      <c r="Z96" s="18" t="s">
        <v>140</v>
      </c>
      <c r="AA96" s="2" t="s">
        <v>140</v>
      </c>
      <c r="AB96" s="2" t="s">
        <v>140</v>
      </c>
      <c r="AC96" s="18" t="s">
        <v>140</v>
      </c>
      <c r="AD96" s="18" t="s">
        <v>140</v>
      </c>
      <c r="AE96" s="2" t="s">
        <v>140</v>
      </c>
      <c r="AF96" s="18" t="s">
        <v>140</v>
      </c>
      <c r="AG96" s="18" t="s">
        <v>140</v>
      </c>
      <c r="AH96" s="2" t="s">
        <v>140</v>
      </c>
      <c r="AI96" s="2" t="s">
        <v>140</v>
      </c>
      <c r="AJ96" s="2" t="s">
        <v>140</v>
      </c>
      <c r="AK96" s="2" t="s">
        <v>140</v>
      </c>
      <c r="AL96" s="18" t="s">
        <v>140</v>
      </c>
      <c r="AM96" s="2" t="s">
        <v>140</v>
      </c>
      <c r="AN96" s="2" t="s">
        <v>140</v>
      </c>
      <c r="AO96" s="18" t="s">
        <v>140</v>
      </c>
      <c r="AP96" s="2" t="s">
        <v>140</v>
      </c>
      <c r="AQ96" s="2" t="s">
        <v>140</v>
      </c>
      <c r="AR96" s="2" t="s">
        <v>140</v>
      </c>
      <c r="AS96" s="2" t="s">
        <v>140</v>
      </c>
      <c r="AT96" s="2" t="s">
        <v>140</v>
      </c>
      <c r="AU96" s="2" t="s">
        <v>140</v>
      </c>
      <c r="AV96" s="2" t="s">
        <v>140</v>
      </c>
      <c r="AW96" s="2" t="s">
        <v>140</v>
      </c>
      <c r="AX96" s="2" t="s">
        <v>140</v>
      </c>
      <c r="AY96" s="18" t="s">
        <v>140</v>
      </c>
      <c r="AZ96" s="18" t="s">
        <v>140</v>
      </c>
      <c r="BA96" s="18" t="s">
        <v>140</v>
      </c>
      <c r="BB96" s="2" t="s">
        <v>140</v>
      </c>
      <c r="BC96" s="2" t="s">
        <v>140</v>
      </c>
      <c r="BD96" s="18" t="s">
        <v>140</v>
      </c>
      <c r="BE96" s="2" t="s">
        <v>140</v>
      </c>
      <c r="BF96" s="2" t="s">
        <v>140</v>
      </c>
      <c r="BG96" s="2" t="s">
        <v>140</v>
      </c>
      <c r="BH96" s="2" t="s">
        <v>140</v>
      </c>
      <c r="BI96" s="18" t="s">
        <v>140</v>
      </c>
      <c r="BJ96" s="2" t="s">
        <v>140</v>
      </c>
      <c r="BK96" s="2" t="s">
        <v>140</v>
      </c>
      <c r="BL96" s="2" t="s">
        <v>140</v>
      </c>
      <c r="BM96" s="2" t="s">
        <v>140</v>
      </c>
      <c r="BN96" s="18" t="s">
        <v>140</v>
      </c>
      <c r="BO96" s="18" t="s">
        <v>140</v>
      </c>
      <c r="BP96" s="2" t="s">
        <v>140</v>
      </c>
    </row>
    <row r="97" spans="1:68" ht="15" thickBot="1" x14ac:dyDescent="0.35">
      <c r="A97" s="1" t="s">
        <v>186</v>
      </c>
      <c r="B97" s="2" t="s">
        <v>140</v>
      </c>
      <c r="C97" s="18" t="s">
        <v>140</v>
      </c>
      <c r="D97" s="2" t="s">
        <v>140</v>
      </c>
      <c r="E97" s="18" t="s">
        <v>140</v>
      </c>
      <c r="F97" s="2" t="s">
        <v>140</v>
      </c>
      <c r="G97" s="18" t="s">
        <v>140</v>
      </c>
      <c r="H97" s="2" t="s">
        <v>140</v>
      </c>
      <c r="I97" s="18" t="s">
        <v>140</v>
      </c>
      <c r="J97" s="2" t="s">
        <v>140</v>
      </c>
      <c r="K97" s="18" t="s">
        <v>140</v>
      </c>
      <c r="L97" s="2" t="s">
        <v>140</v>
      </c>
      <c r="M97" s="18" t="s">
        <v>140</v>
      </c>
      <c r="N97" s="2" t="s">
        <v>140</v>
      </c>
      <c r="O97" s="18" t="s">
        <v>140</v>
      </c>
      <c r="P97" s="18" t="s">
        <v>140</v>
      </c>
      <c r="Q97" s="2" t="s">
        <v>140</v>
      </c>
      <c r="R97" s="2" t="s">
        <v>140</v>
      </c>
      <c r="S97" s="18" t="s">
        <v>140</v>
      </c>
      <c r="T97" s="2" t="s">
        <v>140</v>
      </c>
      <c r="U97" s="18" t="s">
        <v>140</v>
      </c>
      <c r="V97" s="2" t="s">
        <v>140</v>
      </c>
      <c r="W97" s="2" t="s">
        <v>140</v>
      </c>
      <c r="X97" s="2" t="s">
        <v>140</v>
      </c>
      <c r="Y97" s="2" t="s">
        <v>140</v>
      </c>
      <c r="Z97" s="18" t="s">
        <v>140</v>
      </c>
      <c r="AA97" s="2" t="s">
        <v>140</v>
      </c>
      <c r="AB97" s="2" t="s">
        <v>140</v>
      </c>
      <c r="AC97" s="18" t="s">
        <v>140</v>
      </c>
      <c r="AD97" s="18" t="s">
        <v>140</v>
      </c>
      <c r="AE97" s="2" t="s">
        <v>140</v>
      </c>
      <c r="AF97" s="18" t="s">
        <v>140</v>
      </c>
      <c r="AG97" s="18" t="s">
        <v>140</v>
      </c>
      <c r="AH97" s="2" t="s">
        <v>140</v>
      </c>
      <c r="AI97" s="2" t="s">
        <v>140</v>
      </c>
      <c r="AJ97" s="2" t="s">
        <v>140</v>
      </c>
      <c r="AK97" s="2" t="s">
        <v>140</v>
      </c>
      <c r="AL97" s="18" t="s">
        <v>140</v>
      </c>
      <c r="AM97" s="2" t="s">
        <v>140</v>
      </c>
      <c r="AN97" s="2" t="s">
        <v>140</v>
      </c>
      <c r="AO97" s="18" t="s">
        <v>140</v>
      </c>
      <c r="AP97" s="2" t="s">
        <v>140</v>
      </c>
      <c r="AQ97" s="2" t="s">
        <v>140</v>
      </c>
      <c r="AR97" s="2" t="s">
        <v>140</v>
      </c>
      <c r="AS97" s="2" t="s">
        <v>140</v>
      </c>
      <c r="AT97" s="2" t="s">
        <v>140</v>
      </c>
      <c r="AU97" s="2" t="s">
        <v>140</v>
      </c>
      <c r="AV97" s="2" t="s">
        <v>140</v>
      </c>
      <c r="AW97" s="2" t="s">
        <v>140</v>
      </c>
      <c r="AX97" s="2" t="s">
        <v>140</v>
      </c>
      <c r="AY97" s="18" t="s">
        <v>140</v>
      </c>
      <c r="AZ97" s="18" t="s">
        <v>140</v>
      </c>
      <c r="BA97" s="18" t="s">
        <v>140</v>
      </c>
      <c r="BB97" s="2" t="s">
        <v>140</v>
      </c>
      <c r="BC97" s="2" t="s">
        <v>140</v>
      </c>
      <c r="BD97" s="18" t="s">
        <v>140</v>
      </c>
      <c r="BE97" s="2" t="s">
        <v>140</v>
      </c>
      <c r="BF97" s="2" t="s">
        <v>140</v>
      </c>
      <c r="BG97" s="2" t="s">
        <v>140</v>
      </c>
      <c r="BH97" s="2" t="s">
        <v>140</v>
      </c>
      <c r="BI97" s="18" t="s">
        <v>140</v>
      </c>
      <c r="BJ97" s="2" t="s">
        <v>140</v>
      </c>
      <c r="BK97" s="2" t="s">
        <v>140</v>
      </c>
      <c r="BL97" s="2" t="s">
        <v>140</v>
      </c>
      <c r="BM97" s="2" t="s">
        <v>140</v>
      </c>
      <c r="BN97" s="18" t="s">
        <v>140</v>
      </c>
      <c r="BO97" s="18" t="s">
        <v>140</v>
      </c>
      <c r="BP97" s="2" t="s">
        <v>140</v>
      </c>
    </row>
    <row r="98" spans="1:68" ht="15" thickBot="1" x14ac:dyDescent="0.35">
      <c r="A98" s="1" t="s">
        <v>187</v>
      </c>
      <c r="B98" s="2" t="s">
        <v>140</v>
      </c>
      <c r="C98" s="18" t="s">
        <v>140</v>
      </c>
      <c r="D98" s="2" t="s">
        <v>140</v>
      </c>
      <c r="E98" s="18" t="s">
        <v>140</v>
      </c>
      <c r="F98" s="2" t="s">
        <v>140</v>
      </c>
      <c r="G98" s="18" t="s">
        <v>140</v>
      </c>
      <c r="H98" s="2" t="s">
        <v>140</v>
      </c>
      <c r="I98" s="18" t="s">
        <v>140</v>
      </c>
      <c r="J98" s="2" t="s">
        <v>140</v>
      </c>
      <c r="K98" s="18" t="s">
        <v>140</v>
      </c>
      <c r="L98" s="2" t="s">
        <v>140</v>
      </c>
      <c r="M98" s="18" t="s">
        <v>140</v>
      </c>
      <c r="N98" s="2" t="s">
        <v>140</v>
      </c>
      <c r="O98" s="18" t="s">
        <v>140</v>
      </c>
      <c r="P98" s="18" t="s">
        <v>140</v>
      </c>
      <c r="Q98" s="2" t="s">
        <v>140</v>
      </c>
      <c r="R98" s="2" t="s">
        <v>140</v>
      </c>
      <c r="S98" s="18" t="s">
        <v>140</v>
      </c>
      <c r="T98" s="2" t="s">
        <v>140</v>
      </c>
      <c r="U98" s="18" t="s">
        <v>140</v>
      </c>
      <c r="V98" s="2" t="s">
        <v>140</v>
      </c>
      <c r="W98" s="2" t="s">
        <v>140</v>
      </c>
      <c r="X98" s="2" t="s">
        <v>140</v>
      </c>
      <c r="Y98" s="2" t="s">
        <v>140</v>
      </c>
      <c r="Z98" s="18" t="s">
        <v>140</v>
      </c>
      <c r="AA98" s="2" t="s">
        <v>140</v>
      </c>
      <c r="AB98" s="2" t="s">
        <v>140</v>
      </c>
      <c r="AC98" s="18" t="s">
        <v>140</v>
      </c>
      <c r="AD98" s="18" t="s">
        <v>140</v>
      </c>
      <c r="AE98" s="2" t="s">
        <v>140</v>
      </c>
      <c r="AF98" s="18" t="s">
        <v>140</v>
      </c>
      <c r="AG98" s="18" t="s">
        <v>140</v>
      </c>
      <c r="AH98" s="2" t="s">
        <v>140</v>
      </c>
      <c r="AI98" s="2" t="s">
        <v>140</v>
      </c>
      <c r="AJ98" s="2" t="s">
        <v>140</v>
      </c>
      <c r="AK98" s="2" t="s">
        <v>140</v>
      </c>
      <c r="AL98" s="18" t="s">
        <v>140</v>
      </c>
      <c r="AM98" s="2" t="s">
        <v>140</v>
      </c>
      <c r="AN98" s="2" t="s">
        <v>140</v>
      </c>
      <c r="AO98" s="18" t="s">
        <v>140</v>
      </c>
      <c r="AP98" s="2" t="s">
        <v>140</v>
      </c>
      <c r="AQ98" s="2" t="s">
        <v>140</v>
      </c>
      <c r="AR98" s="2" t="s">
        <v>140</v>
      </c>
      <c r="AS98" s="2" t="s">
        <v>140</v>
      </c>
      <c r="AT98" s="2" t="s">
        <v>140</v>
      </c>
      <c r="AU98" s="2" t="s">
        <v>140</v>
      </c>
      <c r="AV98" s="2" t="s">
        <v>140</v>
      </c>
      <c r="AW98" s="2" t="s">
        <v>140</v>
      </c>
      <c r="AX98" s="2" t="s">
        <v>140</v>
      </c>
      <c r="AY98" s="18" t="s">
        <v>140</v>
      </c>
      <c r="AZ98" s="18" t="s">
        <v>140</v>
      </c>
      <c r="BA98" s="18" t="s">
        <v>140</v>
      </c>
      <c r="BB98" s="2" t="s">
        <v>140</v>
      </c>
      <c r="BC98" s="2" t="s">
        <v>140</v>
      </c>
      <c r="BD98" s="18" t="s">
        <v>140</v>
      </c>
      <c r="BE98" s="2" t="s">
        <v>140</v>
      </c>
      <c r="BF98" s="2" t="s">
        <v>140</v>
      </c>
      <c r="BG98" s="2" t="s">
        <v>140</v>
      </c>
      <c r="BH98" s="2" t="s">
        <v>140</v>
      </c>
      <c r="BI98" s="18" t="s">
        <v>140</v>
      </c>
      <c r="BJ98" s="2" t="s">
        <v>140</v>
      </c>
      <c r="BK98" s="2" t="s">
        <v>140</v>
      </c>
      <c r="BL98" s="2" t="s">
        <v>140</v>
      </c>
      <c r="BM98" s="2" t="s">
        <v>140</v>
      </c>
      <c r="BN98" s="18" t="s">
        <v>140</v>
      </c>
      <c r="BO98" s="18" t="s">
        <v>140</v>
      </c>
      <c r="BP98" s="2" t="s">
        <v>140</v>
      </c>
    </row>
    <row r="99" spans="1:68" ht="15" thickBot="1" x14ac:dyDescent="0.35">
      <c r="A99" s="1" t="s">
        <v>188</v>
      </c>
      <c r="B99" s="2" t="s">
        <v>140</v>
      </c>
      <c r="C99" s="18" t="s">
        <v>140</v>
      </c>
      <c r="D99" s="2" t="s">
        <v>140</v>
      </c>
      <c r="E99" s="18" t="s">
        <v>140</v>
      </c>
      <c r="F99" s="2" t="s">
        <v>140</v>
      </c>
      <c r="G99" s="18" t="s">
        <v>140</v>
      </c>
      <c r="H99" s="2" t="s">
        <v>140</v>
      </c>
      <c r="I99" s="18" t="s">
        <v>140</v>
      </c>
      <c r="J99" s="2" t="s">
        <v>140</v>
      </c>
      <c r="K99" s="18" t="s">
        <v>140</v>
      </c>
      <c r="L99" s="2" t="s">
        <v>140</v>
      </c>
      <c r="M99" s="18" t="s">
        <v>140</v>
      </c>
      <c r="N99" s="2" t="s">
        <v>140</v>
      </c>
      <c r="O99" s="18" t="s">
        <v>140</v>
      </c>
      <c r="P99" s="18" t="s">
        <v>140</v>
      </c>
      <c r="Q99" s="2" t="s">
        <v>140</v>
      </c>
      <c r="R99" s="2" t="s">
        <v>140</v>
      </c>
      <c r="S99" s="18" t="s">
        <v>140</v>
      </c>
      <c r="T99" s="2" t="s">
        <v>140</v>
      </c>
      <c r="U99" s="18" t="s">
        <v>140</v>
      </c>
      <c r="V99" s="2" t="s">
        <v>140</v>
      </c>
      <c r="W99" s="2" t="s">
        <v>140</v>
      </c>
      <c r="X99" s="2" t="s">
        <v>140</v>
      </c>
      <c r="Y99" s="2" t="s">
        <v>140</v>
      </c>
      <c r="Z99" s="18" t="s">
        <v>140</v>
      </c>
      <c r="AA99" s="2" t="s">
        <v>140</v>
      </c>
      <c r="AB99" s="2" t="s">
        <v>140</v>
      </c>
      <c r="AC99" s="18" t="s">
        <v>140</v>
      </c>
      <c r="AD99" s="18" t="s">
        <v>140</v>
      </c>
      <c r="AE99" s="2" t="s">
        <v>140</v>
      </c>
      <c r="AF99" s="18" t="s">
        <v>140</v>
      </c>
      <c r="AG99" s="18" t="s">
        <v>140</v>
      </c>
      <c r="AH99" s="2" t="s">
        <v>140</v>
      </c>
      <c r="AI99" s="2" t="s">
        <v>140</v>
      </c>
      <c r="AJ99" s="2" t="s">
        <v>140</v>
      </c>
      <c r="AK99" s="2" t="s">
        <v>140</v>
      </c>
      <c r="AL99" s="18" t="s">
        <v>140</v>
      </c>
      <c r="AM99" s="2" t="s">
        <v>140</v>
      </c>
      <c r="AN99" s="2" t="s">
        <v>140</v>
      </c>
      <c r="AO99" s="18" t="s">
        <v>140</v>
      </c>
      <c r="AP99" s="2" t="s">
        <v>140</v>
      </c>
      <c r="AQ99" s="2" t="s">
        <v>140</v>
      </c>
      <c r="AR99" s="2" t="s">
        <v>140</v>
      </c>
      <c r="AS99" s="2" t="s">
        <v>140</v>
      </c>
      <c r="AT99" s="2" t="s">
        <v>140</v>
      </c>
      <c r="AU99" s="2" t="s">
        <v>140</v>
      </c>
      <c r="AV99" s="2" t="s">
        <v>140</v>
      </c>
      <c r="AW99" s="2" t="s">
        <v>140</v>
      </c>
      <c r="AX99" s="2" t="s">
        <v>140</v>
      </c>
      <c r="AY99" s="18" t="s">
        <v>140</v>
      </c>
      <c r="AZ99" s="18" t="s">
        <v>140</v>
      </c>
      <c r="BA99" s="18" t="s">
        <v>140</v>
      </c>
      <c r="BB99" s="2" t="s">
        <v>140</v>
      </c>
      <c r="BC99" s="2" t="s">
        <v>140</v>
      </c>
      <c r="BD99" s="18" t="s">
        <v>140</v>
      </c>
      <c r="BE99" s="2" t="s">
        <v>140</v>
      </c>
      <c r="BF99" s="2" t="s">
        <v>140</v>
      </c>
      <c r="BG99" s="2" t="s">
        <v>140</v>
      </c>
      <c r="BH99" s="2" t="s">
        <v>140</v>
      </c>
      <c r="BI99" s="18" t="s">
        <v>140</v>
      </c>
      <c r="BJ99" s="2" t="s">
        <v>140</v>
      </c>
      <c r="BK99" s="2" t="s">
        <v>140</v>
      </c>
      <c r="BL99" s="2" t="s">
        <v>140</v>
      </c>
      <c r="BM99" s="2" t="s">
        <v>140</v>
      </c>
      <c r="BN99" s="18" t="s">
        <v>140</v>
      </c>
      <c r="BO99" s="18" t="s">
        <v>140</v>
      </c>
      <c r="BP99" s="2" t="s">
        <v>140</v>
      </c>
    </row>
    <row r="100" spans="1:68" ht="15" thickBot="1" x14ac:dyDescent="0.35">
      <c r="A100" s="1" t="s">
        <v>189</v>
      </c>
      <c r="B100" s="2" t="s">
        <v>140</v>
      </c>
      <c r="C100" s="18" t="s">
        <v>140</v>
      </c>
      <c r="D100" s="2" t="s">
        <v>140</v>
      </c>
      <c r="E100" s="18" t="s">
        <v>140</v>
      </c>
      <c r="F100" s="2" t="s">
        <v>140</v>
      </c>
      <c r="G100" s="18" t="s">
        <v>140</v>
      </c>
      <c r="H100" s="2" t="s">
        <v>140</v>
      </c>
      <c r="I100" s="18" t="s">
        <v>140</v>
      </c>
      <c r="J100" s="2" t="s">
        <v>140</v>
      </c>
      <c r="K100" s="18" t="s">
        <v>140</v>
      </c>
      <c r="L100" s="2" t="s">
        <v>140</v>
      </c>
      <c r="M100" s="18" t="s">
        <v>140</v>
      </c>
      <c r="N100" s="2" t="s">
        <v>140</v>
      </c>
      <c r="O100" s="18" t="s">
        <v>140</v>
      </c>
      <c r="P100" s="18" t="s">
        <v>140</v>
      </c>
      <c r="Q100" s="2" t="s">
        <v>140</v>
      </c>
      <c r="R100" s="2" t="s">
        <v>140</v>
      </c>
      <c r="S100" s="18" t="s">
        <v>140</v>
      </c>
      <c r="T100" s="2" t="s">
        <v>140</v>
      </c>
      <c r="U100" s="18" t="s">
        <v>140</v>
      </c>
      <c r="V100" s="2" t="s">
        <v>140</v>
      </c>
      <c r="W100" s="2" t="s">
        <v>140</v>
      </c>
      <c r="X100" s="2" t="s">
        <v>140</v>
      </c>
      <c r="Y100" s="2" t="s">
        <v>140</v>
      </c>
      <c r="Z100" s="18" t="s">
        <v>140</v>
      </c>
      <c r="AA100" s="2" t="s">
        <v>140</v>
      </c>
      <c r="AB100" s="2" t="s">
        <v>140</v>
      </c>
      <c r="AC100" s="18" t="s">
        <v>140</v>
      </c>
      <c r="AD100" s="18" t="s">
        <v>140</v>
      </c>
      <c r="AE100" s="2" t="s">
        <v>140</v>
      </c>
      <c r="AF100" s="18" t="s">
        <v>140</v>
      </c>
      <c r="AG100" s="18" t="s">
        <v>140</v>
      </c>
      <c r="AH100" s="2" t="s">
        <v>140</v>
      </c>
      <c r="AI100" s="2" t="s">
        <v>140</v>
      </c>
      <c r="AJ100" s="2" t="s">
        <v>140</v>
      </c>
      <c r="AK100" s="2" t="s">
        <v>140</v>
      </c>
      <c r="AL100" s="18" t="s">
        <v>140</v>
      </c>
      <c r="AM100" s="2" t="s">
        <v>140</v>
      </c>
      <c r="AN100" s="2" t="s">
        <v>140</v>
      </c>
      <c r="AO100" s="18" t="s">
        <v>140</v>
      </c>
      <c r="AP100" s="2" t="s">
        <v>140</v>
      </c>
      <c r="AQ100" s="2" t="s">
        <v>140</v>
      </c>
      <c r="AR100" s="2" t="s">
        <v>140</v>
      </c>
      <c r="AS100" s="2" t="s">
        <v>140</v>
      </c>
      <c r="AT100" s="2" t="s">
        <v>140</v>
      </c>
      <c r="AU100" s="2" t="s">
        <v>140</v>
      </c>
      <c r="AV100" s="2" t="s">
        <v>140</v>
      </c>
      <c r="AW100" s="2" t="s">
        <v>140</v>
      </c>
      <c r="AX100" s="2" t="s">
        <v>140</v>
      </c>
      <c r="AY100" s="18" t="s">
        <v>140</v>
      </c>
      <c r="AZ100" s="18" t="s">
        <v>140</v>
      </c>
      <c r="BA100" s="18" t="s">
        <v>140</v>
      </c>
      <c r="BB100" s="2" t="s">
        <v>140</v>
      </c>
      <c r="BC100" s="2" t="s">
        <v>140</v>
      </c>
      <c r="BD100" s="18" t="s">
        <v>140</v>
      </c>
      <c r="BE100" s="2" t="s">
        <v>140</v>
      </c>
      <c r="BF100" s="2" t="s">
        <v>140</v>
      </c>
      <c r="BG100" s="2" t="s">
        <v>140</v>
      </c>
      <c r="BH100" s="2" t="s">
        <v>140</v>
      </c>
      <c r="BI100" s="18" t="s">
        <v>140</v>
      </c>
      <c r="BJ100" s="2" t="s">
        <v>140</v>
      </c>
      <c r="BK100" s="2" t="s">
        <v>140</v>
      </c>
      <c r="BL100" s="2" t="s">
        <v>140</v>
      </c>
      <c r="BM100" s="2" t="s">
        <v>140</v>
      </c>
      <c r="BN100" s="18" t="s">
        <v>140</v>
      </c>
      <c r="BO100" s="18" t="s">
        <v>140</v>
      </c>
      <c r="BP100" s="2" t="s">
        <v>140</v>
      </c>
    </row>
    <row r="101" spans="1:68" ht="15" thickBot="1" x14ac:dyDescent="0.35">
      <c r="A101" s="1" t="s">
        <v>190</v>
      </c>
      <c r="B101" s="2" t="s">
        <v>140</v>
      </c>
      <c r="C101" s="18" t="s">
        <v>140</v>
      </c>
      <c r="D101" s="2" t="s">
        <v>140</v>
      </c>
      <c r="E101" s="18" t="s">
        <v>140</v>
      </c>
      <c r="F101" s="2" t="s">
        <v>140</v>
      </c>
      <c r="G101" s="18" t="s">
        <v>140</v>
      </c>
      <c r="H101" s="2" t="s">
        <v>140</v>
      </c>
      <c r="I101" s="18" t="s">
        <v>140</v>
      </c>
      <c r="J101" s="2" t="s">
        <v>140</v>
      </c>
      <c r="K101" s="18" t="s">
        <v>140</v>
      </c>
      <c r="L101" s="2" t="s">
        <v>140</v>
      </c>
      <c r="M101" s="18" t="s">
        <v>140</v>
      </c>
      <c r="N101" s="2" t="s">
        <v>140</v>
      </c>
      <c r="O101" s="18" t="s">
        <v>140</v>
      </c>
      <c r="P101" s="18" t="s">
        <v>140</v>
      </c>
      <c r="Q101" s="2" t="s">
        <v>140</v>
      </c>
      <c r="R101" s="2" t="s">
        <v>140</v>
      </c>
      <c r="S101" s="18" t="s">
        <v>140</v>
      </c>
      <c r="T101" s="2" t="s">
        <v>140</v>
      </c>
      <c r="U101" s="18" t="s">
        <v>140</v>
      </c>
      <c r="V101" s="2" t="s">
        <v>140</v>
      </c>
      <c r="W101" s="2" t="s">
        <v>140</v>
      </c>
      <c r="X101" s="2" t="s">
        <v>140</v>
      </c>
      <c r="Y101" s="2" t="s">
        <v>140</v>
      </c>
      <c r="Z101" s="18" t="s">
        <v>140</v>
      </c>
      <c r="AA101" s="2" t="s">
        <v>140</v>
      </c>
      <c r="AB101" s="2" t="s">
        <v>140</v>
      </c>
      <c r="AC101" s="18" t="s">
        <v>140</v>
      </c>
      <c r="AD101" s="18" t="s">
        <v>140</v>
      </c>
      <c r="AE101" s="2" t="s">
        <v>140</v>
      </c>
      <c r="AF101" s="18" t="s">
        <v>140</v>
      </c>
      <c r="AG101" s="18" t="s">
        <v>140</v>
      </c>
      <c r="AH101" s="2" t="s">
        <v>140</v>
      </c>
      <c r="AI101" s="2" t="s">
        <v>140</v>
      </c>
      <c r="AJ101" s="2" t="s">
        <v>140</v>
      </c>
      <c r="AK101" s="2" t="s">
        <v>140</v>
      </c>
      <c r="AL101" s="18" t="s">
        <v>140</v>
      </c>
      <c r="AM101" s="2" t="s">
        <v>140</v>
      </c>
      <c r="AN101" s="2" t="s">
        <v>140</v>
      </c>
      <c r="AO101" s="18" t="s">
        <v>140</v>
      </c>
      <c r="AP101" s="2" t="s">
        <v>140</v>
      </c>
      <c r="AQ101" s="2" t="s">
        <v>140</v>
      </c>
      <c r="AR101" s="2" t="s">
        <v>140</v>
      </c>
      <c r="AS101" s="2" t="s">
        <v>140</v>
      </c>
      <c r="AT101" s="2" t="s">
        <v>140</v>
      </c>
      <c r="AU101" s="2" t="s">
        <v>140</v>
      </c>
      <c r="AV101" s="2" t="s">
        <v>140</v>
      </c>
      <c r="AW101" s="2" t="s">
        <v>140</v>
      </c>
      <c r="AX101" s="2" t="s">
        <v>140</v>
      </c>
      <c r="AY101" s="18" t="s">
        <v>140</v>
      </c>
      <c r="AZ101" s="18" t="s">
        <v>140</v>
      </c>
      <c r="BA101" s="18" t="s">
        <v>140</v>
      </c>
      <c r="BB101" s="2" t="s">
        <v>140</v>
      </c>
      <c r="BC101" s="2" t="s">
        <v>140</v>
      </c>
      <c r="BD101" s="18" t="s">
        <v>140</v>
      </c>
      <c r="BE101" s="2" t="s">
        <v>140</v>
      </c>
      <c r="BF101" s="2" t="s">
        <v>140</v>
      </c>
      <c r="BG101" s="2" t="s">
        <v>140</v>
      </c>
      <c r="BH101" s="2" t="s">
        <v>140</v>
      </c>
      <c r="BI101" s="18" t="s">
        <v>140</v>
      </c>
      <c r="BJ101" s="2" t="s">
        <v>140</v>
      </c>
      <c r="BK101" s="2" t="s">
        <v>140</v>
      </c>
      <c r="BL101" s="2" t="s">
        <v>140</v>
      </c>
      <c r="BM101" s="2" t="s">
        <v>140</v>
      </c>
      <c r="BN101" s="18" t="s">
        <v>140</v>
      </c>
      <c r="BO101" s="18" t="s">
        <v>140</v>
      </c>
      <c r="BP101" s="2" t="s">
        <v>140</v>
      </c>
    </row>
    <row r="102" spans="1:68" ht="15" thickBot="1" x14ac:dyDescent="0.35">
      <c r="A102" s="1" t="s">
        <v>191</v>
      </c>
      <c r="B102" s="2" t="s">
        <v>140</v>
      </c>
      <c r="C102" s="18" t="s">
        <v>140</v>
      </c>
      <c r="D102" s="2" t="s">
        <v>140</v>
      </c>
      <c r="E102" s="18" t="s">
        <v>140</v>
      </c>
      <c r="F102" s="2" t="s">
        <v>140</v>
      </c>
      <c r="G102" s="18" t="s">
        <v>140</v>
      </c>
      <c r="H102" s="2" t="s">
        <v>140</v>
      </c>
      <c r="I102" s="18" t="s">
        <v>140</v>
      </c>
      <c r="J102" s="2" t="s">
        <v>140</v>
      </c>
      <c r="K102" s="18" t="s">
        <v>140</v>
      </c>
      <c r="L102" s="2" t="s">
        <v>140</v>
      </c>
      <c r="M102" s="18" t="s">
        <v>140</v>
      </c>
      <c r="N102" s="2" t="s">
        <v>140</v>
      </c>
      <c r="O102" s="18" t="s">
        <v>140</v>
      </c>
      <c r="P102" s="18" t="s">
        <v>140</v>
      </c>
      <c r="Q102" s="2" t="s">
        <v>140</v>
      </c>
      <c r="R102" s="2" t="s">
        <v>140</v>
      </c>
      <c r="S102" s="18" t="s">
        <v>140</v>
      </c>
      <c r="T102" s="2" t="s">
        <v>140</v>
      </c>
      <c r="U102" s="18" t="s">
        <v>140</v>
      </c>
      <c r="V102" s="2" t="s">
        <v>140</v>
      </c>
      <c r="W102" s="2" t="s">
        <v>140</v>
      </c>
      <c r="X102" s="2" t="s">
        <v>140</v>
      </c>
      <c r="Y102" s="2" t="s">
        <v>140</v>
      </c>
      <c r="Z102" s="18" t="s">
        <v>140</v>
      </c>
      <c r="AA102" s="2" t="s">
        <v>140</v>
      </c>
      <c r="AB102" s="2" t="s">
        <v>140</v>
      </c>
      <c r="AC102" s="18" t="s">
        <v>140</v>
      </c>
      <c r="AD102" s="18" t="s">
        <v>140</v>
      </c>
      <c r="AE102" s="2" t="s">
        <v>140</v>
      </c>
      <c r="AF102" s="18" t="s">
        <v>140</v>
      </c>
      <c r="AG102" s="18" t="s">
        <v>140</v>
      </c>
      <c r="AH102" s="2" t="s">
        <v>140</v>
      </c>
      <c r="AI102" s="2" t="s">
        <v>140</v>
      </c>
      <c r="AJ102" s="2" t="s">
        <v>140</v>
      </c>
      <c r="AK102" s="2" t="s">
        <v>140</v>
      </c>
      <c r="AL102" s="18" t="s">
        <v>140</v>
      </c>
      <c r="AM102" s="2" t="s">
        <v>140</v>
      </c>
      <c r="AN102" s="2" t="s">
        <v>140</v>
      </c>
      <c r="AO102" s="18" t="s">
        <v>140</v>
      </c>
      <c r="AP102" s="2" t="s">
        <v>140</v>
      </c>
      <c r="AQ102" s="2" t="s">
        <v>140</v>
      </c>
      <c r="AR102" s="2" t="s">
        <v>140</v>
      </c>
      <c r="AS102" s="2" t="s">
        <v>140</v>
      </c>
      <c r="AT102" s="2" t="s">
        <v>140</v>
      </c>
      <c r="AU102" s="2" t="s">
        <v>140</v>
      </c>
      <c r="AV102" s="2" t="s">
        <v>140</v>
      </c>
      <c r="AW102" s="2" t="s">
        <v>140</v>
      </c>
      <c r="AX102" s="2" t="s">
        <v>140</v>
      </c>
      <c r="AY102" s="18" t="s">
        <v>140</v>
      </c>
      <c r="AZ102" s="18" t="s">
        <v>140</v>
      </c>
      <c r="BA102" s="18" t="s">
        <v>140</v>
      </c>
      <c r="BB102" s="2" t="s">
        <v>140</v>
      </c>
      <c r="BC102" s="2" t="s">
        <v>140</v>
      </c>
      <c r="BD102" s="18" t="s">
        <v>140</v>
      </c>
      <c r="BE102" s="2" t="s">
        <v>140</v>
      </c>
      <c r="BF102" s="2" t="s">
        <v>140</v>
      </c>
      <c r="BG102" s="2" t="s">
        <v>140</v>
      </c>
      <c r="BH102" s="2" t="s">
        <v>140</v>
      </c>
      <c r="BI102" s="18" t="s">
        <v>140</v>
      </c>
      <c r="BJ102" s="2" t="s">
        <v>140</v>
      </c>
      <c r="BK102" s="2" t="s">
        <v>140</v>
      </c>
      <c r="BL102" s="2" t="s">
        <v>140</v>
      </c>
      <c r="BM102" s="2" t="s">
        <v>140</v>
      </c>
      <c r="BN102" s="18" t="s">
        <v>140</v>
      </c>
      <c r="BO102" s="18" t="s">
        <v>140</v>
      </c>
      <c r="BP102" s="2" t="s">
        <v>140</v>
      </c>
    </row>
    <row r="103" spans="1:68" ht="15" thickBot="1" x14ac:dyDescent="0.35">
      <c r="A103" s="1" t="s">
        <v>192</v>
      </c>
      <c r="B103" s="2" t="s">
        <v>140</v>
      </c>
      <c r="C103" s="18" t="s">
        <v>140</v>
      </c>
      <c r="D103" s="2" t="s">
        <v>140</v>
      </c>
      <c r="E103" s="18" t="s">
        <v>140</v>
      </c>
      <c r="F103" s="2" t="s">
        <v>140</v>
      </c>
      <c r="G103" s="18" t="s">
        <v>140</v>
      </c>
      <c r="H103" s="2" t="s">
        <v>140</v>
      </c>
      <c r="I103" s="18" t="s">
        <v>140</v>
      </c>
      <c r="J103" s="2" t="s">
        <v>140</v>
      </c>
      <c r="K103" s="18" t="s">
        <v>140</v>
      </c>
      <c r="L103" s="2" t="s">
        <v>140</v>
      </c>
      <c r="M103" s="18" t="s">
        <v>140</v>
      </c>
      <c r="N103" s="2" t="s">
        <v>140</v>
      </c>
      <c r="O103" s="18" t="s">
        <v>140</v>
      </c>
      <c r="P103" s="18" t="s">
        <v>140</v>
      </c>
      <c r="Q103" s="2" t="s">
        <v>140</v>
      </c>
      <c r="R103" s="2" t="s">
        <v>140</v>
      </c>
      <c r="S103" s="18" t="s">
        <v>140</v>
      </c>
      <c r="T103" s="2" t="s">
        <v>140</v>
      </c>
      <c r="U103" s="18" t="s">
        <v>140</v>
      </c>
      <c r="V103" s="2" t="s">
        <v>140</v>
      </c>
      <c r="W103" s="2" t="s">
        <v>140</v>
      </c>
      <c r="X103" s="2" t="s">
        <v>140</v>
      </c>
      <c r="Y103" s="2" t="s">
        <v>140</v>
      </c>
      <c r="Z103" s="18" t="s">
        <v>140</v>
      </c>
      <c r="AA103" s="2" t="s">
        <v>140</v>
      </c>
      <c r="AB103" s="2" t="s">
        <v>140</v>
      </c>
      <c r="AC103" s="18" t="s">
        <v>140</v>
      </c>
      <c r="AD103" s="18" t="s">
        <v>140</v>
      </c>
      <c r="AE103" s="2" t="s">
        <v>140</v>
      </c>
      <c r="AF103" s="18" t="s">
        <v>140</v>
      </c>
      <c r="AG103" s="18" t="s">
        <v>140</v>
      </c>
      <c r="AH103" s="2" t="s">
        <v>140</v>
      </c>
      <c r="AI103" s="2" t="s">
        <v>140</v>
      </c>
      <c r="AJ103" s="2" t="s">
        <v>140</v>
      </c>
      <c r="AK103" s="2" t="s">
        <v>140</v>
      </c>
      <c r="AL103" s="18" t="s">
        <v>140</v>
      </c>
      <c r="AM103" s="2" t="s">
        <v>140</v>
      </c>
      <c r="AN103" s="2" t="s">
        <v>140</v>
      </c>
      <c r="AO103" s="18" t="s">
        <v>140</v>
      </c>
      <c r="AP103" s="2" t="s">
        <v>140</v>
      </c>
      <c r="AQ103" s="2" t="s">
        <v>140</v>
      </c>
      <c r="AR103" s="2" t="s">
        <v>140</v>
      </c>
      <c r="AS103" s="2" t="s">
        <v>140</v>
      </c>
      <c r="AT103" s="2" t="s">
        <v>140</v>
      </c>
      <c r="AU103" s="2" t="s">
        <v>140</v>
      </c>
      <c r="AV103" s="2" t="s">
        <v>140</v>
      </c>
      <c r="AW103" s="2" t="s">
        <v>140</v>
      </c>
      <c r="AX103" s="2" t="s">
        <v>140</v>
      </c>
      <c r="AY103" s="18" t="s">
        <v>140</v>
      </c>
      <c r="AZ103" s="18" t="s">
        <v>140</v>
      </c>
      <c r="BA103" s="18" t="s">
        <v>140</v>
      </c>
      <c r="BB103" s="2" t="s">
        <v>140</v>
      </c>
      <c r="BC103" s="2" t="s">
        <v>140</v>
      </c>
      <c r="BD103" s="18" t="s">
        <v>140</v>
      </c>
      <c r="BE103" s="2" t="s">
        <v>140</v>
      </c>
      <c r="BF103" s="2" t="s">
        <v>140</v>
      </c>
      <c r="BG103" s="2" t="s">
        <v>140</v>
      </c>
      <c r="BH103" s="2" t="s">
        <v>140</v>
      </c>
      <c r="BI103" s="18" t="s">
        <v>140</v>
      </c>
      <c r="BJ103" s="2" t="s">
        <v>140</v>
      </c>
      <c r="BK103" s="2" t="s">
        <v>140</v>
      </c>
      <c r="BL103" s="2" t="s">
        <v>140</v>
      </c>
      <c r="BM103" s="2" t="s">
        <v>140</v>
      </c>
      <c r="BN103" s="18" t="s">
        <v>140</v>
      </c>
      <c r="BO103" s="18" t="s">
        <v>140</v>
      </c>
      <c r="BP103" s="2" t="s">
        <v>140</v>
      </c>
    </row>
    <row r="104" spans="1:68" ht="15" thickBot="1" x14ac:dyDescent="0.35">
      <c r="A104" s="1" t="s">
        <v>193</v>
      </c>
      <c r="B104" s="2" t="s">
        <v>140</v>
      </c>
      <c r="C104" s="18" t="s">
        <v>140</v>
      </c>
      <c r="D104" s="2" t="s">
        <v>140</v>
      </c>
      <c r="E104" s="18" t="s">
        <v>140</v>
      </c>
      <c r="F104" s="2" t="s">
        <v>140</v>
      </c>
      <c r="G104" s="18" t="s">
        <v>140</v>
      </c>
      <c r="H104" s="2" t="s">
        <v>140</v>
      </c>
      <c r="I104" s="18" t="s">
        <v>140</v>
      </c>
      <c r="J104" s="2" t="s">
        <v>140</v>
      </c>
      <c r="K104" s="18" t="s">
        <v>140</v>
      </c>
      <c r="L104" s="2" t="s">
        <v>140</v>
      </c>
      <c r="M104" s="18" t="s">
        <v>140</v>
      </c>
      <c r="N104" s="2" t="s">
        <v>140</v>
      </c>
      <c r="O104" s="18" t="s">
        <v>140</v>
      </c>
      <c r="P104" s="18" t="s">
        <v>140</v>
      </c>
      <c r="Q104" s="2" t="s">
        <v>140</v>
      </c>
      <c r="R104" s="2" t="s">
        <v>140</v>
      </c>
      <c r="S104" s="18" t="s">
        <v>140</v>
      </c>
      <c r="T104" s="2" t="s">
        <v>140</v>
      </c>
      <c r="U104" s="18" t="s">
        <v>140</v>
      </c>
      <c r="V104" s="2" t="s">
        <v>140</v>
      </c>
      <c r="W104" s="2" t="s">
        <v>140</v>
      </c>
      <c r="X104" s="2" t="s">
        <v>140</v>
      </c>
      <c r="Y104" s="2" t="s">
        <v>140</v>
      </c>
      <c r="Z104" s="18" t="s">
        <v>140</v>
      </c>
      <c r="AA104" s="2" t="s">
        <v>140</v>
      </c>
      <c r="AB104" s="2" t="s">
        <v>140</v>
      </c>
      <c r="AC104" s="18" t="s">
        <v>140</v>
      </c>
      <c r="AD104" s="18" t="s">
        <v>140</v>
      </c>
      <c r="AE104" s="2" t="s">
        <v>140</v>
      </c>
      <c r="AF104" s="18" t="s">
        <v>140</v>
      </c>
      <c r="AG104" s="18" t="s">
        <v>140</v>
      </c>
      <c r="AH104" s="2" t="s">
        <v>140</v>
      </c>
      <c r="AI104" s="2" t="s">
        <v>140</v>
      </c>
      <c r="AJ104" s="2" t="s">
        <v>140</v>
      </c>
      <c r="AK104" s="2" t="s">
        <v>140</v>
      </c>
      <c r="AL104" s="18" t="s">
        <v>140</v>
      </c>
      <c r="AM104" s="2" t="s">
        <v>140</v>
      </c>
      <c r="AN104" s="2" t="s">
        <v>140</v>
      </c>
      <c r="AO104" s="18" t="s">
        <v>140</v>
      </c>
      <c r="AP104" s="2" t="s">
        <v>140</v>
      </c>
      <c r="AQ104" s="2" t="s">
        <v>140</v>
      </c>
      <c r="AR104" s="2" t="s">
        <v>140</v>
      </c>
      <c r="AS104" s="2" t="s">
        <v>140</v>
      </c>
      <c r="AT104" s="2" t="s">
        <v>140</v>
      </c>
      <c r="AU104" s="2" t="s">
        <v>140</v>
      </c>
      <c r="AV104" s="2" t="s">
        <v>140</v>
      </c>
      <c r="AW104" s="2" t="s">
        <v>140</v>
      </c>
      <c r="AX104" s="2" t="s">
        <v>140</v>
      </c>
      <c r="AY104" s="18" t="s">
        <v>140</v>
      </c>
      <c r="AZ104" s="18" t="s">
        <v>140</v>
      </c>
      <c r="BA104" s="18" t="s">
        <v>140</v>
      </c>
      <c r="BB104" s="2" t="s">
        <v>140</v>
      </c>
      <c r="BC104" s="2" t="s">
        <v>140</v>
      </c>
      <c r="BD104" s="18" t="s">
        <v>140</v>
      </c>
      <c r="BE104" s="2" t="s">
        <v>140</v>
      </c>
      <c r="BF104" s="2" t="s">
        <v>140</v>
      </c>
      <c r="BG104" s="2" t="s">
        <v>140</v>
      </c>
      <c r="BH104" s="2" t="s">
        <v>140</v>
      </c>
      <c r="BI104" s="18" t="s">
        <v>140</v>
      </c>
      <c r="BJ104" s="2" t="s">
        <v>140</v>
      </c>
      <c r="BK104" s="2" t="s">
        <v>140</v>
      </c>
      <c r="BL104" s="2" t="s">
        <v>140</v>
      </c>
      <c r="BM104" s="2" t="s">
        <v>140</v>
      </c>
      <c r="BN104" s="18" t="s">
        <v>140</v>
      </c>
      <c r="BO104" s="18" t="s">
        <v>140</v>
      </c>
      <c r="BP104" s="2" t="s">
        <v>140</v>
      </c>
    </row>
    <row r="105" spans="1:68" ht="15" thickBot="1" x14ac:dyDescent="0.35">
      <c r="A105" s="1" t="s">
        <v>194</v>
      </c>
      <c r="B105" s="2" t="s">
        <v>140</v>
      </c>
      <c r="C105" s="18" t="s">
        <v>140</v>
      </c>
      <c r="D105" s="2" t="s">
        <v>140</v>
      </c>
      <c r="E105" s="18" t="s">
        <v>140</v>
      </c>
      <c r="F105" s="2" t="s">
        <v>140</v>
      </c>
      <c r="G105" s="18" t="s">
        <v>140</v>
      </c>
      <c r="H105" s="2" t="s">
        <v>140</v>
      </c>
      <c r="I105" s="18" t="s">
        <v>140</v>
      </c>
      <c r="J105" s="2" t="s">
        <v>140</v>
      </c>
      <c r="K105" s="18" t="s">
        <v>140</v>
      </c>
      <c r="L105" s="2" t="s">
        <v>140</v>
      </c>
      <c r="M105" s="18" t="s">
        <v>140</v>
      </c>
      <c r="N105" s="2" t="s">
        <v>140</v>
      </c>
      <c r="O105" s="18" t="s">
        <v>140</v>
      </c>
      <c r="P105" s="18" t="s">
        <v>140</v>
      </c>
      <c r="Q105" s="2" t="s">
        <v>140</v>
      </c>
      <c r="R105" s="2" t="s">
        <v>140</v>
      </c>
      <c r="S105" s="18" t="s">
        <v>140</v>
      </c>
      <c r="T105" s="2" t="s">
        <v>140</v>
      </c>
      <c r="U105" s="18" t="s">
        <v>140</v>
      </c>
      <c r="V105" s="2" t="s">
        <v>140</v>
      </c>
      <c r="W105" s="2" t="s">
        <v>140</v>
      </c>
      <c r="X105" s="2" t="s">
        <v>140</v>
      </c>
      <c r="Y105" s="2" t="s">
        <v>140</v>
      </c>
      <c r="Z105" s="18" t="s">
        <v>140</v>
      </c>
      <c r="AA105" s="2" t="s">
        <v>140</v>
      </c>
      <c r="AB105" s="2" t="s">
        <v>140</v>
      </c>
      <c r="AC105" s="18" t="s">
        <v>140</v>
      </c>
      <c r="AD105" s="18" t="s">
        <v>140</v>
      </c>
      <c r="AE105" s="2" t="s">
        <v>140</v>
      </c>
      <c r="AF105" s="18" t="s">
        <v>140</v>
      </c>
      <c r="AG105" s="18" t="s">
        <v>140</v>
      </c>
      <c r="AH105" s="2" t="s">
        <v>140</v>
      </c>
      <c r="AI105" s="2" t="s">
        <v>140</v>
      </c>
      <c r="AJ105" s="2" t="s">
        <v>140</v>
      </c>
      <c r="AK105" s="2" t="s">
        <v>140</v>
      </c>
      <c r="AL105" s="18" t="s">
        <v>140</v>
      </c>
      <c r="AM105" s="2" t="s">
        <v>140</v>
      </c>
      <c r="AN105" s="2" t="s">
        <v>140</v>
      </c>
      <c r="AO105" s="18" t="s">
        <v>140</v>
      </c>
      <c r="AP105" s="2" t="s">
        <v>140</v>
      </c>
      <c r="AQ105" s="2" t="s">
        <v>140</v>
      </c>
      <c r="AR105" s="2" t="s">
        <v>140</v>
      </c>
      <c r="AS105" s="2" t="s">
        <v>140</v>
      </c>
      <c r="AT105" s="2" t="s">
        <v>140</v>
      </c>
      <c r="AU105" s="2" t="s">
        <v>140</v>
      </c>
      <c r="AV105" s="2" t="s">
        <v>140</v>
      </c>
      <c r="AW105" s="2" t="s">
        <v>140</v>
      </c>
      <c r="AX105" s="2" t="s">
        <v>140</v>
      </c>
      <c r="AY105" s="18" t="s">
        <v>140</v>
      </c>
      <c r="AZ105" s="18" t="s">
        <v>140</v>
      </c>
      <c r="BA105" s="18" t="s">
        <v>140</v>
      </c>
      <c r="BB105" s="2" t="s">
        <v>140</v>
      </c>
      <c r="BC105" s="2" t="s">
        <v>140</v>
      </c>
      <c r="BD105" s="18" t="s">
        <v>140</v>
      </c>
      <c r="BE105" s="2" t="s">
        <v>140</v>
      </c>
      <c r="BF105" s="2" t="s">
        <v>140</v>
      </c>
      <c r="BG105" s="2" t="s">
        <v>140</v>
      </c>
      <c r="BH105" s="2" t="s">
        <v>140</v>
      </c>
      <c r="BI105" s="18" t="s">
        <v>140</v>
      </c>
      <c r="BJ105" s="2" t="s">
        <v>140</v>
      </c>
      <c r="BK105" s="2" t="s">
        <v>140</v>
      </c>
      <c r="BL105" s="2" t="s">
        <v>140</v>
      </c>
      <c r="BM105" s="2" t="s">
        <v>140</v>
      </c>
      <c r="BN105" s="18" t="s">
        <v>140</v>
      </c>
      <c r="BO105" s="18" t="s">
        <v>140</v>
      </c>
      <c r="BP105" s="2" t="s">
        <v>140</v>
      </c>
    </row>
    <row r="106" spans="1:68" ht="15" thickBot="1" x14ac:dyDescent="0.35">
      <c r="A106" s="1" t="s">
        <v>195</v>
      </c>
      <c r="B106" s="2" t="s">
        <v>140</v>
      </c>
      <c r="C106" s="18" t="s">
        <v>140</v>
      </c>
      <c r="D106" s="2" t="s">
        <v>140</v>
      </c>
      <c r="E106" s="18" t="s">
        <v>140</v>
      </c>
      <c r="F106" s="2" t="s">
        <v>140</v>
      </c>
      <c r="G106" s="18" t="s">
        <v>140</v>
      </c>
      <c r="H106" s="2" t="s">
        <v>140</v>
      </c>
      <c r="I106" s="18" t="s">
        <v>140</v>
      </c>
      <c r="J106" s="2" t="s">
        <v>140</v>
      </c>
      <c r="K106" s="18" t="s">
        <v>140</v>
      </c>
      <c r="L106" s="2" t="s">
        <v>140</v>
      </c>
      <c r="M106" s="18" t="s">
        <v>140</v>
      </c>
      <c r="N106" s="2" t="s">
        <v>140</v>
      </c>
      <c r="O106" s="18" t="s">
        <v>140</v>
      </c>
      <c r="P106" s="18" t="s">
        <v>140</v>
      </c>
      <c r="Q106" s="2" t="s">
        <v>140</v>
      </c>
      <c r="R106" s="2" t="s">
        <v>140</v>
      </c>
      <c r="S106" s="18" t="s">
        <v>140</v>
      </c>
      <c r="T106" s="2" t="s">
        <v>140</v>
      </c>
      <c r="U106" s="18" t="s">
        <v>140</v>
      </c>
      <c r="V106" s="2" t="s">
        <v>140</v>
      </c>
      <c r="W106" s="2" t="s">
        <v>140</v>
      </c>
      <c r="X106" s="2" t="s">
        <v>140</v>
      </c>
      <c r="Y106" s="2" t="s">
        <v>140</v>
      </c>
      <c r="Z106" s="18" t="s">
        <v>140</v>
      </c>
      <c r="AA106" s="2" t="s">
        <v>140</v>
      </c>
      <c r="AB106" s="2" t="s">
        <v>140</v>
      </c>
      <c r="AC106" s="18" t="s">
        <v>140</v>
      </c>
      <c r="AD106" s="18" t="s">
        <v>140</v>
      </c>
      <c r="AE106" s="2" t="s">
        <v>140</v>
      </c>
      <c r="AF106" s="18" t="s">
        <v>140</v>
      </c>
      <c r="AG106" s="18" t="s">
        <v>140</v>
      </c>
      <c r="AH106" s="2" t="s">
        <v>140</v>
      </c>
      <c r="AI106" s="2" t="s">
        <v>140</v>
      </c>
      <c r="AJ106" s="2" t="s">
        <v>140</v>
      </c>
      <c r="AK106" s="2" t="s">
        <v>140</v>
      </c>
      <c r="AL106" s="18" t="s">
        <v>140</v>
      </c>
      <c r="AM106" s="2" t="s">
        <v>140</v>
      </c>
      <c r="AN106" s="2" t="s">
        <v>140</v>
      </c>
      <c r="AO106" s="18" t="s">
        <v>140</v>
      </c>
      <c r="AP106" s="2" t="s">
        <v>140</v>
      </c>
      <c r="AQ106" s="2" t="s">
        <v>140</v>
      </c>
      <c r="AR106" s="2" t="s">
        <v>140</v>
      </c>
      <c r="AS106" s="2" t="s">
        <v>140</v>
      </c>
      <c r="AT106" s="2" t="s">
        <v>140</v>
      </c>
      <c r="AU106" s="2" t="s">
        <v>140</v>
      </c>
      <c r="AV106" s="2" t="s">
        <v>140</v>
      </c>
      <c r="AW106" s="2" t="s">
        <v>140</v>
      </c>
      <c r="AX106" s="2" t="s">
        <v>140</v>
      </c>
      <c r="AY106" s="18" t="s">
        <v>140</v>
      </c>
      <c r="AZ106" s="18" t="s">
        <v>140</v>
      </c>
      <c r="BA106" s="18" t="s">
        <v>140</v>
      </c>
      <c r="BB106" s="2" t="s">
        <v>140</v>
      </c>
      <c r="BC106" s="2" t="s">
        <v>140</v>
      </c>
      <c r="BD106" s="18" t="s">
        <v>140</v>
      </c>
      <c r="BE106" s="2" t="s">
        <v>140</v>
      </c>
      <c r="BF106" s="2" t="s">
        <v>140</v>
      </c>
      <c r="BG106" s="2" t="s">
        <v>140</v>
      </c>
      <c r="BH106" s="2" t="s">
        <v>140</v>
      </c>
      <c r="BI106" s="18" t="s">
        <v>140</v>
      </c>
      <c r="BJ106" s="2" t="s">
        <v>140</v>
      </c>
      <c r="BK106" s="2" t="s">
        <v>140</v>
      </c>
      <c r="BL106" s="2" t="s">
        <v>140</v>
      </c>
      <c r="BM106" s="2" t="s">
        <v>140</v>
      </c>
      <c r="BN106" s="18" t="s">
        <v>140</v>
      </c>
      <c r="BO106" s="18" t="s">
        <v>140</v>
      </c>
      <c r="BP106" s="2" t="s">
        <v>140</v>
      </c>
    </row>
    <row r="107" spans="1:68" ht="15" thickBot="1" x14ac:dyDescent="0.35">
      <c r="A107" s="1" t="s">
        <v>196</v>
      </c>
      <c r="B107" s="2" t="s">
        <v>140</v>
      </c>
      <c r="C107" s="18" t="s">
        <v>140</v>
      </c>
      <c r="D107" s="2" t="s">
        <v>140</v>
      </c>
      <c r="E107" s="18" t="s">
        <v>140</v>
      </c>
      <c r="F107" s="2" t="s">
        <v>140</v>
      </c>
      <c r="G107" s="18" t="s">
        <v>140</v>
      </c>
      <c r="H107" s="2" t="s">
        <v>140</v>
      </c>
      <c r="I107" s="18" t="s">
        <v>140</v>
      </c>
      <c r="J107" s="2" t="s">
        <v>140</v>
      </c>
      <c r="K107" s="18" t="s">
        <v>140</v>
      </c>
      <c r="L107" s="2" t="s">
        <v>140</v>
      </c>
      <c r="M107" s="18" t="s">
        <v>140</v>
      </c>
      <c r="N107" s="2" t="s">
        <v>140</v>
      </c>
      <c r="O107" s="18" t="s">
        <v>140</v>
      </c>
      <c r="P107" s="18" t="s">
        <v>140</v>
      </c>
      <c r="Q107" s="2" t="s">
        <v>140</v>
      </c>
      <c r="R107" s="2" t="s">
        <v>140</v>
      </c>
      <c r="S107" s="18" t="s">
        <v>140</v>
      </c>
      <c r="T107" s="2" t="s">
        <v>140</v>
      </c>
      <c r="U107" s="18" t="s">
        <v>140</v>
      </c>
      <c r="V107" s="2" t="s">
        <v>140</v>
      </c>
      <c r="W107" s="2" t="s">
        <v>140</v>
      </c>
      <c r="X107" s="2" t="s">
        <v>140</v>
      </c>
      <c r="Y107" s="2" t="s">
        <v>140</v>
      </c>
      <c r="Z107" s="18" t="s">
        <v>140</v>
      </c>
      <c r="AA107" s="2" t="s">
        <v>140</v>
      </c>
      <c r="AB107" s="2" t="s">
        <v>140</v>
      </c>
      <c r="AC107" s="18" t="s">
        <v>140</v>
      </c>
      <c r="AD107" s="18" t="s">
        <v>140</v>
      </c>
      <c r="AE107" s="2" t="s">
        <v>140</v>
      </c>
      <c r="AF107" s="18" t="s">
        <v>140</v>
      </c>
      <c r="AG107" s="18" t="s">
        <v>140</v>
      </c>
      <c r="AH107" s="2" t="s">
        <v>140</v>
      </c>
      <c r="AI107" s="2" t="s">
        <v>140</v>
      </c>
      <c r="AJ107" s="2" t="s">
        <v>140</v>
      </c>
      <c r="AK107" s="2" t="s">
        <v>140</v>
      </c>
      <c r="AL107" s="18" t="s">
        <v>140</v>
      </c>
      <c r="AM107" s="2" t="s">
        <v>140</v>
      </c>
      <c r="AN107" s="2" t="s">
        <v>140</v>
      </c>
      <c r="AO107" s="18" t="s">
        <v>140</v>
      </c>
      <c r="AP107" s="2" t="s">
        <v>140</v>
      </c>
      <c r="AQ107" s="2" t="s">
        <v>140</v>
      </c>
      <c r="AR107" s="2" t="s">
        <v>140</v>
      </c>
      <c r="AS107" s="2" t="s">
        <v>140</v>
      </c>
      <c r="AT107" s="2" t="s">
        <v>140</v>
      </c>
      <c r="AU107" s="2" t="s">
        <v>140</v>
      </c>
      <c r="AV107" s="2" t="s">
        <v>140</v>
      </c>
      <c r="AW107" s="2" t="s">
        <v>140</v>
      </c>
      <c r="AX107" s="2" t="s">
        <v>140</v>
      </c>
      <c r="AY107" s="18" t="s">
        <v>140</v>
      </c>
      <c r="AZ107" s="18" t="s">
        <v>140</v>
      </c>
      <c r="BA107" s="18" t="s">
        <v>140</v>
      </c>
      <c r="BB107" s="2" t="s">
        <v>140</v>
      </c>
      <c r="BC107" s="2" t="s">
        <v>140</v>
      </c>
      <c r="BD107" s="18" t="s">
        <v>140</v>
      </c>
      <c r="BE107" s="2" t="s">
        <v>140</v>
      </c>
      <c r="BF107" s="2" t="s">
        <v>140</v>
      </c>
      <c r="BG107" s="2" t="s">
        <v>140</v>
      </c>
      <c r="BH107" s="2" t="s">
        <v>140</v>
      </c>
      <c r="BI107" s="18" t="s">
        <v>140</v>
      </c>
      <c r="BJ107" s="2" t="s">
        <v>140</v>
      </c>
      <c r="BK107" s="2" t="s">
        <v>140</v>
      </c>
      <c r="BL107" s="2" t="s">
        <v>140</v>
      </c>
      <c r="BM107" s="2" t="s">
        <v>140</v>
      </c>
      <c r="BN107" s="18" t="s">
        <v>140</v>
      </c>
      <c r="BO107" s="18" t="s">
        <v>140</v>
      </c>
      <c r="BP107" s="2" t="s">
        <v>140</v>
      </c>
    </row>
    <row r="108" spans="1:68" ht="15" thickBot="1" x14ac:dyDescent="0.35">
      <c r="A108" s="1" t="s">
        <v>197</v>
      </c>
      <c r="B108" s="2" t="s">
        <v>140</v>
      </c>
      <c r="C108" s="18" t="s">
        <v>140</v>
      </c>
      <c r="D108" s="2" t="s">
        <v>140</v>
      </c>
      <c r="E108" s="18" t="s">
        <v>140</v>
      </c>
      <c r="F108" s="2" t="s">
        <v>140</v>
      </c>
      <c r="G108" s="18" t="s">
        <v>140</v>
      </c>
      <c r="H108" s="2" t="s">
        <v>140</v>
      </c>
      <c r="I108" s="18" t="s">
        <v>140</v>
      </c>
      <c r="J108" s="2" t="s">
        <v>140</v>
      </c>
      <c r="K108" s="18" t="s">
        <v>140</v>
      </c>
      <c r="L108" s="2" t="s">
        <v>140</v>
      </c>
      <c r="M108" s="18" t="s">
        <v>140</v>
      </c>
      <c r="N108" s="2" t="s">
        <v>140</v>
      </c>
      <c r="O108" s="18" t="s">
        <v>140</v>
      </c>
      <c r="P108" s="18" t="s">
        <v>140</v>
      </c>
      <c r="Q108" s="2" t="s">
        <v>140</v>
      </c>
      <c r="R108" s="2" t="s">
        <v>140</v>
      </c>
      <c r="S108" s="18" t="s">
        <v>140</v>
      </c>
      <c r="T108" s="2" t="s">
        <v>140</v>
      </c>
      <c r="U108" s="18" t="s">
        <v>140</v>
      </c>
      <c r="V108" s="2" t="s">
        <v>140</v>
      </c>
      <c r="W108" s="2" t="s">
        <v>140</v>
      </c>
      <c r="X108" s="2" t="s">
        <v>140</v>
      </c>
      <c r="Y108" s="2" t="s">
        <v>140</v>
      </c>
      <c r="Z108" s="18" t="s">
        <v>140</v>
      </c>
      <c r="AA108" s="2" t="s">
        <v>140</v>
      </c>
      <c r="AB108" s="2" t="s">
        <v>140</v>
      </c>
      <c r="AC108" s="18" t="s">
        <v>140</v>
      </c>
      <c r="AD108" s="18" t="s">
        <v>140</v>
      </c>
      <c r="AE108" s="2" t="s">
        <v>140</v>
      </c>
      <c r="AF108" s="18" t="s">
        <v>140</v>
      </c>
      <c r="AG108" s="18" t="s">
        <v>140</v>
      </c>
      <c r="AH108" s="2" t="s">
        <v>140</v>
      </c>
      <c r="AI108" s="2" t="s">
        <v>140</v>
      </c>
      <c r="AJ108" s="2" t="s">
        <v>140</v>
      </c>
      <c r="AK108" s="2" t="s">
        <v>140</v>
      </c>
      <c r="AL108" s="18" t="s">
        <v>140</v>
      </c>
      <c r="AM108" s="2" t="s">
        <v>140</v>
      </c>
      <c r="AN108" s="2" t="s">
        <v>140</v>
      </c>
      <c r="AO108" s="18" t="s">
        <v>140</v>
      </c>
      <c r="AP108" s="2" t="s">
        <v>140</v>
      </c>
      <c r="AQ108" s="2" t="s">
        <v>140</v>
      </c>
      <c r="AR108" s="2" t="s">
        <v>140</v>
      </c>
      <c r="AS108" s="2" t="s">
        <v>140</v>
      </c>
      <c r="AT108" s="2" t="s">
        <v>140</v>
      </c>
      <c r="AU108" s="2" t="s">
        <v>140</v>
      </c>
      <c r="AV108" s="2" t="s">
        <v>140</v>
      </c>
      <c r="AW108" s="2" t="s">
        <v>140</v>
      </c>
      <c r="AX108" s="2" t="s">
        <v>140</v>
      </c>
      <c r="AY108" s="18" t="s">
        <v>140</v>
      </c>
      <c r="AZ108" s="18" t="s">
        <v>140</v>
      </c>
      <c r="BA108" s="18" t="s">
        <v>140</v>
      </c>
      <c r="BB108" s="2" t="s">
        <v>140</v>
      </c>
      <c r="BC108" s="2" t="s">
        <v>140</v>
      </c>
      <c r="BD108" s="18" t="s">
        <v>140</v>
      </c>
      <c r="BE108" s="2" t="s">
        <v>140</v>
      </c>
      <c r="BF108" s="2" t="s">
        <v>140</v>
      </c>
      <c r="BG108" s="2" t="s">
        <v>140</v>
      </c>
      <c r="BH108" s="2" t="s">
        <v>140</v>
      </c>
      <c r="BI108" s="18" t="s">
        <v>140</v>
      </c>
      <c r="BJ108" s="2" t="s">
        <v>140</v>
      </c>
      <c r="BK108" s="2" t="s">
        <v>140</v>
      </c>
      <c r="BL108" s="2" t="s">
        <v>140</v>
      </c>
      <c r="BM108" s="2" t="s">
        <v>140</v>
      </c>
      <c r="BN108" s="18" t="s">
        <v>140</v>
      </c>
      <c r="BO108" s="18" t="s">
        <v>140</v>
      </c>
      <c r="BP108" s="2" t="s">
        <v>140</v>
      </c>
    </row>
    <row r="109" spans="1:68" ht="15" thickBot="1" x14ac:dyDescent="0.35">
      <c r="A109" s="1" t="s">
        <v>198</v>
      </c>
      <c r="B109" s="2" t="s">
        <v>140</v>
      </c>
      <c r="C109" s="18" t="s">
        <v>140</v>
      </c>
      <c r="D109" s="2" t="s">
        <v>140</v>
      </c>
      <c r="E109" s="18" t="s">
        <v>140</v>
      </c>
      <c r="F109" s="2" t="s">
        <v>140</v>
      </c>
      <c r="G109" s="18" t="s">
        <v>140</v>
      </c>
      <c r="H109" s="2" t="s">
        <v>140</v>
      </c>
      <c r="I109" s="18" t="s">
        <v>140</v>
      </c>
      <c r="J109" s="2" t="s">
        <v>140</v>
      </c>
      <c r="K109" s="18" t="s">
        <v>140</v>
      </c>
      <c r="L109" s="2" t="s">
        <v>140</v>
      </c>
      <c r="M109" s="18" t="s">
        <v>140</v>
      </c>
      <c r="N109" s="2" t="s">
        <v>140</v>
      </c>
      <c r="O109" s="18" t="s">
        <v>140</v>
      </c>
      <c r="P109" s="18" t="s">
        <v>140</v>
      </c>
      <c r="Q109" s="2" t="s">
        <v>140</v>
      </c>
      <c r="R109" s="2" t="s">
        <v>140</v>
      </c>
      <c r="S109" s="18" t="s">
        <v>140</v>
      </c>
      <c r="T109" s="2" t="s">
        <v>140</v>
      </c>
      <c r="U109" s="18" t="s">
        <v>140</v>
      </c>
      <c r="V109" s="2" t="s">
        <v>140</v>
      </c>
      <c r="W109" s="2" t="s">
        <v>140</v>
      </c>
      <c r="X109" s="2" t="s">
        <v>140</v>
      </c>
      <c r="Y109" s="2" t="s">
        <v>140</v>
      </c>
      <c r="Z109" s="18" t="s">
        <v>140</v>
      </c>
      <c r="AA109" s="2" t="s">
        <v>140</v>
      </c>
      <c r="AB109" s="2" t="s">
        <v>140</v>
      </c>
      <c r="AC109" s="18" t="s">
        <v>140</v>
      </c>
      <c r="AD109" s="18" t="s">
        <v>140</v>
      </c>
      <c r="AE109" s="2" t="s">
        <v>140</v>
      </c>
      <c r="AF109" s="18" t="s">
        <v>140</v>
      </c>
      <c r="AG109" s="18" t="s">
        <v>140</v>
      </c>
      <c r="AH109" s="2" t="s">
        <v>140</v>
      </c>
      <c r="AI109" s="2" t="s">
        <v>140</v>
      </c>
      <c r="AJ109" s="2" t="s">
        <v>140</v>
      </c>
      <c r="AK109" s="2" t="s">
        <v>140</v>
      </c>
      <c r="AL109" s="18" t="s">
        <v>140</v>
      </c>
      <c r="AM109" s="2" t="s">
        <v>140</v>
      </c>
      <c r="AN109" s="2" t="s">
        <v>140</v>
      </c>
      <c r="AO109" s="18" t="s">
        <v>140</v>
      </c>
      <c r="AP109" s="2" t="s">
        <v>140</v>
      </c>
      <c r="AQ109" s="2" t="s">
        <v>140</v>
      </c>
      <c r="AR109" s="2" t="s">
        <v>140</v>
      </c>
      <c r="AS109" s="2" t="s">
        <v>140</v>
      </c>
      <c r="AT109" s="2" t="s">
        <v>140</v>
      </c>
      <c r="AU109" s="2" t="s">
        <v>140</v>
      </c>
      <c r="AV109" s="2" t="s">
        <v>140</v>
      </c>
      <c r="AW109" s="2" t="s">
        <v>140</v>
      </c>
      <c r="AX109" s="2" t="s">
        <v>140</v>
      </c>
      <c r="AY109" s="18" t="s">
        <v>140</v>
      </c>
      <c r="AZ109" s="18" t="s">
        <v>140</v>
      </c>
      <c r="BA109" s="18" t="s">
        <v>140</v>
      </c>
      <c r="BB109" s="2" t="s">
        <v>140</v>
      </c>
      <c r="BC109" s="2" t="s">
        <v>140</v>
      </c>
      <c r="BD109" s="18" t="s">
        <v>140</v>
      </c>
      <c r="BE109" s="2" t="s">
        <v>140</v>
      </c>
      <c r="BF109" s="2" t="s">
        <v>140</v>
      </c>
      <c r="BG109" s="2" t="s">
        <v>140</v>
      </c>
      <c r="BH109" s="2" t="s">
        <v>140</v>
      </c>
      <c r="BI109" s="18" t="s">
        <v>140</v>
      </c>
      <c r="BJ109" s="2" t="s">
        <v>140</v>
      </c>
      <c r="BK109" s="2" t="s">
        <v>140</v>
      </c>
      <c r="BL109" s="2" t="s">
        <v>140</v>
      </c>
      <c r="BM109" s="2" t="s">
        <v>140</v>
      </c>
      <c r="BN109" s="18" t="s">
        <v>140</v>
      </c>
      <c r="BO109" s="18" t="s">
        <v>140</v>
      </c>
      <c r="BP109" s="2" t="s">
        <v>140</v>
      </c>
    </row>
    <row r="110" spans="1:68" ht="15" thickBot="1" x14ac:dyDescent="0.35">
      <c r="A110" s="1" t="s">
        <v>199</v>
      </c>
      <c r="B110" s="2" t="s">
        <v>140</v>
      </c>
      <c r="C110" s="18" t="s">
        <v>140</v>
      </c>
      <c r="D110" s="2" t="s">
        <v>140</v>
      </c>
      <c r="E110" s="18" t="s">
        <v>140</v>
      </c>
      <c r="F110" s="2" t="s">
        <v>140</v>
      </c>
      <c r="G110" s="18" t="s">
        <v>140</v>
      </c>
      <c r="H110" s="2" t="s">
        <v>140</v>
      </c>
      <c r="I110" s="18" t="s">
        <v>140</v>
      </c>
      <c r="J110" s="2" t="s">
        <v>140</v>
      </c>
      <c r="K110" s="18" t="s">
        <v>140</v>
      </c>
      <c r="L110" s="2" t="s">
        <v>140</v>
      </c>
      <c r="M110" s="18" t="s">
        <v>140</v>
      </c>
      <c r="N110" s="2" t="s">
        <v>140</v>
      </c>
      <c r="O110" s="18" t="s">
        <v>140</v>
      </c>
      <c r="P110" s="18" t="s">
        <v>140</v>
      </c>
      <c r="Q110" s="2" t="s">
        <v>140</v>
      </c>
      <c r="R110" s="2" t="s">
        <v>140</v>
      </c>
      <c r="S110" s="18" t="s">
        <v>140</v>
      </c>
      <c r="T110" s="2" t="s">
        <v>140</v>
      </c>
      <c r="U110" s="18" t="s">
        <v>140</v>
      </c>
      <c r="V110" s="2" t="s">
        <v>140</v>
      </c>
      <c r="W110" s="2" t="s">
        <v>140</v>
      </c>
      <c r="X110" s="2" t="s">
        <v>140</v>
      </c>
      <c r="Y110" s="2" t="s">
        <v>140</v>
      </c>
      <c r="Z110" s="18" t="s">
        <v>140</v>
      </c>
      <c r="AA110" s="2" t="s">
        <v>140</v>
      </c>
      <c r="AB110" s="2" t="s">
        <v>140</v>
      </c>
      <c r="AC110" s="18" t="s">
        <v>140</v>
      </c>
      <c r="AD110" s="18" t="s">
        <v>140</v>
      </c>
      <c r="AE110" s="2" t="s">
        <v>140</v>
      </c>
      <c r="AF110" s="18" t="s">
        <v>140</v>
      </c>
      <c r="AG110" s="18" t="s">
        <v>140</v>
      </c>
      <c r="AH110" s="2" t="s">
        <v>140</v>
      </c>
      <c r="AI110" s="2" t="s">
        <v>140</v>
      </c>
      <c r="AJ110" s="2" t="s">
        <v>140</v>
      </c>
      <c r="AK110" s="2" t="s">
        <v>140</v>
      </c>
      <c r="AL110" s="18" t="s">
        <v>140</v>
      </c>
      <c r="AM110" s="2" t="s">
        <v>140</v>
      </c>
      <c r="AN110" s="2" t="s">
        <v>140</v>
      </c>
      <c r="AO110" s="18" t="s">
        <v>140</v>
      </c>
      <c r="AP110" s="2" t="s">
        <v>140</v>
      </c>
      <c r="AQ110" s="2" t="s">
        <v>140</v>
      </c>
      <c r="AR110" s="2" t="s">
        <v>140</v>
      </c>
      <c r="AS110" s="2" t="s">
        <v>140</v>
      </c>
      <c r="AT110" s="2" t="s">
        <v>140</v>
      </c>
      <c r="AU110" s="2" t="s">
        <v>140</v>
      </c>
      <c r="AV110" s="2" t="s">
        <v>140</v>
      </c>
      <c r="AW110" s="2" t="s">
        <v>140</v>
      </c>
      <c r="AX110" s="2" t="s">
        <v>140</v>
      </c>
      <c r="AY110" s="18" t="s">
        <v>140</v>
      </c>
      <c r="AZ110" s="18" t="s">
        <v>140</v>
      </c>
      <c r="BA110" s="18" t="s">
        <v>140</v>
      </c>
      <c r="BB110" s="2" t="s">
        <v>140</v>
      </c>
      <c r="BC110" s="2" t="s">
        <v>140</v>
      </c>
      <c r="BD110" s="18" t="s">
        <v>140</v>
      </c>
      <c r="BE110" s="2" t="s">
        <v>140</v>
      </c>
      <c r="BF110" s="2" t="s">
        <v>140</v>
      </c>
      <c r="BG110" s="2" t="s">
        <v>140</v>
      </c>
      <c r="BH110" s="2" t="s">
        <v>140</v>
      </c>
      <c r="BI110" s="18" t="s">
        <v>140</v>
      </c>
      <c r="BJ110" s="2" t="s">
        <v>140</v>
      </c>
      <c r="BK110" s="2" t="s">
        <v>140</v>
      </c>
      <c r="BL110" s="2" t="s">
        <v>140</v>
      </c>
      <c r="BM110" s="2" t="s">
        <v>140</v>
      </c>
      <c r="BN110" s="18" t="s">
        <v>140</v>
      </c>
      <c r="BO110" s="18" t="s">
        <v>140</v>
      </c>
      <c r="BP110" s="2" t="s">
        <v>140</v>
      </c>
    </row>
    <row r="111" spans="1:68" ht="18.600000000000001" thickBot="1" x14ac:dyDescent="0.35">
      <c r="A111" s="3"/>
    </row>
    <row r="112" spans="1:68" ht="15" thickBot="1" x14ac:dyDescent="0.35">
      <c r="A112" s="1" t="s">
        <v>200</v>
      </c>
      <c r="B112" s="1" t="s">
        <v>1</v>
      </c>
      <c r="C112" s="17" t="s">
        <v>2</v>
      </c>
      <c r="D112" s="1" t="s">
        <v>3</v>
      </c>
      <c r="E112" s="17" t="s">
        <v>4</v>
      </c>
      <c r="F112" s="1" t="s">
        <v>5</v>
      </c>
      <c r="G112" s="17" t="s">
        <v>6</v>
      </c>
      <c r="H112" s="1" t="s">
        <v>7</v>
      </c>
      <c r="I112" s="17" t="s">
        <v>8</v>
      </c>
      <c r="J112" s="1" t="s">
        <v>9</v>
      </c>
      <c r="K112" s="17" t="s">
        <v>10</v>
      </c>
      <c r="L112" s="1" t="s">
        <v>11</v>
      </c>
      <c r="M112" s="17" t="s">
        <v>12</v>
      </c>
      <c r="N112" s="1" t="s">
        <v>13</v>
      </c>
      <c r="O112" s="17" t="s">
        <v>14</v>
      </c>
      <c r="P112" s="17" t="s">
        <v>15</v>
      </c>
      <c r="Q112" s="1" t="s">
        <v>16</v>
      </c>
      <c r="R112" s="1" t="s">
        <v>17</v>
      </c>
      <c r="S112" s="17" t="s">
        <v>18</v>
      </c>
      <c r="T112" s="1" t="s">
        <v>19</v>
      </c>
      <c r="U112" s="17" t="s">
        <v>20</v>
      </c>
      <c r="V112" s="1" t="s">
        <v>21</v>
      </c>
      <c r="W112" s="1" t="s">
        <v>22</v>
      </c>
      <c r="X112" s="1" t="s">
        <v>23</v>
      </c>
      <c r="Y112" s="1" t="s">
        <v>24</v>
      </c>
      <c r="Z112" s="17" t="s">
        <v>25</v>
      </c>
      <c r="AA112" s="1" t="s">
        <v>26</v>
      </c>
      <c r="AB112" s="1" t="s">
        <v>27</v>
      </c>
      <c r="AC112" s="17" t="s">
        <v>28</v>
      </c>
      <c r="AD112" s="17" t="s">
        <v>29</v>
      </c>
      <c r="AE112" s="1" t="s">
        <v>30</v>
      </c>
      <c r="AF112" s="17" t="s">
        <v>31</v>
      </c>
      <c r="AG112" s="17" t="s">
        <v>32</v>
      </c>
      <c r="AH112" s="1" t="s">
        <v>33</v>
      </c>
      <c r="AI112" s="1" t="s">
        <v>34</v>
      </c>
      <c r="AJ112" s="1" t="s">
        <v>35</v>
      </c>
      <c r="AK112" s="1" t="s">
        <v>36</v>
      </c>
      <c r="AL112" s="17" t="s">
        <v>37</v>
      </c>
      <c r="AM112" s="1" t="s">
        <v>38</v>
      </c>
      <c r="AN112" s="1" t="s">
        <v>39</v>
      </c>
      <c r="AO112" s="17" t="s">
        <v>40</v>
      </c>
      <c r="AP112" s="1" t="s">
        <v>41</v>
      </c>
      <c r="AQ112" s="1" t="s">
        <v>42</v>
      </c>
      <c r="AR112" s="1" t="s">
        <v>43</v>
      </c>
      <c r="AS112" s="1" t="s">
        <v>44</v>
      </c>
      <c r="AT112" s="1" t="s">
        <v>45</v>
      </c>
      <c r="AU112" s="1" t="s">
        <v>46</v>
      </c>
      <c r="AV112" s="1" t="s">
        <v>47</v>
      </c>
      <c r="AW112" s="1" t="s">
        <v>48</v>
      </c>
      <c r="AX112" s="1" t="s">
        <v>49</v>
      </c>
      <c r="AY112" s="17" t="s">
        <v>50</v>
      </c>
      <c r="AZ112" s="17" t="s">
        <v>51</v>
      </c>
      <c r="BA112" s="17" t="s">
        <v>52</v>
      </c>
      <c r="BB112" s="1" t="s">
        <v>53</v>
      </c>
      <c r="BC112" s="1" t="s">
        <v>54</v>
      </c>
      <c r="BD112" s="17" t="s">
        <v>55</v>
      </c>
      <c r="BE112" s="1" t="s">
        <v>56</v>
      </c>
      <c r="BF112" s="1" t="s">
        <v>57</v>
      </c>
      <c r="BG112" s="1" t="s">
        <v>58</v>
      </c>
      <c r="BH112" s="1" t="s">
        <v>59</v>
      </c>
      <c r="BI112" s="17" t="s">
        <v>60</v>
      </c>
      <c r="BJ112" s="1" t="s">
        <v>61</v>
      </c>
      <c r="BK112" s="1" t="s">
        <v>62</v>
      </c>
      <c r="BL112" s="1" t="s">
        <v>63</v>
      </c>
      <c r="BM112" s="1" t="s">
        <v>64</v>
      </c>
      <c r="BN112" s="17" t="s">
        <v>65</v>
      </c>
      <c r="BO112" s="17" t="s">
        <v>66</v>
      </c>
      <c r="BP112" s="1" t="s">
        <v>67</v>
      </c>
    </row>
    <row r="113" spans="1:68" ht="15" thickBot="1" x14ac:dyDescent="0.35">
      <c r="A113" s="1" t="s">
        <v>138</v>
      </c>
      <c r="B113" s="2">
        <v>0</v>
      </c>
      <c r="C113" s="18">
        <v>5282.5</v>
      </c>
      <c r="D113" s="2">
        <v>0</v>
      </c>
      <c r="E113" s="18">
        <v>949.5</v>
      </c>
      <c r="F113" s="2">
        <v>0</v>
      </c>
      <c r="G113" s="18">
        <v>301.39999999999998</v>
      </c>
      <c r="H113" s="2">
        <v>0</v>
      </c>
      <c r="I113" s="18">
        <v>252.3</v>
      </c>
      <c r="J113" s="2">
        <v>0</v>
      </c>
      <c r="K113" s="18">
        <v>18932.400000000001</v>
      </c>
      <c r="L113" s="2">
        <v>0</v>
      </c>
      <c r="M113" s="18">
        <v>47244.1</v>
      </c>
      <c r="N113" s="2">
        <v>0</v>
      </c>
      <c r="O113" s="18">
        <v>19208.8</v>
      </c>
      <c r="P113" s="18">
        <v>18476.3</v>
      </c>
      <c r="Q113" s="2">
        <v>0</v>
      </c>
      <c r="R113" s="2">
        <v>0</v>
      </c>
      <c r="S113" s="18">
        <v>4551.8999999999996</v>
      </c>
      <c r="T113" s="2">
        <v>0</v>
      </c>
      <c r="U113" s="18">
        <v>2501.3000000000002</v>
      </c>
      <c r="V113" s="2">
        <v>0</v>
      </c>
      <c r="W113" s="2">
        <v>0</v>
      </c>
      <c r="X113" s="2">
        <v>0</v>
      </c>
      <c r="Y113" s="2">
        <v>0</v>
      </c>
      <c r="Z113" s="18">
        <v>12370.1</v>
      </c>
      <c r="AA113" s="2">
        <v>0</v>
      </c>
      <c r="AB113" s="2">
        <v>0</v>
      </c>
      <c r="AC113" s="18">
        <v>9524.1</v>
      </c>
      <c r="AD113" s="18">
        <v>4990.8</v>
      </c>
      <c r="AE113" s="2">
        <v>0</v>
      </c>
      <c r="AF113" s="18">
        <v>1970.1</v>
      </c>
      <c r="AG113" s="18">
        <v>1400.1</v>
      </c>
      <c r="AH113" s="2">
        <v>0</v>
      </c>
      <c r="AI113" s="2">
        <v>0</v>
      </c>
      <c r="AJ113" s="2">
        <v>0</v>
      </c>
      <c r="AK113" s="2">
        <v>0</v>
      </c>
      <c r="AL113" s="18">
        <v>5715</v>
      </c>
      <c r="AM113" s="2">
        <v>0</v>
      </c>
      <c r="AN113" s="2">
        <v>0</v>
      </c>
      <c r="AO113" s="18">
        <v>3507.7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18">
        <v>18432.599999999999</v>
      </c>
      <c r="AZ113" s="18">
        <v>631.79999999999995</v>
      </c>
      <c r="BA113" s="18">
        <v>1961.3</v>
      </c>
      <c r="BB113" s="2">
        <v>0</v>
      </c>
      <c r="BC113" s="2">
        <v>0</v>
      </c>
      <c r="BD113" s="18">
        <v>4388</v>
      </c>
      <c r="BE113" s="2">
        <v>0</v>
      </c>
      <c r="BF113" s="2">
        <v>0</v>
      </c>
      <c r="BG113" s="2">
        <v>0</v>
      </c>
      <c r="BH113" s="2">
        <v>0</v>
      </c>
      <c r="BI113" s="18">
        <v>10698.9</v>
      </c>
      <c r="BJ113" s="2">
        <v>0</v>
      </c>
      <c r="BK113" s="2">
        <v>0</v>
      </c>
      <c r="BL113" s="2">
        <v>0</v>
      </c>
      <c r="BM113" s="2">
        <v>0</v>
      </c>
      <c r="BN113" s="18">
        <v>14102.1</v>
      </c>
      <c r="BO113" s="18">
        <v>1239.0999999999999</v>
      </c>
      <c r="BP113" s="2">
        <v>0</v>
      </c>
    </row>
    <row r="114" spans="1:68" ht="15" thickBot="1" x14ac:dyDescent="0.35">
      <c r="A114" s="1" t="s">
        <v>168</v>
      </c>
      <c r="B114" s="2">
        <v>0</v>
      </c>
      <c r="C114" s="18">
        <v>5282.5</v>
      </c>
      <c r="D114" s="2">
        <v>0</v>
      </c>
      <c r="E114" s="18">
        <v>949.5</v>
      </c>
      <c r="F114" s="2">
        <v>0</v>
      </c>
      <c r="G114" s="18">
        <v>301.39999999999998</v>
      </c>
      <c r="H114" s="2">
        <v>0</v>
      </c>
      <c r="I114" s="18">
        <v>0</v>
      </c>
      <c r="J114" s="2">
        <v>0</v>
      </c>
      <c r="K114" s="18">
        <v>18932.400000000001</v>
      </c>
      <c r="L114" s="2">
        <v>0</v>
      </c>
      <c r="M114" s="18">
        <v>47244.1</v>
      </c>
      <c r="N114" s="2">
        <v>0</v>
      </c>
      <c r="O114" s="18">
        <v>19208.8</v>
      </c>
      <c r="P114" s="18">
        <v>18476.3</v>
      </c>
      <c r="Q114" s="2">
        <v>0</v>
      </c>
      <c r="R114" s="2">
        <v>0</v>
      </c>
      <c r="S114" s="18">
        <v>4551.8999999999996</v>
      </c>
      <c r="T114" s="2">
        <v>0</v>
      </c>
      <c r="U114" s="18">
        <v>0</v>
      </c>
      <c r="V114" s="2">
        <v>0</v>
      </c>
      <c r="W114" s="2">
        <v>0</v>
      </c>
      <c r="X114" s="2">
        <v>0</v>
      </c>
      <c r="Y114" s="2">
        <v>0</v>
      </c>
      <c r="Z114" s="18">
        <v>12370.1</v>
      </c>
      <c r="AA114" s="2">
        <v>0</v>
      </c>
      <c r="AB114" s="2">
        <v>0</v>
      </c>
      <c r="AC114" s="18">
        <v>3011.4</v>
      </c>
      <c r="AD114" s="18">
        <v>0</v>
      </c>
      <c r="AE114" s="2">
        <v>0</v>
      </c>
      <c r="AF114" s="18">
        <v>1970.1</v>
      </c>
      <c r="AG114" s="18">
        <v>1400.1</v>
      </c>
      <c r="AH114" s="2">
        <v>0</v>
      </c>
      <c r="AI114" s="2">
        <v>0</v>
      </c>
      <c r="AJ114" s="2">
        <v>0</v>
      </c>
      <c r="AK114" s="2">
        <v>0</v>
      </c>
      <c r="AL114" s="18">
        <v>4212.7</v>
      </c>
      <c r="AM114" s="2">
        <v>0</v>
      </c>
      <c r="AN114" s="2">
        <v>0</v>
      </c>
      <c r="AO114" s="18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18">
        <v>18432.599999999999</v>
      </c>
      <c r="AZ114" s="18">
        <v>272</v>
      </c>
      <c r="BA114" s="18">
        <v>1961.3</v>
      </c>
      <c r="BB114" s="2">
        <v>0</v>
      </c>
      <c r="BC114" s="2">
        <v>0</v>
      </c>
      <c r="BD114" s="18">
        <v>0</v>
      </c>
      <c r="BE114" s="2">
        <v>0</v>
      </c>
      <c r="BF114" s="2">
        <v>0</v>
      </c>
      <c r="BG114" s="2">
        <v>0</v>
      </c>
      <c r="BH114" s="2">
        <v>0</v>
      </c>
      <c r="BI114" s="18">
        <v>10698.9</v>
      </c>
      <c r="BJ114" s="2">
        <v>0</v>
      </c>
      <c r="BK114" s="2">
        <v>0</v>
      </c>
      <c r="BL114" s="2">
        <v>0</v>
      </c>
      <c r="BM114" s="2">
        <v>0</v>
      </c>
      <c r="BN114" s="18">
        <v>0</v>
      </c>
      <c r="BO114" s="18">
        <v>1239.0999999999999</v>
      </c>
      <c r="BP114" s="2">
        <v>0</v>
      </c>
    </row>
    <row r="115" spans="1:68" ht="15" thickBot="1" x14ac:dyDescent="0.35">
      <c r="A115" s="1" t="s">
        <v>173</v>
      </c>
      <c r="B115" s="2">
        <v>0</v>
      </c>
      <c r="C115" s="18">
        <v>4756.7</v>
      </c>
      <c r="D115" s="2">
        <v>0</v>
      </c>
      <c r="E115" s="18">
        <v>949.5</v>
      </c>
      <c r="F115" s="2">
        <v>0</v>
      </c>
      <c r="G115" s="18">
        <v>301.39999999999998</v>
      </c>
      <c r="H115" s="2">
        <v>0</v>
      </c>
      <c r="I115" s="18">
        <v>0</v>
      </c>
      <c r="J115" s="2">
        <v>0</v>
      </c>
      <c r="K115" s="18">
        <v>12457.9</v>
      </c>
      <c r="L115" s="2">
        <v>0</v>
      </c>
      <c r="M115" s="18">
        <v>47244.1</v>
      </c>
      <c r="N115" s="2">
        <v>0</v>
      </c>
      <c r="O115" s="18">
        <v>19208.8</v>
      </c>
      <c r="P115" s="18">
        <v>18476.3</v>
      </c>
      <c r="Q115" s="2">
        <v>0</v>
      </c>
      <c r="R115" s="2">
        <v>0</v>
      </c>
      <c r="S115" s="18">
        <v>4551.8999999999996</v>
      </c>
      <c r="T115" s="2">
        <v>0</v>
      </c>
      <c r="U115" s="18">
        <v>0</v>
      </c>
      <c r="V115" s="2">
        <v>0</v>
      </c>
      <c r="W115" s="2">
        <v>0</v>
      </c>
      <c r="X115" s="2">
        <v>0</v>
      </c>
      <c r="Y115" s="2">
        <v>0</v>
      </c>
      <c r="Z115" s="18">
        <v>12370.1</v>
      </c>
      <c r="AA115" s="2">
        <v>0</v>
      </c>
      <c r="AB115" s="2">
        <v>0</v>
      </c>
      <c r="AC115" s="18">
        <v>0</v>
      </c>
      <c r="AD115" s="18">
        <v>0</v>
      </c>
      <c r="AE115" s="2">
        <v>0</v>
      </c>
      <c r="AF115" s="18">
        <v>1970.1</v>
      </c>
      <c r="AG115" s="18">
        <v>1400.1</v>
      </c>
      <c r="AH115" s="2">
        <v>0</v>
      </c>
      <c r="AI115" s="2">
        <v>0</v>
      </c>
      <c r="AJ115" s="2">
        <v>0</v>
      </c>
      <c r="AK115" s="2">
        <v>0</v>
      </c>
      <c r="AL115" s="18">
        <v>4212.7</v>
      </c>
      <c r="AM115" s="2">
        <v>0</v>
      </c>
      <c r="AN115" s="2">
        <v>0</v>
      </c>
      <c r="AO115" s="18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18">
        <v>18432.599999999999</v>
      </c>
      <c r="AZ115" s="18">
        <v>272</v>
      </c>
      <c r="BA115" s="18">
        <v>1961.3</v>
      </c>
      <c r="BB115" s="2">
        <v>0</v>
      </c>
      <c r="BC115" s="2">
        <v>0</v>
      </c>
      <c r="BD115" s="18">
        <v>0</v>
      </c>
      <c r="BE115" s="2">
        <v>0</v>
      </c>
      <c r="BF115" s="2">
        <v>0</v>
      </c>
      <c r="BG115" s="2">
        <v>0</v>
      </c>
      <c r="BH115" s="2">
        <v>0</v>
      </c>
      <c r="BI115" s="18">
        <v>9788.7000000000007</v>
      </c>
      <c r="BJ115" s="2">
        <v>0</v>
      </c>
      <c r="BK115" s="2">
        <v>0</v>
      </c>
      <c r="BL115" s="2">
        <v>0</v>
      </c>
      <c r="BM115" s="2">
        <v>0</v>
      </c>
      <c r="BN115" s="18">
        <v>0</v>
      </c>
      <c r="BO115" s="18">
        <v>1239.0999999999999</v>
      </c>
      <c r="BP115" s="2">
        <v>0</v>
      </c>
    </row>
    <row r="116" spans="1:68" ht="15" thickBot="1" x14ac:dyDescent="0.35">
      <c r="A116" s="1" t="s">
        <v>175</v>
      </c>
      <c r="B116" s="2">
        <v>0</v>
      </c>
      <c r="C116" s="18">
        <v>4756.7</v>
      </c>
      <c r="D116" s="2">
        <v>0</v>
      </c>
      <c r="E116" s="18">
        <v>949.5</v>
      </c>
      <c r="F116" s="2">
        <v>0</v>
      </c>
      <c r="G116" s="18">
        <v>301.39999999999998</v>
      </c>
      <c r="H116" s="2">
        <v>0</v>
      </c>
      <c r="I116" s="18">
        <v>0</v>
      </c>
      <c r="J116" s="2">
        <v>0</v>
      </c>
      <c r="K116" s="18">
        <v>12457.9</v>
      </c>
      <c r="L116" s="2">
        <v>0</v>
      </c>
      <c r="M116" s="18">
        <v>47244.1</v>
      </c>
      <c r="N116" s="2">
        <v>0</v>
      </c>
      <c r="O116" s="18">
        <v>19208.8</v>
      </c>
      <c r="P116" s="18">
        <v>18476.3</v>
      </c>
      <c r="Q116" s="2">
        <v>0</v>
      </c>
      <c r="R116" s="2">
        <v>0</v>
      </c>
      <c r="S116" s="18">
        <v>0</v>
      </c>
      <c r="T116" s="2">
        <v>0</v>
      </c>
      <c r="U116" s="18">
        <v>0</v>
      </c>
      <c r="V116" s="2">
        <v>0</v>
      </c>
      <c r="W116" s="2">
        <v>0</v>
      </c>
      <c r="X116" s="2">
        <v>0</v>
      </c>
      <c r="Y116" s="2">
        <v>0</v>
      </c>
      <c r="Z116" s="18">
        <v>12370.1</v>
      </c>
      <c r="AA116" s="2">
        <v>0</v>
      </c>
      <c r="AB116" s="2">
        <v>0</v>
      </c>
      <c r="AC116" s="18">
        <v>0</v>
      </c>
      <c r="AD116" s="18">
        <v>0</v>
      </c>
      <c r="AE116" s="2">
        <v>0</v>
      </c>
      <c r="AF116" s="18">
        <v>1970.1</v>
      </c>
      <c r="AG116" s="18">
        <v>1400.1</v>
      </c>
      <c r="AH116" s="2">
        <v>0</v>
      </c>
      <c r="AI116" s="2">
        <v>0</v>
      </c>
      <c r="AJ116" s="2">
        <v>0</v>
      </c>
      <c r="AK116" s="2">
        <v>0</v>
      </c>
      <c r="AL116" s="18">
        <v>0</v>
      </c>
      <c r="AM116" s="2">
        <v>0</v>
      </c>
      <c r="AN116" s="2">
        <v>0</v>
      </c>
      <c r="AO116" s="18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18">
        <v>18432.599999999999</v>
      </c>
      <c r="AZ116" s="18">
        <v>0</v>
      </c>
      <c r="BA116" s="18">
        <v>1961.3</v>
      </c>
      <c r="BB116" s="2">
        <v>0</v>
      </c>
      <c r="BC116" s="2">
        <v>0</v>
      </c>
      <c r="BD116" s="18">
        <v>0</v>
      </c>
      <c r="BE116" s="2">
        <v>0</v>
      </c>
      <c r="BF116" s="2">
        <v>0</v>
      </c>
      <c r="BG116" s="2">
        <v>0</v>
      </c>
      <c r="BH116" s="2">
        <v>0</v>
      </c>
      <c r="BI116" s="18">
        <v>9788.7000000000007</v>
      </c>
      <c r="BJ116" s="2">
        <v>0</v>
      </c>
      <c r="BK116" s="2">
        <v>0</v>
      </c>
      <c r="BL116" s="2">
        <v>0</v>
      </c>
      <c r="BM116" s="2">
        <v>0</v>
      </c>
      <c r="BN116" s="18">
        <v>0</v>
      </c>
      <c r="BO116" s="18">
        <v>1239.0999999999999</v>
      </c>
      <c r="BP116" s="2">
        <v>0</v>
      </c>
    </row>
    <row r="117" spans="1:68" ht="15" thickBot="1" x14ac:dyDescent="0.35">
      <c r="A117" s="1" t="s">
        <v>176</v>
      </c>
      <c r="B117" s="2">
        <v>0</v>
      </c>
      <c r="C117" s="18">
        <v>4756.7</v>
      </c>
      <c r="D117" s="2">
        <v>0</v>
      </c>
      <c r="E117" s="18">
        <v>949.5</v>
      </c>
      <c r="F117" s="2">
        <v>0</v>
      </c>
      <c r="G117" s="18">
        <v>0</v>
      </c>
      <c r="H117" s="2">
        <v>0</v>
      </c>
      <c r="I117" s="18">
        <v>0</v>
      </c>
      <c r="J117" s="2">
        <v>0</v>
      </c>
      <c r="K117" s="18">
        <v>0</v>
      </c>
      <c r="L117" s="2">
        <v>0</v>
      </c>
      <c r="M117" s="18">
        <v>47244.1</v>
      </c>
      <c r="N117" s="2">
        <v>0</v>
      </c>
      <c r="O117" s="18">
        <v>0</v>
      </c>
      <c r="P117" s="18">
        <v>18476.3</v>
      </c>
      <c r="Q117" s="2">
        <v>0</v>
      </c>
      <c r="R117" s="2">
        <v>0</v>
      </c>
      <c r="S117" s="18">
        <v>0</v>
      </c>
      <c r="T117" s="2">
        <v>0</v>
      </c>
      <c r="U117" s="18">
        <v>0</v>
      </c>
      <c r="V117" s="2">
        <v>0</v>
      </c>
      <c r="W117" s="2">
        <v>0</v>
      </c>
      <c r="X117" s="2">
        <v>0</v>
      </c>
      <c r="Y117" s="2">
        <v>0</v>
      </c>
      <c r="Z117" s="18">
        <v>12370.1</v>
      </c>
      <c r="AA117" s="2">
        <v>0</v>
      </c>
      <c r="AB117" s="2">
        <v>0</v>
      </c>
      <c r="AC117" s="18">
        <v>0</v>
      </c>
      <c r="AD117" s="18">
        <v>0</v>
      </c>
      <c r="AE117" s="2">
        <v>0</v>
      </c>
      <c r="AF117" s="18">
        <v>0</v>
      </c>
      <c r="AG117" s="18">
        <v>0</v>
      </c>
      <c r="AH117" s="2">
        <v>0</v>
      </c>
      <c r="AI117" s="2">
        <v>0</v>
      </c>
      <c r="AJ117" s="2">
        <v>0</v>
      </c>
      <c r="AK117" s="2">
        <v>0</v>
      </c>
      <c r="AL117" s="18">
        <v>0</v>
      </c>
      <c r="AM117" s="2">
        <v>0</v>
      </c>
      <c r="AN117" s="2">
        <v>0</v>
      </c>
      <c r="AO117" s="18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18">
        <v>18432.599999999999</v>
      </c>
      <c r="AZ117" s="18">
        <v>0</v>
      </c>
      <c r="BA117" s="18">
        <v>1961.3</v>
      </c>
      <c r="BB117" s="2">
        <v>0</v>
      </c>
      <c r="BC117" s="2">
        <v>0</v>
      </c>
      <c r="BD117" s="18">
        <v>0</v>
      </c>
      <c r="BE117" s="2">
        <v>0</v>
      </c>
      <c r="BF117" s="2">
        <v>0</v>
      </c>
      <c r="BG117" s="2">
        <v>0</v>
      </c>
      <c r="BH117" s="2">
        <v>0</v>
      </c>
      <c r="BI117" s="18">
        <v>9788.7000000000007</v>
      </c>
      <c r="BJ117" s="2">
        <v>0</v>
      </c>
      <c r="BK117" s="2">
        <v>0</v>
      </c>
      <c r="BL117" s="2">
        <v>0</v>
      </c>
      <c r="BM117" s="2">
        <v>0</v>
      </c>
      <c r="BN117" s="18">
        <v>0</v>
      </c>
      <c r="BO117" s="18">
        <v>0</v>
      </c>
      <c r="BP117" s="2">
        <v>0</v>
      </c>
    </row>
    <row r="118" spans="1:68" ht="15" thickBot="1" x14ac:dyDescent="0.35">
      <c r="A118" s="1" t="s">
        <v>177</v>
      </c>
      <c r="B118" s="2">
        <v>0</v>
      </c>
      <c r="C118" s="18">
        <v>0</v>
      </c>
      <c r="D118" s="2">
        <v>0</v>
      </c>
      <c r="E118" s="18">
        <v>0</v>
      </c>
      <c r="F118" s="2">
        <v>0</v>
      </c>
      <c r="G118" s="18">
        <v>0</v>
      </c>
      <c r="H118" s="2">
        <v>0</v>
      </c>
      <c r="I118" s="18">
        <v>0</v>
      </c>
      <c r="J118" s="2">
        <v>0</v>
      </c>
      <c r="K118" s="18">
        <v>0</v>
      </c>
      <c r="L118" s="2">
        <v>0</v>
      </c>
      <c r="M118" s="18">
        <v>0</v>
      </c>
      <c r="N118" s="2">
        <v>0</v>
      </c>
      <c r="O118" s="18">
        <v>0</v>
      </c>
      <c r="P118" s="18">
        <v>0</v>
      </c>
      <c r="Q118" s="2">
        <v>0</v>
      </c>
      <c r="R118" s="2">
        <v>0</v>
      </c>
      <c r="S118" s="18">
        <v>0</v>
      </c>
      <c r="T118" s="2">
        <v>0</v>
      </c>
      <c r="U118" s="18">
        <v>0</v>
      </c>
      <c r="V118" s="2">
        <v>0</v>
      </c>
      <c r="W118" s="2">
        <v>0</v>
      </c>
      <c r="X118" s="2">
        <v>0</v>
      </c>
      <c r="Y118" s="2">
        <v>0</v>
      </c>
      <c r="Z118" s="18">
        <v>0</v>
      </c>
      <c r="AA118" s="2">
        <v>0</v>
      </c>
      <c r="AB118" s="2">
        <v>0</v>
      </c>
      <c r="AC118" s="18">
        <v>0</v>
      </c>
      <c r="AD118" s="18">
        <v>0</v>
      </c>
      <c r="AE118" s="2">
        <v>0</v>
      </c>
      <c r="AF118" s="18">
        <v>0</v>
      </c>
      <c r="AG118" s="18">
        <v>0</v>
      </c>
      <c r="AH118" s="2">
        <v>0</v>
      </c>
      <c r="AI118" s="2">
        <v>0</v>
      </c>
      <c r="AJ118" s="2">
        <v>0</v>
      </c>
      <c r="AK118" s="2">
        <v>0</v>
      </c>
      <c r="AL118" s="18">
        <v>0</v>
      </c>
      <c r="AM118" s="2">
        <v>0</v>
      </c>
      <c r="AN118" s="2">
        <v>0</v>
      </c>
      <c r="AO118" s="18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18">
        <v>0</v>
      </c>
      <c r="AZ118" s="18">
        <v>0</v>
      </c>
      <c r="BA118" s="18">
        <v>0</v>
      </c>
      <c r="BB118" s="2">
        <v>0</v>
      </c>
      <c r="BC118" s="2">
        <v>0</v>
      </c>
      <c r="BD118" s="18">
        <v>0</v>
      </c>
      <c r="BE118" s="2">
        <v>0</v>
      </c>
      <c r="BF118" s="2">
        <v>0</v>
      </c>
      <c r="BG118" s="2">
        <v>0</v>
      </c>
      <c r="BH118" s="2">
        <v>0</v>
      </c>
      <c r="BI118" s="18">
        <v>0</v>
      </c>
      <c r="BJ118" s="2">
        <v>0</v>
      </c>
      <c r="BK118" s="2">
        <v>0</v>
      </c>
      <c r="BL118" s="2">
        <v>0</v>
      </c>
      <c r="BM118" s="2">
        <v>0</v>
      </c>
      <c r="BN118" s="18">
        <v>0</v>
      </c>
      <c r="BO118" s="18">
        <v>0</v>
      </c>
      <c r="BP118" s="2">
        <v>0</v>
      </c>
    </row>
    <row r="119" spans="1:68" ht="15" thickBot="1" x14ac:dyDescent="0.35">
      <c r="A119" s="1" t="s">
        <v>178</v>
      </c>
      <c r="B119" s="2">
        <v>0</v>
      </c>
      <c r="C119" s="18">
        <v>0</v>
      </c>
      <c r="D119" s="2">
        <v>0</v>
      </c>
      <c r="E119" s="18">
        <v>0</v>
      </c>
      <c r="F119" s="2">
        <v>0</v>
      </c>
      <c r="G119" s="18">
        <v>0</v>
      </c>
      <c r="H119" s="2">
        <v>0</v>
      </c>
      <c r="I119" s="18">
        <v>0</v>
      </c>
      <c r="J119" s="2">
        <v>0</v>
      </c>
      <c r="K119" s="18">
        <v>0</v>
      </c>
      <c r="L119" s="2">
        <v>0</v>
      </c>
      <c r="M119" s="18">
        <v>0</v>
      </c>
      <c r="N119" s="2">
        <v>0</v>
      </c>
      <c r="O119" s="18">
        <v>0</v>
      </c>
      <c r="P119" s="18">
        <v>0</v>
      </c>
      <c r="Q119" s="2">
        <v>0</v>
      </c>
      <c r="R119" s="2">
        <v>0</v>
      </c>
      <c r="S119" s="18">
        <v>0</v>
      </c>
      <c r="T119" s="2">
        <v>0</v>
      </c>
      <c r="U119" s="18">
        <v>0</v>
      </c>
      <c r="V119" s="2">
        <v>0</v>
      </c>
      <c r="W119" s="2">
        <v>0</v>
      </c>
      <c r="X119" s="2">
        <v>0</v>
      </c>
      <c r="Y119" s="2">
        <v>0</v>
      </c>
      <c r="Z119" s="18">
        <v>0</v>
      </c>
      <c r="AA119" s="2">
        <v>0</v>
      </c>
      <c r="AB119" s="2">
        <v>0</v>
      </c>
      <c r="AC119" s="18">
        <v>0</v>
      </c>
      <c r="AD119" s="18">
        <v>0</v>
      </c>
      <c r="AE119" s="2">
        <v>0</v>
      </c>
      <c r="AF119" s="18">
        <v>0</v>
      </c>
      <c r="AG119" s="18">
        <v>0</v>
      </c>
      <c r="AH119" s="2">
        <v>0</v>
      </c>
      <c r="AI119" s="2">
        <v>0</v>
      </c>
      <c r="AJ119" s="2">
        <v>0</v>
      </c>
      <c r="AK119" s="2">
        <v>0</v>
      </c>
      <c r="AL119" s="18">
        <v>0</v>
      </c>
      <c r="AM119" s="2">
        <v>0</v>
      </c>
      <c r="AN119" s="2">
        <v>0</v>
      </c>
      <c r="AO119" s="18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18">
        <v>0</v>
      </c>
      <c r="AZ119" s="18">
        <v>0</v>
      </c>
      <c r="BA119" s="18">
        <v>0</v>
      </c>
      <c r="BB119" s="2">
        <v>0</v>
      </c>
      <c r="BC119" s="2">
        <v>0</v>
      </c>
      <c r="BD119" s="18">
        <v>0</v>
      </c>
      <c r="BE119" s="2">
        <v>0</v>
      </c>
      <c r="BF119" s="2">
        <v>0</v>
      </c>
      <c r="BG119" s="2">
        <v>0</v>
      </c>
      <c r="BH119" s="2">
        <v>0</v>
      </c>
      <c r="BI119" s="18">
        <v>0</v>
      </c>
      <c r="BJ119" s="2">
        <v>0</v>
      </c>
      <c r="BK119" s="2">
        <v>0</v>
      </c>
      <c r="BL119" s="2">
        <v>0</v>
      </c>
      <c r="BM119" s="2">
        <v>0</v>
      </c>
      <c r="BN119" s="18">
        <v>0</v>
      </c>
      <c r="BO119" s="18">
        <v>0</v>
      </c>
      <c r="BP119" s="2">
        <v>0</v>
      </c>
    </row>
    <row r="120" spans="1:68" ht="15" thickBot="1" x14ac:dyDescent="0.35">
      <c r="A120" s="1" t="s">
        <v>179</v>
      </c>
      <c r="B120" s="2">
        <v>0</v>
      </c>
      <c r="C120" s="18">
        <v>0</v>
      </c>
      <c r="D120" s="2">
        <v>0</v>
      </c>
      <c r="E120" s="18">
        <v>0</v>
      </c>
      <c r="F120" s="2">
        <v>0</v>
      </c>
      <c r="G120" s="18">
        <v>0</v>
      </c>
      <c r="H120" s="2">
        <v>0</v>
      </c>
      <c r="I120" s="18">
        <v>0</v>
      </c>
      <c r="J120" s="2">
        <v>0</v>
      </c>
      <c r="K120" s="18">
        <v>0</v>
      </c>
      <c r="L120" s="2">
        <v>0</v>
      </c>
      <c r="M120" s="18">
        <v>0</v>
      </c>
      <c r="N120" s="2">
        <v>0</v>
      </c>
      <c r="O120" s="18">
        <v>0</v>
      </c>
      <c r="P120" s="18">
        <v>0</v>
      </c>
      <c r="Q120" s="2">
        <v>0</v>
      </c>
      <c r="R120" s="2">
        <v>0</v>
      </c>
      <c r="S120" s="18">
        <v>0</v>
      </c>
      <c r="T120" s="2">
        <v>0</v>
      </c>
      <c r="U120" s="18">
        <v>0</v>
      </c>
      <c r="V120" s="2">
        <v>0</v>
      </c>
      <c r="W120" s="2">
        <v>0</v>
      </c>
      <c r="X120" s="2">
        <v>0</v>
      </c>
      <c r="Y120" s="2">
        <v>0</v>
      </c>
      <c r="Z120" s="18">
        <v>0</v>
      </c>
      <c r="AA120" s="2">
        <v>0</v>
      </c>
      <c r="AB120" s="2">
        <v>0</v>
      </c>
      <c r="AC120" s="18">
        <v>0</v>
      </c>
      <c r="AD120" s="18">
        <v>0</v>
      </c>
      <c r="AE120" s="2">
        <v>0</v>
      </c>
      <c r="AF120" s="18">
        <v>0</v>
      </c>
      <c r="AG120" s="18">
        <v>0</v>
      </c>
      <c r="AH120" s="2">
        <v>0</v>
      </c>
      <c r="AI120" s="2">
        <v>0</v>
      </c>
      <c r="AJ120" s="2">
        <v>0</v>
      </c>
      <c r="AK120" s="2">
        <v>0</v>
      </c>
      <c r="AL120" s="18">
        <v>0</v>
      </c>
      <c r="AM120" s="2">
        <v>0</v>
      </c>
      <c r="AN120" s="2">
        <v>0</v>
      </c>
      <c r="AO120" s="18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18">
        <v>0</v>
      </c>
      <c r="AZ120" s="18">
        <v>0</v>
      </c>
      <c r="BA120" s="18">
        <v>0</v>
      </c>
      <c r="BB120" s="2">
        <v>0</v>
      </c>
      <c r="BC120" s="2">
        <v>0</v>
      </c>
      <c r="BD120" s="18">
        <v>0</v>
      </c>
      <c r="BE120" s="2">
        <v>0</v>
      </c>
      <c r="BF120" s="2">
        <v>0</v>
      </c>
      <c r="BG120" s="2">
        <v>0</v>
      </c>
      <c r="BH120" s="2">
        <v>0</v>
      </c>
      <c r="BI120" s="18">
        <v>0</v>
      </c>
      <c r="BJ120" s="2">
        <v>0</v>
      </c>
      <c r="BK120" s="2">
        <v>0</v>
      </c>
      <c r="BL120" s="2">
        <v>0</v>
      </c>
      <c r="BM120" s="2">
        <v>0</v>
      </c>
      <c r="BN120" s="18">
        <v>0</v>
      </c>
      <c r="BO120" s="18">
        <v>0</v>
      </c>
      <c r="BP120" s="2">
        <v>0</v>
      </c>
    </row>
    <row r="121" spans="1:68" ht="15" thickBot="1" x14ac:dyDescent="0.35">
      <c r="A121" s="1" t="s">
        <v>180</v>
      </c>
      <c r="B121" s="2">
        <v>0</v>
      </c>
      <c r="C121" s="18">
        <v>0</v>
      </c>
      <c r="D121" s="2">
        <v>0</v>
      </c>
      <c r="E121" s="18">
        <v>0</v>
      </c>
      <c r="F121" s="2">
        <v>0</v>
      </c>
      <c r="G121" s="18">
        <v>0</v>
      </c>
      <c r="H121" s="2">
        <v>0</v>
      </c>
      <c r="I121" s="18">
        <v>0</v>
      </c>
      <c r="J121" s="2">
        <v>0</v>
      </c>
      <c r="K121" s="18">
        <v>0</v>
      </c>
      <c r="L121" s="2">
        <v>0</v>
      </c>
      <c r="M121" s="18">
        <v>0</v>
      </c>
      <c r="N121" s="2">
        <v>0</v>
      </c>
      <c r="O121" s="18">
        <v>0</v>
      </c>
      <c r="P121" s="18">
        <v>0</v>
      </c>
      <c r="Q121" s="2">
        <v>0</v>
      </c>
      <c r="R121" s="2">
        <v>0</v>
      </c>
      <c r="S121" s="18">
        <v>0</v>
      </c>
      <c r="T121" s="2">
        <v>0</v>
      </c>
      <c r="U121" s="18">
        <v>0</v>
      </c>
      <c r="V121" s="2">
        <v>0</v>
      </c>
      <c r="W121" s="2">
        <v>0</v>
      </c>
      <c r="X121" s="2">
        <v>0</v>
      </c>
      <c r="Y121" s="2">
        <v>0</v>
      </c>
      <c r="Z121" s="18">
        <v>0</v>
      </c>
      <c r="AA121" s="2">
        <v>0</v>
      </c>
      <c r="AB121" s="2">
        <v>0</v>
      </c>
      <c r="AC121" s="18">
        <v>0</v>
      </c>
      <c r="AD121" s="18">
        <v>0</v>
      </c>
      <c r="AE121" s="2">
        <v>0</v>
      </c>
      <c r="AF121" s="18">
        <v>0</v>
      </c>
      <c r="AG121" s="18">
        <v>0</v>
      </c>
      <c r="AH121" s="2">
        <v>0</v>
      </c>
      <c r="AI121" s="2">
        <v>0</v>
      </c>
      <c r="AJ121" s="2">
        <v>0</v>
      </c>
      <c r="AK121" s="2">
        <v>0</v>
      </c>
      <c r="AL121" s="18">
        <v>0</v>
      </c>
      <c r="AM121" s="2">
        <v>0</v>
      </c>
      <c r="AN121" s="2">
        <v>0</v>
      </c>
      <c r="AO121" s="18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18">
        <v>0</v>
      </c>
      <c r="AZ121" s="18">
        <v>0</v>
      </c>
      <c r="BA121" s="18">
        <v>0</v>
      </c>
      <c r="BB121" s="2">
        <v>0</v>
      </c>
      <c r="BC121" s="2">
        <v>0</v>
      </c>
      <c r="BD121" s="18">
        <v>0</v>
      </c>
      <c r="BE121" s="2">
        <v>0</v>
      </c>
      <c r="BF121" s="2">
        <v>0</v>
      </c>
      <c r="BG121" s="2">
        <v>0</v>
      </c>
      <c r="BH121" s="2">
        <v>0</v>
      </c>
      <c r="BI121" s="18">
        <v>0</v>
      </c>
      <c r="BJ121" s="2">
        <v>0</v>
      </c>
      <c r="BK121" s="2">
        <v>0</v>
      </c>
      <c r="BL121" s="2">
        <v>0</v>
      </c>
      <c r="BM121" s="2">
        <v>0</v>
      </c>
      <c r="BN121" s="18">
        <v>0</v>
      </c>
      <c r="BO121" s="18">
        <v>0</v>
      </c>
      <c r="BP121" s="2">
        <v>0</v>
      </c>
    </row>
    <row r="122" spans="1:68" ht="15" thickBot="1" x14ac:dyDescent="0.35">
      <c r="A122" s="1" t="s">
        <v>181</v>
      </c>
      <c r="B122" s="2">
        <v>0</v>
      </c>
      <c r="C122" s="18">
        <v>0</v>
      </c>
      <c r="D122" s="2">
        <v>0</v>
      </c>
      <c r="E122" s="18">
        <v>0</v>
      </c>
      <c r="F122" s="2">
        <v>0</v>
      </c>
      <c r="G122" s="18">
        <v>0</v>
      </c>
      <c r="H122" s="2">
        <v>0</v>
      </c>
      <c r="I122" s="18">
        <v>0</v>
      </c>
      <c r="J122" s="2">
        <v>0</v>
      </c>
      <c r="K122" s="18">
        <v>0</v>
      </c>
      <c r="L122" s="2">
        <v>0</v>
      </c>
      <c r="M122" s="18">
        <v>0</v>
      </c>
      <c r="N122" s="2">
        <v>0</v>
      </c>
      <c r="O122" s="18">
        <v>0</v>
      </c>
      <c r="P122" s="18">
        <v>0</v>
      </c>
      <c r="Q122" s="2">
        <v>0</v>
      </c>
      <c r="R122" s="2">
        <v>0</v>
      </c>
      <c r="S122" s="18">
        <v>0</v>
      </c>
      <c r="T122" s="2">
        <v>0</v>
      </c>
      <c r="U122" s="18">
        <v>0</v>
      </c>
      <c r="V122" s="2">
        <v>0</v>
      </c>
      <c r="W122" s="2">
        <v>0</v>
      </c>
      <c r="X122" s="2">
        <v>0</v>
      </c>
      <c r="Y122" s="2">
        <v>0</v>
      </c>
      <c r="Z122" s="18">
        <v>0</v>
      </c>
      <c r="AA122" s="2">
        <v>0</v>
      </c>
      <c r="AB122" s="2">
        <v>0</v>
      </c>
      <c r="AC122" s="18">
        <v>0</v>
      </c>
      <c r="AD122" s="18">
        <v>0</v>
      </c>
      <c r="AE122" s="2">
        <v>0</v>
      </c>
      <c r="AF122" s="18">
        <v>0</v>
      </c>
      <c r="AG122" s="18">
        <v>0</v>
      </c>
      <c r="AH122" s="2">
        <v>0</v>
      </c>
      <c r="AI122" s="2">
        <v>0</v>
      </c>
      <c r="AJ122" s="2">
        <v>0</v>
      </c>
      <c r="AK122" s="2">
        <v>0</v>
      </c>
      <c r="AL122" s="18">
        <v>0</v>
      </c>
      <c r="AM122" s="2">
        <v>0</v>
      </c>
      <c r="AN122" s="2">
        <v>0</v>
      </c>
      <c r="AO122" s="18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18">
        <v>0</v>
      </c>
      <c r="AZ122" s="18">
        <v>0</v>
      </c>
      <c r="BA122" s="18">
        <v>0</v>
      </c>
      <c r="BB122" s="2">
        <v>0</v>
      </c>
      <c r="BC122" s="2">
        <v>0</v>
      </c>
      <c r="BD122" s="18">
        <v>0</v>
      </c>
      <c r="BE122" s="2">
        <v>0</v>
      </c>
      <c r="BF122" s="2">
        <v>0</v>
      </c>
      <c r="BG122" s="2">
        <v>0</v>
      </c>
      <c r="BH122" s="2">
        <v>0</v>
      </c>
      <c r="BI122" s="18">
        <v>0</v>
      </c>
      <c r="BJ122" s="2">
        <v>0</v>
      </c>
      <c r="BK122" s="2">
        <v>0</v>
      </c>
      <c r="BL122" s="2">
        <v>0</v>
      </c>
      <c r="BM122" s="2">
        <v>0</v>
      </c>
      <c r="BN122" s="18">
        <v>0</v>
      </c>
      <c r="BO122" s="18">
        <v>0</v>
      </c>
      <c r="BP122" s="2">
        <v>0</v>
      </c>
    </row>
    <row r="123" spans="1:68" ht="15" thickBot="1" x14ac:dyDescent="0.35">
      <c r="A123" s="1" t="s">
        <v>182</v>
      </c>
      <c r="B123" s="2">
        <v>0</v>
      </c>
      <c r="C123" s="18">
        <v>0</v>
      </c>
      <c r="D123" s="2">
        <v>0</v>
      </c>
      <c r="E123" s="18">
        <v>0</v>
      </c>
      <c r="F123" s="2">
        <v>0</v>
      </c>
      <c r="G123" s="18">
        <v>0</v>
      </c>
      <c r="H123" s="2">
        <v>0</v>
      </c>
      <c r="I123" s="18">
        <v>0</v>
      </c>
      <c r="J123" s="2">
        <v>0</v>
      </c>
      <c r="K123" s="18">
        <v>0</v>
      </c>
      <c r="L123" s="2">
        <v>0</v>
      </c>
      <c r="M123" s="18">
        <v>0</v>
      </c>
      <c r="N123" s="2">
        <v>0</v>
      </c>
      <c r="O123" s="18">
        <v>0</v>
      </c>
      <c r="P123" s="18">
        <v>0</v>
      </c>
      <c r="Q123" s="2">
        <v>0</v>
      </c>
      <c r="R123" s="2">
        <v>0</v>
      </c>
      <c r="S123" s="18">
        <v>0</v>
      </c>
      <c r="T123" s="2">
        <v>0</v>
      </c>
      <c r="U123" s="18">
        <v>0</v>
      </c>
      <c r="V123" s="2">
        <v>0</v>
      </c>
      <c r="W123" s="2">
        <v>0</v>
      </c>
      <c r="X123" s="2">
        <v>0</v>
      </c>
      <c r="Y123" s="2">
        <v>0</v>
      </c>
      <c r="Z123" s="18">
        <v>0</v>
      </c>
      <c r="AA123" s="2">
        <v>0</v>
      </c>
      <c r="AB123" s="2">
        <v>0</v>
      </c>
      <c r="AC123" s="18">
        <v>0</v>
      </c>
      <c r="AD123" s="18">
        <v>0</v>
      </c>
      <c r="AE123" s="2">
        <v>0</v>
      </c>
      <c r="AF123" s="18">
        <v>0</v>
      </c>
      <c r="AG123" s="18">
        <v>0</v>
      </c>
      <c r="AH123" s="2">
        <v>0</v>
      </c>
      <c r="AI123" s="2">
        <v>0</v>
      </c>
      <c r="AJ123" s="2">
        <v>0</v>
      </c>
      <c r="AK123" s="2">
        <v>0</v>
      </c>
      <c r="AL123" s="18">
        <v>0</v>
      </c>
      <c r="AM123" s="2">
        <v>0</v>
      </c>
      <c r="AN123" s="2">
        <v>0</v>
      </c>
      <c r="AO123" s="18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18">
        <v>0</v>
      </c>
      <c r="AZ123" s="18">
        <v>0</v>
      </c>
      <c r="BA123" s="18">
        <v>0</v>
      </c>
      <c r="BB123" s="2">
        <v>0</v>
      </c>
      <c r="BC123" s="2">
        <v>0</v>
      </c>
      <c r="BD123" s="18">
        <v>0</v>
      </c>
      <c r="BE123" s="2">
        <v>0</v>
      </c>
      <c r="BF123" s="2">
        <v>0</v>
      </c>
      <c r="BG123" s="2">
        <v>0</v>
      </c>
      <c r="BH123" s="2">
        <v>0</v>
      </c>
      <c r="BI123" s="18">
        <v>0</v>
      </c>
      <c r="BJ123" s="2">
        <v>0</v>
      </c>
      <c r="BK123" s="2">
        <v>0</v>
      </c>
      <c r="BL123" s="2">
        <v>0</v>
      </c>
      <c r="BM123" s="2">
        <v>0</v>
      </c>
      <c r="BN123" s="18">
        <v>0</v>
      </c>
      <c r="BO123" s="18">
        <v>0</v>
      </c>
      <c r="BP123" s="2">
        <v>0</v>
      </c>
    </row>
    <row r="124" spans="1:68" ht="15" thickBot="1" x14ac:dyDescent="0.35">
      <c r="A124" s="1" t="s">
        <v>183</v>
      </c>
      <c r="B124" s="2">
        <v>0</v>
      </c>
      <c r="C124" s="18">
        <v>0</v>
      </c>
      <c r="D124" s="2">
        <v>0</v>
      </c>
      <c r="E124" s="18">
        <v>0</v>
      </c>
      <c r="F124" s="2">
        <v>0</v>
      </c>
      <c r="G124" s="18">
        <v>0</v>
      </c>
      <c r="H124" s="2">
        <v>0</v>
      </c>
      <c r="I124" s="18">
        <v>0</v>
      </c>
      <c r="J124" s="2">
        <v>0</v>
      </c>
      <c r="K124" s="18">
        <v>0</v>
      </c>
      <c r="L124" s="2">
        <v>0</v>
      </c>
      <c r="M124" s="18">
        <v>0</v>
      </c>
      <c r="N124" s="2">
        <v>0</v>
      </c>
      <c r="O124" s="18">
        <v>0</v>
      </c>
      <c r="P124" s="18">
        <v>0</v>
      </c>
      <c r="Q124" s="2">
        <v>0</v>
      </c>
      <c r="R124" s="2">
        <v>0</v>
      </c>
      <c r="S124" s="18">
        <v>0</v>
      </c>
      <c r="T124" s="2">
        <v>0</v>
      </c>
      <c r="U124" s="18">
        <v>0</v>
      </c>
      <c r="V124" s="2">
        <v>0</v>
      </c>
      <c r="W124" s="2">
        <v>0</v>
      </c>
      <c r="X124" s="2">
        <v>0</v>
      </c>
      <c r="Y124" s="2">
        <v>0</v>
      </c>
      <c r="Z124" s="18">
        <v>0</v>
      </c>
      <c r="AA124" s="2">
        <v>0</v>
      </c>
      <c r="AB124" s="2">
        <v>0</v>
      </c>
      <c r="AC124" s="18">
        <v>0</v>
      </c>
      <c r="AD124" s="18">
        <v>0</v>
      </c>
      <c r="AE124" s="2">
        <v>0</v>
      </c>
      <c r="AF124" s="18">
        <v>0</v>
      </c>
      <c r="AG124" s="18">
        <v>0</v>
      </c>
      <c r="AH124" s="2">
        <v>0</v>
      </c>
      <c r="AI124" s="2">
        <v>0</v>
      </c>
      <c r="AJ124" s="2">
        <v>0</v>
      </c>
      <c r="AK124" s="2">
        <v>0</v>
      </c>
      <c r="AL124" s="18">
        <v>0</v>
      </c>
      <c r="AM124" s="2">
        <v>0</v>
      </c>
      <c r="AN124" s="2">
        <v>0</v>
      </c>
      <c r="AO124" s="18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18">
        <v>0</v>
      </c>
      <c r="AZ124" s="18">
        <v>0</v>
      </c>
      <c r="BA124" s="18">
        <v>0</v>
      </c>
      <c r="BB124" s="2">
        <v>0</v>
      </c>
      <c r="BC124" s="2">
        <v>0</v>
      </c>
      <c r="BD124" s="18">
        <v>0</v>
      </c>
      <c r="BE124" s="2">
        <v>0</v>
      </c>
      <c r="BF124" s="2">
        <v>0</v>
      </c>
      <c r="BG124" s="2">
        <v>0</v>
      </c>
      <c r="BH124" s="2">
        <v>0</v>
      </c>
      <c r="BI124" s="18">
        <v>0</v>
      </c>
      <c r="BJ124" s="2">
        <v>0</v>
      </c>
      <c r="BK124" s="2">
        <v>0</v>
      </c>
      <c r="BL124" s="2">
        <v>0</v>
      </c>
      <c r="BM124" s="2">
        <v>0</v>
      </c>
      <c r="BN124" s="18">
        <v>0</v>
      </c>
      <c r="BO124" s="18">
        <v>0</v>
      </c>
      <c r="BP124" s="2">
        <v>0</v>
      </c>
    </row>
    <row r="125" spans="1:68" ht="15" thickBot="1" x14ac:dyDescent="0.35">
      <c r="A125" s="1" t="s">
        <v>184</v>
      </c>
      <c r="B125" s="2">
        <v>0</v>
      </c>
      <c r="C125" s="18">
        <v>0</v>
      </c>
      <c r="D125" s="2">
        <v>0</v>
      </c>
      <c r="E125" s="18">
        <v>0</v>
      </c>
      <c r="F125" s="2">
        <v>0</v>
      </c>
      <c r="G125" s="18">
        <v>0</v>
      </c>
      <c r="H125" s="2">
        <v>0</v>
      </c>
      <c r="I125" s="18">
        <v>0</v>
      </c>
      <c r="J125" s="2">
        <v>0</v>
      </c>
      <c r="K125" s="18">
        <v>0</v>
      </c>
      <c r="L125" s="2">
        <v>0</v>
      </c>
      <c r="M125" s="18">
        <v>0</v>
      </c>
      <c r="N125" s="2">
        <v>0</v>
      </c>
      <c r="O125" s="18">
        <v>0</v>
      </c>
      <c r="P125" s="18">
        <v>0</v>
      </c>
      <c r="Q125" s="2">
        <v>0</v>
      </c>
      <c r="R125" s="2">
        <v>0</v>
      </c>
      <c r="S125" s="18">
        <v>0</v>
      </c>
      <c r="T125" s="2">
        <v>0</v>
      </c>
      <c r="U125" s="18">
        <v>0</v>
      </c>
      <c r="V125" s="2">
        <v>0</v>
      </c>
      <c r="W125" s="2">
        <v>0</v>
      </c>
      <c r="X125" s="2">
        <v>0</v>
      </c>
      <c r="Y125" s="2">
        <v>0</v>
      </c>
      <c r="Z125" s="18">
        <v>0</v>
      </c>
      <c r="AA125" s="2">
        <v>0</v>
      </c>
      <c r="AB125" s="2">
        <v>0</v>
      </c>
      <c r="AC125" s="18">
        <v>0</v>
      </c>
      <c r="AD125" s="18">
        <v>0</v>
      </c>
      <c r="AE125" s="2">
        <v>0</v>
      </c>
      <c r="AF125" s="18">
        <v>0</v>
      </c>
      <c r="AG125" s="18">
        <v>0</v>
      </c>
      <c r="AH125" s="2">
        <v>0</v>
      </c>
      <c r="AI125" s="2">
        <v>0</v>
      </c>
      <c r="AJ125" s="2">
        <v>0</v>
      </c>
      <c r="AK125" s="2">
        <v>0</v>
      </c>
      <c r="AL125" s="18">
        <v>0</v>
      </c>
      <c r="AM125" s="2">
        <v>0</v>
      </c>
      <c r="AN125" s="2">
        <v>0</v>
      </c>
      <c r="AO125" s="18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18">
        <v>0</v>
      </c>
      <c r="AZ125" s="18">
        <v>0</v>
      </c>
      <c r="BA125" s="18">
        <v>0</v>
      </c>
      <c r="BB125" s="2">
        <v>0</v>
      </c>
      <c r="BC125" s="2">
        <v>0</v>
      </c>
      <c r="BD125" s="18">
        <v>0</v>
      </c>
      <c r="BE125" s="2">
        <v>0</v>
      </c>
      <c r="BF125" s="2">
        <v>0</v>
      </c>
      <c r="BG125" s="2">
        <v>0</v>
      </c>
      <c r="BH125" s="2">
        <v>0</v>
      </c>
      <c r="BI125" s="18">
        <v>0</v>
      </c>
      <c r="BJ125" s="2">
        <v>0</v>
      </c>
      <c r="BK125" s="2">
        <v>0</v>
      </c>
      <c r="BL125" s="2">
        <v>0</v>
      </c>
      <c r="BM125" s="2">
        <v>0</v>
      </c>
      <c r="BN125" s="18">
        <v>0</v>
      </c>
      <c r="BO125" s="18">
        <v>0</v>
      </c>
      <c r="BP125" s="2">
        <v>0</v>
      </c>
    </row>
    <row r="126" spans="1:68" ht="15" thickBot="1" x14ac:dyDescent="0.35">
      <c r="A126" s="1" t="s">
        <v>185</v>
      </c>
      <c r="B126" s="2">
        <v>0</v>
      </c>
      <c r="C126" s="18">
        <v>0</v>
      </c>
      <c r="D126" s="2">
        <v>0</v>
      </c>
      <c r="E126" s="18">
        <v>0</v>
      </c>
      <c r="F126" s="2">
        <v>0</v>
      </c>
      <c r="G126" s="18">
        <v>0</v>
      </c>
      <c r="H126" s="2">
        <v>0</v>
      </c>
      <c r="I126" s="18">
        <v>0</v>
      </c>
      <c r="J126" s="2">
        <v>0</v>
      </c>
      <c r="K126" s="18">
        <v>0</v>
      </c>
      <c r="L126" s="2">
        <v>0</v>
      </c>
      <c r="M126" s="18">
        <v>0</v>
      </c>
      <c r="N126" s="2">
        <v>0</v>
      </c>
      <c r="O126" s="18">
        <v>0</v>
      </c>
      <c r="P126" s="18">
        <v>0</v>
      </c>
      <c r="Q126" s="2">
        <v>0</v>
      </c>
      <c r="R126" s="2">
        <v>0</v>
      </c>
      <c r="S126" s="18">
        <v>0</v>
      </c>
      <c r="T126" s="2">
        <v>0</v>
      </c>
      <c r="U126" s="18">
        <v>0</v>
      </c>
      <c r="V126" s="2">
        <v>0</v>
      </c>
      <c r="W126" s="2">
        <v>0</v>
      </c>
      <c r="X126" s="2">
        <v>0</v>
      </c>
      <c r="Y126" s="2">
        <v>0</v>
      </c>
      <c r="Z126" s="18">
        <v>0</v>
      </c>
      <c r="AA126" s="2">
        <v>0</v>
      </c>
      <c r="AB126" s="2">
        <v>0</v>
      </c>
      <c r="AC126" s="18">
        <v>0</v>
      </c>
      <c r="AD126" s="18">
        <v>0</v>
      </c>
      <c r="AE126" s="2">
        <v>0</v>
      </c>
      <c r="AF126" s="18">
        <v>0</v>
      </c>
      <c r="AG126" s="18">
        <v>0</v>
      </c>
      <c r="AH126" s="2">
        <v>0</v>
      </c>
      <c r="AI126" s="2">
        <v>0</v>
      </c>
      <c r="AJ126" s="2">
        <v>0</v>
      </c>
      <c r="AK126" s="2">
        <v>0</v>
      </c>
      <c r="AL126" s="18">
        <v>0</v>
      </c>
      <c r="AM126" s="2">
        <v>0</v>
      </c>
      <c r="AN126" s="2">
        <v>0</v>
      </c>
      <c r="AO126" s="18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18">
        <v>0</v>
      </c>
      <c r="AZ126" s="18">
        <v>0</v>
      </c>
      <c r="BA126" s="18">
        <v>0</v>
      </c>
      <c r="BB126" s="2">
        <v>0</v>
      </c>
      <c r="BC126" s="2">
        <v>0</v>
      </c>
      <c r="BD126" s="18">
        <v>0</v>
      </c>
      <c r="BE126" s="2">
        <v>0</v>
      </c>
      <c r="BF126" s="2">
        <v>0</v>
      </c>
      <c r="BG126" s="2">
        <v>0</v>
      </c>
      <c r="BH126" s="2">
        <v>0</v>
      </c>
      <c r="BI126" s="18">
        <v>0</v>
      </c>
      <c r="BJ126" s="2">
        <v>0</v>
      </c>
      <c r="BK126" s="2">
        <v>0</v>
      </c>
      <c r="BL126" s="2">
        <v>0</v>
      </c>
      <c r="BM126" s="2">
        <v>0</v>
      </c>
      <c r="BN126" s="18">
        <v>0</v>
      </c>
      <c r="BO126" s="18">
        <v>0</v>
      </c>
      <c r="BP126" s="2">
        <v>0</v>
      </c>
    </row>
    <row r="127" spans="1:68" ht="15" thickBot="1" x14ac:dyDescent="0.35">
      <c r="A127" s="1" t="s">
        <v>186</v>
      </c>
      <c r="B127" s="2">
        <v>0</v>
      </c>
      <c r="C127" s="18">
        <v>0</v>
      </c>
      <c r="D127" s="2">
        <v>0</v>
      </c>
      <c r="E127" s="18">
        <v>0</v>
      </c>
      <c r="F127" s="2">
        <v>0</v>
      </c>
      <c r="G127" s="18">
        <v>0</v>
      </c>
      <c r="H127" s="2">
        <v>0</v>
      </c>
      <c r="I127" s="18">
        <v>0</v>
      </c>
      <c r="J127" s="2">
        <v>0</v>
      </c>
      <c r="K127" s="18">
        <v>0</v>
      </c>
      <c r="L127" s="2">
        <v>0</v>
      </c>
      <c r="M127" s="18">
        <v>0</v>
      </c>
      <c r="N127" s="2">
        <v>0</v>
      </c>
      <c r="O127" s="18">
        <v>0</v>
      </c>
      <c r="P127" s="18">
        <v>0</v>
      </c>
      <c r="Q127" s="2">
        <v>0</v>
      </c>
      <c r="R127" s="2">
        <v>0</v>
      </c>
      <c r="S127" s="18">
        <v>0</v>
      </c>
      <c r="T127" s="2">
        <v>0</v>
      </c>
      <c r="U127" s="18">
        <v>0</v>
      </c>
      <c r="V127" s="2">
        <v>0</v>
      </c>
      <c r="W127" s="2">
        <v>0</v>
      </c>
      <c r="X127" s="2">
        <v>0</v>
      </c>
      <c r="Y127" s="2">
        <v>0</v>
      </c>
      <c r="Z127" s="18">
        <v>0</v>
      </c>
      <c r="AA127" s="2">
        <v>0</v>
      </c>
      <c r="AB127" s="2">
        <v>0</v>
      </c>
      <c r="AC127" s="18">
        <v>0</v>
      </c>
      <c r="AD127" s="18">
        <v>0</v>
      </c>
      <c r="AE127" s="2">
        <v>0</v>
      </c>
      <c r="AF127" s="18">
        <v>0</v>
      </c>
      <c r="AG127" s="18">
        <v>0</v>
      </c>
      <c r="AH127" s="2">
        <v>0</v>
      </c>
      <c r="AI127" s="2">
        <v>0</v>
      </c>
      <c r="AJ127" s="2">
        <v>0</v>
      </c>
      <c r="AK127" s="2">
        <v>0</v>
      </c>
      <c r="AL127" s="18">
        <v>0</v>
      </c>
      <c r="AM127" s="2">
        <v>0</v>
      </c>
      <c r="AN127" s="2">
        <v>0</v>
      </c>
      <c r="AO127" s="18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18">
        <v>0</v>
      </c>
      <c r="AZ127" s="18">
        <v>0</v>
      </c>
      <c r="BA127" s="18">
        <v>0</v>
      </c>
      <c r="BB127" s="2">
        <v>0</v>
      </c>
      <c r="BC127" s="2">
        <v>0</v>
      </c>
      <c r="BD127" s="18">
        <v>0</v>
      </c>
      <c r="BE127" s="2">
        <v>0</v>
      </c>
      <c r="BF127" s="2">
        <v>0</v>
      </c>
      <c r="BG127" s="2">
        <v>0</v>
      </c>
      <c r="BH127" s="2">
        <v>0</v>
      </c>
      <c r="BI127" s="18">
        <v>0</v>
      </c>
      <c r="BJ127" s="2">
        <v>0</v>
      </c>
      <c r="BK127" s="2">
        <v>0</v>
      </c>
      <c r="BL127" s="2">
        <v>0</v>
      </c>
      <c r="BM127" s="2">
        <v>0</v>
      </c>
      <c r="BN127" s="18">
        <v>0</v>
      </c>
      <c r="BO127" s="18">
        <v>0</v>
      </c>
      <c r="BP127" s="2">
        <v>0</v>
      </c>
    </row>
    <row r="128" spans="1:68" ht="15" thickBot="1" x14ac:dyDescent="0.35">
      <c r="A128" s="1" t="s">
        <v>187</v>
      </c>
      <c r="B128" s="2">
        <v>0</v>
      </c>
      <c r="C128" s="18">
        <v>0</v>
      </c>
      <c r="D128" s="2">
        <v>0</v>
      </c>
      <c r="E128" s="18">
        <v>0</v>
      </c>
      <c r="F128" s="2">
        <v>0</v>
      </c>
      <c r="G128" s="18">
        <v>0</v>
      </c>
      <c r="H128" s="2">
        <v>0</v>
      </c>
      <c r="I128" s="18">
        <v>0</v>
      </c>
      <c r="J128" s="2">
        <v>0</v>
      </c>
      <c r="K128" s="18">
        <v>0</v>
      </c>
      <c r="L128" s="2">
        <v>0</v>
      </c>
      <c r="M128" s="18">
        <v>0</v>
      </c>
      <c r="N128" s="2">
        <v>0</v>
      </c>
      <c r="O128" s="18">
        <v>0</v>
      </c>
      <c r="P128" s="18">
        <v>0</v>
      </c>
      <c r="Q128" s="2">
        <v>0</v>
      </c>
      <c r="R128" s="2">
        <v>0</v>
      </c>
      <c r="S128" s="18">
        <v>0</v>
      </c>
      <c r="T128" s="2">
        <v>0</v>
      </c>
      <c r="U128" s="18">
        <v>0</v>
      </c>
      <c r="V128" s="2">
        <v>0</v>
      </c>
      <c r="W128" s="2">
        <v>0</v>
      </c>
      <c r="X128" s="2">
        <v>0</v>
      </c>
      <c r="Y128" s="2">
        <v>0</v>
      </c>
      <c r="Z128" s="18">
        <v>0</v>
      </c>
      <c r="AA128" s="2">
        <v>0</v>
      </c>
      <c r="AB128" s="2">
        <v>0</v>
      </c>
      <c r="AC128" s="18">
        <v>0</v>
      </c>
      <c r="AD128" s="18">
        <v>0</v>
      </c>
      <c r="AE128" s="2">
        <v>0</v>
      </c>
      <c r="AF128" s="18">
        <v>0</v>
      </c>
      <c r="AG128" s="18">
        <v>0</v>
      </c>
      <c r="AH128" s="2">
        <v>0</v>
      </c>
      <c r="AI128" s="2">
        <v>0</v>
      </c>
      <c r="AJ128" s="2">
        <v>0</v>
      </c>
      <c r="AK128" s="2">
        <v>0</v>
      </c>
      <c r="AL128" s="18">
        <v>0</v>
      </c>
      <c r="AM128" s="2">
        <v>0</v>
      </c>
      <c r="AN128" s="2">
        <v>0</v>
      </c>
      <c r="AO128" s="18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18">
        <v>0</v>
      </c>
      <c r="AZ128" s="18">
        <v>0</v>
      </c>
      <c r="BA128" s="18">
        <v>0</v>
      </c>
      <c r="BB128" s="2">
        <v>0</v>
      </c>
      <c r="BC128" s="2">
        <v>0</v>
      </c>
      <c r="BD128" s="18">
        <v>0</v>
      </c>
      <c r="BE128" s="2">
        <v>0</v>
      </c>
      <c r="BF128" s="2">
        <v>0</v>
      </c>
      <c r="BG128" s="2">
        <v>0</v>
      </c>
      <c r="BH128" s="2">
        <v>0</v>
      </c>
      <c r="BI128" s="18">
        <v>0</v>
      </c>
      <c r="BJ128" s="2">
        <v>0</v>
      </c>
      <c r="BK128" s="2">
        <v>0</v>
      </c>
      <c r="BL128" s="2">
        <v>0</v>
      </c>
      <c r="BM128" s="2">
        <v>0</v>
      </c>
      <c r="BN128" s="18">
        <v>0</v>
      </c>
      <c r="BO128" s="18">
        <v>0</v>
      </c>
      <c r="BP128" s="2">
        <v>0</v>
      </c>
    </row>
    <row r="129" spans="1:72" ht="15" thickBot="1" x14ac:dyDescent="0.35">
      <c r="A129" s="1" t="s">
        <v>188</v>
      </c>
      <c r="B129" s="2">
        <v>0</v>
      </c>
      <c r="C129" s="18">
        <v>0</v>
      </c>
      <c r="D129" s="2">
        <v>0</v>
      </c>
      <c r="E129" s="18">
        <v>0</v>
      </c>
      <c r="F129" s="2">
        <v>0</v>
      </c>
      <c r="G129" s="18">
        <v>0</v>
      </c>
      <c r="H129" s="2">
        <v>0</v>
      </c>
      <c r="I129" s="18">
        <v>0</v>
      </c>
      <c r="J129" s="2">
        <v>0</v>
      </c>
      <c r="K129" s="18">
        <v>0</v>
      </c>
      <c r="L129" s="2">
        <v>0</v>
      </c>
      <c r="M129" s="18">
        <v>0</v>
      </c>
      <c r="N129" s="2">
        <v>0</v>
      </c>
      <c r="O129" s="18">
        <v>0</v>
      </c>
      <c r="P129" s="18">
        <v>0</v>
      </c>
      <c r="Q129" s="2">
        <v>0</v>
      </c>
      <c r="R129" s="2">
        <v>0</v>
      </c>
      <c r="S129" s="18">
        <v>0</v>
      </c>
      <c r="T129" s="2">
        <v>0</v>
      </c>
      <c r="U129" s="18">
        <v>0</v>
      </c>
      <c r="V129" s="2">
        <v>0</v>
      </c>
      <c r="W129" s="2">
        <v>0</v>
      </c>
      <c r="X129" s="2">
        <v>0</v>
      </c>
      <c r="Y129" s="2">
        <v>0</v>
      </c>
      <c r="Z129" s="18">
        <v>0</v>
      </c>
      <c r="AA129" s="2">
        <v>0</v>
      </c>
      <c r="AB129" s="2">
        <v>0</v>
      </c>
      <c r="AC129" s="18">
        <v>0</v>
      </c>
      <c r="AD129" s="18">
        <v>0</v>
      </c>
      <c r="AE129" s="2">
        <v>0</v>
      </c>
      <c r="AF129" s="18">
        <v>0</v>
      </c>
      <c r="AG129" s="18">
        <v>0</v>
      </c>
      <c r="AH129" s="2">
        <v>0</v>
      </c>
      <c r="AI129" s="2">
        <v>0</v>
      </c>
      <c r="AJ129" s="2">
        <v>0</v>
      </c>
      <c r="AK129" s="2">
        <v>0</v>
      </c>
      <c r="AL129" s="18">
        <v>0</v>
      </c>
      <c r="AM129" s="2">
        <v>0</v>
      </c>
      <c r="AN129" s="2">
        <v>0</v>
      </c>
      <c r="AO129" s="18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18">
        <v>0</v>
      </c>
      <c r="AZ129" s="18">
        <v>0</v>
      </c>
      <c r="BA129" s="18">
        <v>0</v>
      </c>
      <c r="BB129" s="2">
        <v>0</v>
      </c>
      <c r="BC129" s="2">
        <v>0</v>
      </c>
      <c r="BD129" s="18">
        <v>0</v>
      </c>
      <c r="BE129" s="2">
        <v>0</v>
      </c>
      <c r="BF129" s="2">
        <v>0</v>
      </c>
      <c r="BG129" s="2">
        <v>0</v>
      </c>
      <c r="BH129" s="2">
        <v>0</v>
      </c>
      <c r="BI129" s="18">
        <v>0</v>
      </c>
      <c r="BJ129" s="2">
        <v>0</v>
      </c>
      <c r="BK129" s="2">
        <v>0</v>
      </c>
      <c r="BL129" s="2">
        <v>0</v>
      </c>
      <c r="BM129" s="2">
        <v>0</v>
      </c>
      <c r="BN129" s="18">
        <v>0</v>
      </c>
      <c r="BO129" s="18">
        <v>0</v>
      </c>
      <c r="BP129" s="2">
        <v>0</v>
      </c>
    </row>
    <row r="130" spans="1:72" ht="15" thickBot="1" x14ac:dyDescent="0.35">
      <c r="A130" s="1" t="s">
        <v>189</v>
      </c>
      <c r="B130" s="2">
        <v>0</v>
      </c>
      <c r="C130" s="18">
        <v>0</v>
      </c>
      <c r="D130" s="2">
        <v>0</v>
      </c>
      <c r="E130" s="18">
        <v>0</v>
      </c>
      <c r="F130" s="2">
        <v>0</v>
      </c>
      <c r="G130" s="18">
        <v>0</v>
      </c>
      <c r="H130" s="2">
        <v>0</v>
      </c>
      <c r="I130" s="18">
        <v>0</v>
      </c>
      <c r="J130" s="2">
        <v>0</v>
      </c>
      <c r="K130" s="18">
        <v>0</v>
      </c>
      <c r="L130" s="2">
        <v>0</v>
      </c>
      <c r="M130" s="18">
        <v>0</v>
      </c>
      <c r="N130" s="2">
        <v>0</v>
      </c>
      <c r="O130" s="18">
        <v>0</v>
      </c>
      <c r="P130" s="18">
        <v>0</v>
      </c>
      <c r="Q130" s="2">
        <v>0</v>
      </c>
      <c r="R130" s="2">
        <v>0</v>
      </c>
      <c r="S130" s="18">
        <v>0</v>
      </c>
      <c r="T130" s="2">
        <v>0</v>
      </c>
      <c r="U130" s="18">
        <v>0</v>
      </c>
      <c r="V130" s="2">
        <v>0</v>
      </c>
      <c r="W130" s="2">
        <v>0</v>
      </c>
      <c r="X130" s="2">
        <v>0</v>
      </c>
      <c r="Y130" s="2">
        <v>0</v>
      </c>
      <c r="Z130" s="18">
        <v>0</v>
      </c>
      <c r="AA130" s="2">
        <v>0</v>
      </c>
      <c r="AB130" s="2">
        <v>0</v>
      </c>
      <c r="AC130" s="18">
        <v>0</v>
      </c>
      <c r="AD130" s="18">
        <v>0</v>
      </c>
      <c r="AE130" s="2">
        <v>0</v>
      </c>
      <c r="AF130" s="18">
        <v>0</v>
      </c>
      <c r="AG130" s="18">
        <v>0</v>
      </c>
      <c r="AH130" s="2">
        <v>0</v>
      </c>
      <c r="AI130" s="2">
        <v>0</v>
      </c>
      <c r="AJ130" s="2">
        <v>0</v>
      </c>
      <c r="AK130" s="2">
        <v>0</v>
      </c>
      <c r="AL130" s="18">
        <v>0</v>
      </c>
      <c r="AM130" s="2">
        <v>0</v>
      </c>
      <c r="AN130" s="2">
        <v>0</v>
      </c>
      <c r="AO130" s="18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18">
        <v>0</v>
      </c>
      <c r="AZ130" s="18">
        <v>0</v>
      </c>
      <c r="BA130" s="18">
        <v>0</v>
      </c>
      <c r="BB130" s="2">
        <v>0</v>
      </c>
      <c r="BC130" s="2">
        <v>0</v>
      </c>
      <c r="BD130" s="18">
        <v>0</v>
      </c>
      <c r="BE130" s="2">
        <v>0</v>
      </c>
      <c r="BF130" s="2">
        <v>0</v>
      </c>
      <c r="BG130" s="2">
        <v>0</v>
      </c>
      <c r="BH130" s="2">
        <v>0</v>
      </c>
      <c r="BI130" s="18">
        <v>0</v>
      </c>
      <c r="BJ130" s="2">
        <v>0</v>
      </c>
      <c r="BK130" s="2">
        <v>0</v>
      </c>
      <c r="BL130" s="2">
        <v>0</v>
      </c>
      <c r="BM130" s="2">
        <v>0</v>
      </c>
      <c r="BN130" s="18">
        <v>0</v>
      </c>
      <c r="BO130" s="18">
        <v>0</v>
      </c>
      <c r="BP130" s="2">
        <v>0</v>
      </c>
    </row>
    <row r="131" spans="1:72" ht="15" thickBot="1" x14ac:dyDescent="0.35">
      <c r="A131" s="1" t="s">
        <v>190</v>
      </c>
      <c r="B131" s="2">
        <v>0</v>
      </c>
      <c r="C131" s="18">
        <v>0</v>
      </c>
      <c r="D131" s="2">
        <v>0</v>
      </c>
      <c r="E131" s="18">
        <v>0</v>
      </c>
      <c r="F131" s="2">
        <v>0</v>
      </c>
      <c r="G131" s="18">
        <v>0</v>
      </c>
      <c r="H131" s="2">
        <v>0</v>
      </c>
      <c r="I131" s="18">
        <v>0</v>
      </c>
      <c r="J131" s="2">
        <v>0</v>
      </c>
      <c r="K131" s="18">
        <v>0</v>
      </c>
      <c r="L131" s="2">
        <v>0</v>
      </c>
      <c r="M131" s="18">
        <v>0</v>
      </c>
      <c r="N131" s="2">
        <v>0</v>
      </c>
      <c r="O131" s="18">
        <v>0</v>
      </c>
      <c r="P131" s="18">
        <v>0</v>
      </c>
      <c r="Q131" s="2">
        <v>0</v>
      </c>
      <c r="R131" s="2">
        <v>0</v>
      </c>
      <c r="S131" s="18">
        <v>0</v>
      </c>
      <c r="T131" s="2">
        <v>0</v>
      </c>
      <c r="U131" s="18">
        <v>0</v>
      </c>
      <c r="V131" s="2">
        <v>0</v>
      </c>
      <c r="W131" s="2">
        <v>0</v>
      </c>
      <c r="X131" s="2">
        <v>0</v>
      </c>
      <c r="Y131" s="2">
        <v>0</v>
      </c>
      <c r="Z131" s="18">
        <v>0</v>
      </c>
      <c r="AA131" s="2">
        <v>0</v>
      </c>
      <c r="AB131" s="2">
        <v>0</v>
      </c>
      <c r="AC131" s="18">
        <v>0</v>
      </c>
      <c r="AD131" s="18">
        <v>0</v>
      </c>
      <c r="AE131" s="2">
        <v>0</v>
      </c>
      <c r="AF131" s="18">
        <v>0</v>
      </c>
      <c r="AG131" s="18">
        <v>0</v>
      </c>
      <c r="AH131" s="2">
        <v>0</v>
      </c>
      <c r="AI131" s="2">
        <v>0</v>
      </c>
      <c r="AJ131" s="2">
        <v>0</v>
      </c>
      <c r="AK131" s="2">
        <v>0</v>
      </c>
      <c r="AL131" s="18">
        <v>0</v>
      </c>
      <c r="AM131" s="2">
        <v>0</v>
      </c>
      <c r="AN131" s="2">
        <v>0</v>
      </c>
      <c r="AO131" s="18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18">
        <v>0</v>
      </c>
      <c r="AZ131" s="18">
        <v>0</v>
      </c>
      <c r="BA131" s="18">
        <v>0</v>
      </c>
      <c r="BB131" s="2">
        <v>0</v>
      </c>
      <c r="BC131" s="2">
        <v>0</v>
      </c>
      <c r="BD131" s="18">
        <v>0</v>
      </c>
      <c r="BE131" s="2">
        <v>0</v>
      </c>
      <c r="BF131" s="2">
        <v>0</v>
      </c>
      <c r="BG131" s="2">
        <v>0</v>
      </c>
      <c r="BH131" s="2">
        <v>0</v>
      </c>
      <c r="BI131" s="18">
        <v>0</v>
      </c>
      <c r="BJ131" s="2">
        <v>0</v>
      </c>
      <c r="BK131" s="2">
        <v>0</v>
      </c>
      <c r="BL131" s="2">
        <v>0</v>
      </c>
      <c r="BM131" s="2">
        <v>0</v>
      </c>
      <c r="BN131" s="18">
        <v>0</v>
      </c>
      <c r="BO131" s="18">
        <v>0</v>
      </c>
      <c r="BP131" s="2">
        <v>0</v>
      </c>
    </row>
    <row r="132" spans="1:72" ht="15" thickBot="1" x14ac:dyDescent="0.35">
      <c r="A132" s="1" t="s">
        <v>191</v>
      </c>
      <c r="B132" s="2">
        <v>0</v>
      </c>
      <c r="C132" s="18">
        <v>0</v>
      </c>
      <c r="D132" s="2">
        <v>0</v>
      </c>
      <c r="E132" s="18">
        <v>0</v>
      </c>
      <c r="F132" s="2">
        <v>0</v>
      </c>
      <c r="G132" s="18">
        <v>0</v>
      </c>
      <c r="H132" s="2">
        <v>0</v>
      </c>
      <c r="I132" s="18">
        <v>0</v>
      </c>
      <c r="J132" s="2">
        <v>0</v>
      </c>
      <c r="K132" s="18">
        <v>0</v>
      </c>
      <c r="L132" s="2">
        <v>0</v>
      </c>
      <c r="M132" s="18">
        <v>0</v>
      </c>
      <c r="N132" s="2">
        <v>0</v>
      </c>
      <c r="O132" s="18">
        <v>0</v>
      </c>
      <c r="P132" s="18">
        <v>0</v>
      </c>
      <c r="Q132" s="2">
        <v>0</v>
      </c>
      <c r="R132" s="2">
        <v>0</v>
      </c>
      <c r="S132" s="18">
        <v>0</v>
      </c>
      <c r="T132" s="2">
        <v>0</v>
      </c>
      <c r="U132" s="18">
        <v>0</v>
      </c>
      <c r="V132" s="2">
        <v>0</v>
      </c>
      <c r="W132" s="2">
        <v>0</v>
      </c>
      <c r="X132" s="2">
        <v>0</v>
      </c>
      <c r="Y132" s="2">
        <v>0</v>
      </c>
      <c r="Z132" s="18">
        <v>0</v>
      </c>
      <c r="AA132" s="2">
        <v>0</v>
      </c>
      <c r="AB132" s="2">
        <v>0</v>
      </c>
      <c r="AC132" s="18">
        <v>0</v>
      </c>
      <c r="AD132" s="18">
        <v>0</v>
      </c>
      <c r="AE132" s="2">
        <v>0</v>
      </c>
      <c r="AF132" s="18">
        <v>0</v>
      </c>
      <c r="AG132" s="18">
        <v>0</v>
      </c>
      <c r="AH132" s="2">
        <v>0</v>
      </c>
      <c r="AI132" s="2">
        <v>0</v>
      </c>
      <c r="AJ132" s="2">
        <v>0</v>
      </c>
      <c r="AK132" s="2">
        <v>0</v>
      </c>
      <c r="AL132" s="18">
        <v>0</v>
      </c>
      <c r="AM132" s="2">
        <v>0</v>
      </c>
      <c r="AN132" s="2">
        <v>0</v>
      </c>
      <c r="AO132" s="18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18">
        <v>0</v>
      </c>
      <c r="AZ132" s="18">
        <v>0</v>
      </c>
      <c r="BA132" s="18">
        <v>0</v>
      </c>
      <c r="BB132" s="2">
        <v>0</v>
      </c>
      <c r="BC132" s="2">
        <v>0</v>
      </c>
      <c r="BD132" s="18">
        <v>0</v>
      </c>
      <c r="BE132" s="2">
        <v>0</v>
      </c>
      <c r="BF132" s="2">
        <v>0</v>
      </c>
      <c r="BG132" s="2">
        <v>0</v>
      </c>
      <c r="BH132" s="2">
        <v>0</v>
      </c>
      <c r="BI132" s="18">
        <v>0</v>
      </c>
      <c r="BJ132" s="2">
        <v>0</v>
      </c>
      <c r="BK132" s="2">
        <v>0</v>
      </c>
      <c r="BL132" s="2">
        <v>0</v>
      </c>
      <c r="BM132" s="2">
        <v>0</v>
      </c>
      <c r="BN132" s="18">
        <v>0</v>
      </c>
      <c r="BO132" s="18">
        <v>0</v>
      </c>
      <c r="BP132" s="2">
        <v>0</v>
      </c>
    </row>
    <row r="133" spans="1:72" ht="15" thickBot="1" x14ac:dyDescent="0.35">
      <c r="A133" s="1" t="s">
        <v>192</v>
      </c>
      <c r="B133" s="2">
        <v>0</v>
      </c>
      <c r="C133" s="18">
        <v>0</v>
      </c>
      <c r="D133" s="2">
        <v>0</v>
      </c>
      <c r="E133" s="18">
        <v>0</v>
      </c>
      <c r="F133" s="2">
        <v>0</v>
      </c>
      <c r="G133" s="18">
        <v>0</v>
      </c>
      <c r="H133" s="2">
        <v>0</v>
      </c>
      <c r="I133" s="18">
        <v>0</v>
      </c>
      <c r="J133" s="2">
        <v>0</v>
      </c>
      <c r="K133" s="18">
        <v>0</v>
      </c>
      <c r="L133" s="2">
        <v>0</v>
      </c>
      <c r="M133" s="18">
        <v>0</v>
      </c>
      <c r="N133" s="2">
        <v>0</v>
      </c>
      <c r="O133" s="18">
        <v>0</v>
      </c>
      <c r="P133" s="18">
        <v>0</v>
      </c>
      <c r="Q133" s="2">
        <v>0</v>
      </c>
      <c r="R133" s="2">
        <v>0</v>
      </c>
      <c r="S133" s="18">
        <v>0</v>
      </c>
      <c r="T133" s="2">
        <v>0</v>
      </c>
      <c r="U133" s="18">
        <v>0</v>
      </c>
      <c r="V133" s="2">
        <v>0</v>
      </c>
      <c r="W133" s="2">
        <v>0</v>
      </c>
      <c r="X133" s="2">
        <v>0</v>
      </c>
      <c r="Y133" s="2">
        <v>0</v>
      </c>
      <c r="Z133" s="18">
        <v>0</v>
      </c>
      <c r="AA133" s="2">
        <v>0</v>
      </c>
      <c r="AB133" s="2">
        <v>0</v>
      </c>
      <c r="AC133" s="18">
        <v>0</v>
      </c>
      <c r="AD133" s="18">
        <v>0</v>
      </c>
      <c r="AE133" s="2">
        <v>0</v>
      </c>
      <c r="AF133" s="18">
        <v>0</v>
      </c>
      <c r="AG133" s="18">
        <v>0</v>
      </c>
      <c r="AH133" s="2">
        <v>0</v>
      </c>
      <c r="AI133" s="2">
        <v>0</v>
      </c>
      <c r="AJ133" s="2">
        <v>0</v>
      </c>
      <c r="AK133" s="2">
        <v>0</v>
      </c>
      <c r="AL133" s="18">
        <v>0</v>
      </c>
      <c r="AM133" s="2">
        <v>0</v>
      </c>
      <c r="AN133" s="2">
        <v>0</v>
      </c>
      <c r="AO133" s="18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18">
        <v>0</v>
      </c>
      <c r="AZ133" s="18">
        <v>0</v>
      </c>
      <c r="BA133" s="18">
        <v>0</v>
      </c>
      <c r="BB133" s="2">
        <v>0</v>
      </c>
      <c r="BC133" s="2">
        <v>0</v>
      </c>
      <c r="BD133" s="18">
        <v>0</v>
      </c>
      <c r="BE133" s="2">
        <v>0</v>
      </c>
      <c r="BF133" s="2">
        <v>0</v>
      </c>
      <c r="BG133" s="2">
        <v>0</v>
      </c>
      <c r="BH133" s="2">
        <v>0</v>
      </c>
      <c r="BI133" s="18">
        <v>0</v>
      </c>
      <c r="BJ133" s="2">
        <v>0</v>
      </c>
      <c r="BK133" s="2">
        <v>0</v>
      </c>
      <c r="BL133" s="2">
        <v>0</v>
      </c>
      <c r="BM133" s="2">
        <v>0</v>
      </c>
      <c r="BN133" s="18">
        <v>0</v>
      </c>
      <c r="BO133" s="18">
        <v>0</v>
      </c>
      <c r="BP133" s="2">
        <v>0</v>
      </c>
    </row>
    <row r="134" spans="1:72" ht="15" thickBot="1" x14ac:dyDescent="0.35">
      <c r="A134" s="1" t="s">
        <v>193</v>
      </c>
      <c r="B134" s="2">
        <v>0</v>
      </c>
      <c r="C134" s="18">
        <v>0</v>
      </c>
      <c r="D134" s="2">
        <v>0</v>
      </c>
      <c r="E134" s="18">
        <v>0</v>
      </c>
      <c r="F134" s="2">
        <v>0</v>
      </c>
      <c r="G134" s="18">
        <v>0</v>
      </c>
      <c r="H134" s="2">
        <v>0</v>
      </c>
      <c r="I134" s="18">
        <v>0</v>
      </c>
      <c r="J134" s="2">
        <v>0</v>
      </c>
      <c r="K134" s="18">
        <v>0</v>
      </c>
      <c r="L134" s="2">
        <v>0</v>
      </c>
      <c r="M134" s="18">
        <v>0</v>
      </c>
      <c r="N134" s="2">
        <v>0</v>
      </c>
      <c r="O134" s="18">
        <v>0</v>
      </c>
      <c r="P134" s="18">
        <v>0</v>
      </c>
      <c r="Q134" s="2">
        <v>0</v>
      </c>
      <c r="R134" s="2">
        <v>0</v>
      </c>
      <c r="S134" s="18">
        <v>0</v>
      </c>
      <c r="T134" s="2">
        <v>0</v>
      </c>
      <c r="U134" s="18">
        <v>0</v>
      </c>
      <c r="V134" s="2">
        <v>0</v>
      </c>
      <c r="W134" s="2">
        <v>0</v>
      </c>
      <c r="X134" s="2">
        <v>0</v>
      </c>
      <c r="Y134" s="2">
        <v>0</v>
      </c>
      <c r="Z134" s="18">
        <v>0</v>
      </c>
      <c r="AA134" s="2">
        <v>0</v>
      </c>
      <c r="AB134" s="2">
        <v>0</v>
      </c>
      <c r="AC134" s="18">
        <v>0</v>
      </c>
      <c r="AD134" s="18">
        <v>0</v>
      </c>
      <c r="AE134" s="2">
        <v>0</v>
      </c>
      <c r="AF134" s="18">
        <v>0</v>
      </c>
      <c r="AG134" s="18">
        <v>0</v>
      </c>
      <c r="AH134" s="2">
        <v>0</v>
      </c>
      <c r="AI134" s="2">
        <v>0</v>
      </c>
      <c r="AJ134" s="2">
        <v>0</v>
      </c>
      <c r="AK134" s="2">
        <v>0</v>
      </c>
      <c r="AL134" s="18">
        <v>0</v>
      </c>
      <c r="AM134" s="2">
        <v>0</v>
      </c>
      <c r="AN134" s="2">
        <v>0</v>
      </c>
      <c r="AO134" s="18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18">
        <v>0</v>
      </c>
      <c r="AZ134" s="18">
        <v>0</v>
      </c>
      <c r="BA134" s="18">
        <v>0</v>
      </c>
      <c r="BB134" s="2">
        <v>0</v>
      </c>
      <c r="BC134" s="2">
        <v>0</v>
      </c>
      <c r="BD134" s="18">
        <v>0</v>
      </c>
      <c r="BE134" s="2">
        <v>0</v>
      </c>
      <c r="BF134" s="2">
        <v>0</v>
      </c>
      <c r="BG134" s="2">
        <v>0</v>
      </c>
      <c r="BH134" s="2">
        <v>0</v>
      </c>
      <c r="BI134" s="18">
        <v>0</v>
      </c>
      <c r="BJ134" s="2">
        <v>0</v>
      </c>
      <c r="BK134" s="2">
        <v>0</v>
      </c>
      <c r="BL134" s="2">
        <v>0</v>
      </c>
      <c r="BM134" s="2">
        <v>0</v>
      </c>
      <c r="BN134" s="18">
        <v>0</v>
      </c>
      <c r="BO134" s="18">
        <v>0</v>
      </c>
      <c r="BP134" s="2">
        <v>0</v>
      </c>
    </row>
    <row r="135" spans="1:72" ht="15" thickBot="1" x14ac:dyDescent="0.35">
      <c r="A135" s="1" t="s">
        <v>194</v>
      </c>
      <c r="B135" s="2">
        <v>0</v>
      </c>
      <c r="C135" s="18">
        <v>0</v>
      </c>
      <c r="D135" s="2">
        <v>0</v>
      </c>
      <c r="E135" s="18">
        <v>0</v>
      </c>
      <c r="F135" s="2">
        <v>0</v>
      </c>
      <c r="G135" s="18">
        <v>0</v>
      </c>
      <c r="H135" s="2">
        <v>0</v>
      </c>
      <c r="I135" s="18">
        <v>0</v>
      </c>
      <c r="J135" s="2">
        <v>0</v>
      </c>
      <c r="K135" s="18">
        <v>0</v>
      </c>
      <c r="L135" s="2">
        <v>0</v>
      </c>
      <c r="M135" s="18">
        <v>0</v>
      </c>
      <c r="N135" s="2">
        <v>0</v>
      </c>
      <c r="O135" s="18">
        <v>0</v>
      </c>
      <c r="P135" s="18">
        <v>0</v>
      </c>
      <c r="Q135" s="2">
        <v>0</v>
      </c>
      <c r="R135" s="2">
        <v>0</v>
      </c>
      <c r="S135" s="18">
        <v>0</v>
      </c>
      <c r="T135" s="2">
        <v>0</v>
      </c>
      <c r="U135" s="18">
        <v>0</v>
      </c>
      <c r="V135" s="2">
        <v>0</v>
      </c>
      <c r="W135" s="2">
        <v>0</v>
      </c>
      <c r="X135" s="2">
        <v>0</v>
      </c>
      <c r="Y135" s="2">
        <v>0</v>
      </c>
      <c r="Z135" s="18">
        <v>0</v>
      </c>
      <c r="AA135" s="2">
        <v>0</v>
      </c>
      <c r="AB135" s="2">
        <v>0</v>
      </c>
      <c r="AC135" s="18">
        <v>0</v>
      </c>
      <c r="AD135" s="18">
        <v>0</v>
      </c>
      <c r="AE135" s="2">
        <v>0</v>
      </c>
      <c r="AF135" s="18">
        <v>0</v>
      </c>
      <c r="AG135" s="18">
        <v>0</v>
      </c>
      <c r="AH135" s="2">
        <v>0</v>
      </c>
      <c r="AI135" s="2">
        <v>0</v>
      </c>
      <c r="AJ135" s="2">
        <v>0</v>
      </c>
      <c r="AK135" s="2">
        <v>0</v>
      </c>
      <c r="AL135" s="18">
        <v>0</v>
      </c>
      <c r="AM135" s="2">
        <v>0</v>
      </c>
      <c r="AN135" s="2">
        <v>0</v>
      </c>
      <c r="AO135" s="18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18">
        <v>0</v>
      </c>
      <c r="AZ135" s="18">
        <v>0</v>
      </c>
      <c r="BA135" s="18">
        <v>0</v>
      </c>
      <c r="BB135" s="2">
        <v>0</v>
      </c>
      <c r="BC135" s="2">
        <v>0</v>
      </c>
      <c r="BD135" s="18">
        <v>0</v>
      </c>
      <c r="BE135" s="2">
        <v>0</v>
      </c>
      <c r="BF135" s="2">
        <v>0</v>
      </c>
      <c r="BG135" s="2">
        <v>0</v>
      </c>
      <c r="BH135" s="2">
        <v>0</v>
      </c>
      <c r="BI135" s="18">
        <v>0</v>
      </c>
      <c r="BJ135" s="2">
        <v>0</v>
      </c>
      <c r="BK135" s="2">
        <v>0</v>
      </c>
      <c r="BL135" s="2">
        <v>0</v>
      </c>
      <c r="BM135" s="2">
        <v>0</v>
      </c>
      <c r="BN135" s="18">
        <v>0</v>
      </c>
      <c r="BO135" s="18">
        <v>0</v>
      </c>
      <c r="BP135" s="2">
        <v>0</v>
      </c>
    </row>
    <row r="136" spans="1:72" ht="15" thickBot="1" x14ac:dyDescent="0.35">
      <c r="A136" s="1" t="s">
        <v>195</v>
      </c>
      <c r="B136" s="2">
        <v>0</v>
      </c>
      <c r="C136" s="18">
        <v>0</v>
      </c>
      <c r="D136" s="2">
        <v>0</v>
      </c>
      <c r="E136" s="18">
        <v>0</v>
      </c>
      <c r="F136" s="2">
        <v>0</v>
      </c>
      <c r="G136" s="18">
        <v>0</v>
      </c>
      <c r="H136" s="2">
        <v>0</v>
      </c>
      <c r="I136" s="18">
        <v>0</v>
      </c>
      <c r="J136" s="2">
        <v>0</v>
      </c>
      <c r="K136" s="18">
        <v>0</v>
      </c>
      <c r="L136" s="2">
        <v>0</v>
      </c>
      <c r="M136" s="18">
        <v>0</v>
      </c>
      <c r="N136" s="2">
        <v>0</v>
      </c>
      <c r="O136" s="18">
        <v>0</v>
      </c>
      <c r="P136" s="18">
        <v>0</v>
      </c>
      <c r="Q136" s="2">
        <v>0</v>
      </c>
      <c r="R136" s="2">
        <v>0</v>
      </c>
      <c r="S136" s="18">
        <v>0</v>
      </c>
      <c r="T136" s="2">
        <v>0</v>
      </c>
      <c r="U136" s="18">
        <v>0</v>
      </c>
      <c r="V136" s="2">
        <v>0</v>
      </c>
      <c r="W136" s="2">
        <v>0</v>
      </c>
      <c r="X136" s="2">
        <v>0</v>
      </c>
      <c r="Y136" s="2">
        <v>0</v>
      </c>
      <c r="Z136" s="18">
        <v>0</v>
      </c>
      <c r="AA136" s="2">
        <v>0</v>
      </c>
      <c r="AB136" s="2">
        <v>0</v>
      </c>
      <c r="AC136" s="18">
        <v>0</v>
      </c>
      <c r="AD136" s="18">
        <v>0</v>
      </c>
      <c r="AE136" s="2">
        <v>0</v>
      </c>
      <c r="AF136" s="18">
        <v>0</v>
      </c>
      <c r="AG136" s="18">
        <v>0</v>
      </c>
      <c r="AH136" s="2">
        <v>0</v>
      </c>
      <c r="AI136" s="2">
        <v>0</v>
      </c>
      <c r="AJ136" s="2">
        <v>0</v>
      </c>
      <c r="AK136" s="2">
        <v>0</v>
      </c>
      <c r="AL136" s="18">
        <v>0</v>
      </c>
      <c r="AM136" s="2">
        <v>0</v>
      </c>
      <c r="AN136" s="2">
        <v>0</v>
      </c>
      <c r="AO136" s="18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18">
        <v>0</v>
      </c>
      <c r="AZ136" s="18">
        <v>0</v>
      </c>
      <c r="BA136" s="18">
        <v>0</v>
      </c>
      <c r="BB136" s="2">
        <v>0</v>
      </c>
      <c r="BC136" s="2">
        <v>0</v>
      </c>
      <c r="BD136" s="18">
        <v>0</v>
      </c>
      <c r="BE136" s="2">
        <v>0</v>
      </c>
      <c r="BF136" s="2">
        <v>0</v>
      </c>
      <c r="BG136" s="2">
        <v>0</v>
      </c>
      <c r="BH136" s="2">
        <v>0</v>
      </c>
      <c r="BI136" s="18">
        <v>0</v>
      </c>
      <c r="BJ136" s="2">
        <v>0</v>
      </c>
      <c r="BK136" s="2">
        <v>0</v>
      </c>
      <c r="BL136" s="2">
        <v>0</v>
      </c>
      <c r="BM136" s="2">
        <v>0</v>
      </c>
      <c r="BN136" s="18">
        <v>0</v>
      </c>
      <c r="BO136" s="18">
        <v>0</v>
      </c>
      <c r="BP136" s="2">
        <v>0</v>
      </c>
    </row>
    <row r="137" spans="1:72" ht="15" thickBot="1" x14ac:dyDescent="0.35">
      <c r="A137" s="1" t="s">
        <v>196</v>
      </c>
      <c r="B137" s="2">
        <v>0</v>
      </c>
      <c r="C137" s="18">
        <v>0</v>
      </c>
      <c r="D137" s="2">
        <v>0</v>
      </c>
      <c r="E137" s="18">
        <v>0</v>
      </c>
      <c r="F137" s="2">
        <v>0</v>
      </c>
      <c r="G137" s="18">
        <v>0</v>
      </c>
      <c r="H137" s="2">
        <v>0</v>
      </c>
      <c r="I137" s="18">
        <v>0</v>
      </c>
      <c r="J137" s="2">
        <v>0</v>
      </c>
      <c r="K137" s="18">
        <v>0</v>
      </c>
      <c r="L137" s="2">
        <v>0</v>
      </c>
      <c r="M137" s="18">
        <v>0</v>
      </c>
      <c r="N137" s="2">
        <v>0</v>
      </c>
      <c r="O137" s="18">
        <v>0</v>
      </c>
      <c r="P137" s="18">
        <v>0</v>
      </c>
      <c r="Q137" s="2">
        <v>0</v>
      </c>
      <c r="R137" s="2">
        <v>0</v>
      </c>
      <c r="S137" s="18">
        <v>0</v>
      </c>
      <c r="T137" s="2">
        <v>0</v>
      </c>
      <c r="U137" s="18">
        <v>0</v>
      </c>
      <c r="V137" s="2">
        <v>0</v>
      </c>
      <c r="W137" s="2">
        <v>0</v>
      </c>
      <c r="X137" s="2">
        <v>0</v>
      </c>
      <c r="Y137" s="2">
        <v>0</v>
      </c>
      <c r="Z137" s="18">
        <v>0</v>
      </c>
      <c r="AA137" s="2">
        <v>0</v>
      </c>
      <c r="AB137" s="2">
        <v>0</v>
      </c>
      <c r="AC137" s="18">
        <v>0</v>
      </c>
      <c r="AD137" s="18">
        <v>0</v>
      </c>
      <c r="AE137" s="2">
        <v>0</v>
      </c>
      <c r="AF137" s="18">
        <v>0</v>
      </c>
      <c r="AG137" s="18">
        <v>0</v>
      </c>
      <c r="AH137" s="2">
        <v>0</v>
      </c>
      <c r="AI137" s="2">
        <v>0</v>
      </c>
      <c r="AJ137" s="2">
        <v>0</v>
      </c>
      <c r="AK137" s="2">
        <v>0</v>
      </c>
      <c r="AL137" s="18">
        <v>0</v>
      </c>
      <c r="AM137" s="2">
        <v>0</v>
      </c>
      <c r="AN137" s="2">
        <v>0</v>
      </c>
      <c r="AO137" s="18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18">
        <v>0</v>
      </c>
      <c r="AZ137" s="18">
        <v>0</v>
      </c>
      <c r="BA137" s="18">
        <v>0</v>
      </c>
      <c r="BB137" s="2">
        <v>0</v>
      </c>
      <c r="BC137" s="2">
        <v>0</v>
      </c>
      <c r="BD137" s="18">
        <v>0</v>
      </c>
      <c r="BE137" s="2">
        <v>0</v>
      </c>
      <c r="BF137" s="2">
        <v>0</v>
      </c>
      <c r="BG137" s="2">
        <v>0</v>
      </c>
      <c r="BH137" s="2">
        <v>0</v>
      </c>
      <c r="BI137" s="18">
        <v>0</v>
      </c>
      <c r="BJ137" s="2">
        <v>0</v>
      </c>
      <c r="BK137" s="2">
        <v>0</v>
      </c>
      <c r="BL137" s="2">
        <v>0</v>
      </c>
      <c r="BM137" s="2">
        <v>0</v>
      </c>
      <c r="BN137" s="18">
        <v>0</v>
      </c>
      <c r="BO137" s="18">
        <v>0</v>
      </c>
      <c r="BP137" s="2">
        <v>0</v>
      </c>
    </row>
    <row r="138" spans="1:72" ht="15" thickBot="1" x14ac:dyDescent="0.35">
      <c r="A138" s="1" t="s">
        <v>197</v>
      </c>
      <c r="B138" s="2">
        <v>0</v>
      </c>
      <c r="C138" s="18">
        <v>0</v>
      </c>
      <c r="D138" s="2">
        <v>0</v>
      </c>
      <c r="E138" s="18">
        <v>0</v>
      </c>
      <c r="F138" s="2">
        <v>0</v>
      </c>
      <c r="G138" s="18">
        <v>0</v>
      </c>
      <c r="H138" s="2">
        <v>0</v>
      </c>
      <c r="I138" s="18">
        <v>0</v>
      </c>
      <c r="J138" s="2">
        <v>0</v>
      </c>
      <c r="K138" s="18">
        <v>0</v>
      </c>
      <c r="L138" s="2">
        <v>0</v>
      </c>
      <c r="M138" s="18">
        <v>0</v>
      </c>
      <c r="N138" s="2">
        <v>0</v>
      </c>
      <c r="O138" s="18">
        <v>0</v>
      </c>
      <c r="P138" s="18">
        <v>0</v>
      </c>
      <c r="Q138" s="2">
        <v>0</v>
      </c>
      <c r="R138" s="2">
        <v>0</v>
      </c>
      <c r="S138" s="18">
        <v>0</v>
      </c>
      <c r="T138" s="2">
        <v>0</v>
      </c>
      <c r="U138" s="18">
        <v>0</v>
      </c>
      <c r="V138" s="2">
        <v>0</v>
      </c>
      <c r="W138" s="2">
        <v>0</v>
      </c>
      <c r="X138" s="2">
        <v>0</v>
      </c>
      <c r="Y138" s="2">
        <v>0</v>
      </c>
      <c r="Z138" s="18">
        <v>0</v>
      </c>
      <c r="AA138" s="2">
        <v>0</v>
      </c>
      <c r="AB138" s="2">
        <v>0</v>
      </c>
      <c r="AC138" s="18">
        <v>0</v>
      </c>
      <c r="AD138" s="18">
        <v>0</v>
      </c>
      <c r="AE138" s="2">
        <v>0</v>
      </c>
      <c r="AF138" s="18">
        <v>0</v>
      </c>
      <c r="AG138" s="18">
        <v>0</v>
      </c>
      <c r="AH138" s="2">
        <v>0</v>
      </c>
      <c r="AI138" s="2">
        <v>0</v>
      </c>
      <c r="AJ138" s="2">
        <v>0</v>
      </c>
      <c r="AK138" s="2">
        <v>0</v>
      </c>
      <c r="AL138" s="18">
        <v>0</v>
      </c>
      <c r="AM138" s="2">
        <v>0</v>
      </c>
      <c r="AN138" s="2">
        <v>0</v>
      </c>
      <c r="AO138" s="18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18">
        <v>0</v>
      </c>
      <c r="AZ138" s="18">
        <v>0</v>
      </c>
      <c r="BA138" s="18">
        <v>0</v>
      </c>
      <c r="BB138" s="2">
        <v>0</v>
      </c>
      <c r="BC138" s="2">
        <v>0</v>
      </c>
      <c r="BD138" s="18">
        <v>0</v>
      </c>
      <c r="BE138" s="2">
        <v>0</v>
      </c>
      <c r="BF138" s="2">
        <v>0</v>
      </c>
      <c r="BG138" s="2">
        <v>0</v>
      </c>
      <c r="BH138" s="2">
        <v>0</v>
      </c>
      <c r="BI138" s="18">
        <v>0</v>
      </c>
      <c r="BJ138" s="2">
        <v>0</v>
      </c>
      <c r="BK138" s="2">
        <v>0</v>
      </c>
      <c r="BL138" s="2">
        <v>0</v>
      </c>
      <c r="BM138" s="2">
        <v>0</v>
      </c>
      <c r="BN138" s="18">
        <v>0</v>
      </c>
      <c r="BO138" s="18">
        <v>0</v>
      </c>
      <c r="BP138" s="2">
        <v>0</v>
      </c>
    </row>
    <row r="139" spans="1:72" ht="15" thickBot="1" x14ac:dyDescent="0.35">
      <c r="A139" s="1" t="s">
        <v>198</v>
      </c>
      <c r="B139" s="2">
        <v>0</v>
      </c>
      <c r="C139" s="18">
        <v>0</v>
      </c>
      <c r="D139" s="2">
        <v>0</v>
      </c>
      <c r="E139" s="18">
        <v>0</v>
      </c>
      <c r="F139" s="2">
        <v>0</v>
      </c>
      <c r="G139" s="18">
        <v>0</v>
      </c>
      <c r="H139" s="2">
        <v>0</v>
      </c>
      <c r="I139" s="18">
        <v>0</v>
      </c>
      <c r="J139" s="2">
        <v>0</v>
      </c>
      <c r="K139" s="18">
        <v>0</v>
      </c>
      <c r="L139" s="2">
        <v>0</v>
      </c>
      <c r="M139" s="18">
        <v>0</v>
      </c>
      <c r="N139" s="2">
        <v>0</v>
      </c>
      <c r="O139" s="18">
        <v>0</v>
      </c>
      <c r="P139" s="18">
        <v>0</v>
      </c>
      <c r="Q139" s="2">
        <v>0</v>
      </c>
      <c r="R139" s="2">
        <v>0</v>
      </c>
      <c r="S139" s="18">
        <v>0</v>
      </c>
      <c r="T139" s="2">
        <v>0</v>
      </c>
      <c r="U139" s="18">
        <v>0</v>
      </c>
      <c r="V139" s="2">
        <v>0</v>
      </c>
      <c r="W139" s="2">
        <v>0</v>
      </c>
      <c r="X139" s="2">
        <v>0</v>
      </c>
      <c r="Y139" s="2">
        <v>0</v>
      </c>
      <c r="Z139" s="18">
        <v>0</v>
      </c>
      <c r="AA139" s="2">
        <v>0</v>
      </c>
      <c r="AB139" s="2">
        <v>0</v>
      </c>
      <c r="AC139" s="18">
        <v>0</v>
      </c>
      <c r="AD139" s="18">
        <v>0</v>
      </c>
      <c r="AE139" s="2">
        <v>0</v>
      </c>
      <c r="AF139" s="18">
        <v>0</v>
      </c>
      <c r="AG139" s="18">
        <v>0</v>
      </c>
      <c r="AH139" s="2">
        <v>0</v>
      </c>
      <c r="AI139" s="2">
        <v>0</v>
      </c>
      <c r="AJ139" s="2">
        <v>0</v>
      </c>
      <c r="AK139" s="2">
        <v>0</v>
      </c>
      <c r="AL139" s="18">
        <v>0</v>
      </c>
      <c r="AM139" s="2">
        <v>0</v>
      </c>
      <c r="AN139" s="2">
        <v>0</v>
      </c>
      <c r="AO139" s="18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18">
        <v>0</v>
      </c>
      <c r="AZ139" s="18">
        <v>0</v>
      </c>
      <c r="BA139" s="18">
        <v>0</v>
      </c>
      <c r="BB139" s="2">
        <v>0</v>
      </c>
      <c r="BC139" s="2">
        <v>0</v>
      </c>
      <c r="BD139" s="18">
        <v>0</v>
      </c>
      <c r="BE139" s="2">
        <v>0</v>
      </c>
      <c r="BF139" s="2">
        <v>0</v>
      </c>
      <c r="BG139" s="2">
        <v>0</v>
      </c>
      <c r="BH139" s="2">
        <v>0</v>
      </c>
      <c r="BI139" s="18">
        <v>0</v>
      </c>
      <c r="BJ139" s="2">
        <v>0</v>
      </c>
      <c r="BK139" s="2">
        <v>0</v>
      </c>
      <c r="BL139" s="2">
        <v>0</v>
      </c>
      <c r="BM139" s="2">
        <v>0</v>
      </c>
      <c r="BN139" s="18">
        <v>0</v>
      </c>
      <c r="BO139" s="18">
        <v>0</v>
      </c>
      <c r="BP139" s="2">
        <v>0</v>
      </c>
    </row>
    <row r="140" spans="1:72" ht="15" thickBot="1" x14ac:dyDescent="0.35">
      <c r="A140" s="1" t="s">
        <v>199</v>
      </c>
      <c r="B140" s="2">
        <v>0</v>
      </c>
      <c r="C140" s="18">
        <v>0</v>
      </c>
      <c r="D140" s="2">
        <v>0</v>
      </c>
      <c r="E140" s="18">
        <v>0</v>
      </c>
      <c r="F140" s="2">
        <v>0</v>
      </c>
      <c r="G140" s="18">
        <v>0</v>
      </c>
      <c r="H140" s="2">
        <v>0</v>
      </c>
      <c r="I140" s="18">
        <v>0</v>
      </c>
      <c r="J140" s="2">
        <v>0</v>
      </c>
      <c r="K140" s="18">
        <v>0</v>
      </c>
      <c r="L140" s="2">
        <v>0</v>
      </c>
      <c r="M140" s="18">
        <v>0</v>
      </c>
      <c r="N140" s="2">
        <v>0</v>
      </c>
      <c r="O140" s="18">
        <v>0</v>
      </c>
      <c r="P140" s="18">
        <v>0</v>
      </c>
      <c r="Q140" s="2">
        <v>0</v>
      </c>
      <c r="R140" s="2">
        <v>0</v>
      </c>
      <c r="S140" s="18">
        <v>0</v>
      </c>
      <c r="T140" s="2">
        <v>0</v>
      </c>
      <c r="U140" s="18">
        <v>0</v>
      </c>
      <c r="V140" s="2">
        <v>0</v>
      </c>
      <c r="W140" s="2">
        <v>0</v>
      </c>
      <c r="X140" s="2">
        <v>0</v>
      </c>
      <c r="Y140" s="2">
        <v>0</v>
      </c>
      <c r="Z140" s="18">
        <v>0</v>
      </c>
      <c r="AA140" s="2">
        <v>0</v>
      </c>
      <c r="AB140" s="2">
        <v>0</v>
      </c>
      <c r="AC140" s="18">
        <v>0</v>
      </c>
      <c r="AD140" s="18">
        <v>0</v>
      </c>
      <c r="AE140" s="2">
        <v>0</v>
      </c>
      <c r="AF140" s="18">
        <v>0</v>
      </c>
      <c r="AG140" s="18">
        <v>0</v>
      </c>
      <c r="AH140" s="2">
        <v>0</v>
      </c>
      <c r="AI140" s="2">
        <v>0</v>
      </c>
      <c r="AJ140" s="2">
        <v>0</v>
      </c>
      <c r="AK140" s="2">
        <v>0</v>
      </c>
      <c r="AL140" s="18">
        <v>0</v>
      </c>
      <c r="AM140" s="2">
        <v>0</v>
      </c>
      <c r="AN140" s="2">
        <v>0</v>
      </c>
      <c r="AO140" s="18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18">
        <v>0</v>
      </c>
      <c r="AZ140" s="18">
        <v>0</v>
      </c>
      <c r="BA140" s="18">
        <v>0</v>
      </c>
      <c r="BB140" s="2">
        <v>0</v>
      </c>
      <c r="BC140" s="2">
        <v>0</v>
      </c>
      <c r="BD140" s="18">
        <v>0</v>
      </c>
      <c r="BE140" s="2">
        <v>0</v>
      </c>
      <c r="BF140" s="2">
        <v>0</v>
      </c>
      <c r="BG140" s="2">
        <v>0</v>
      </c>
      <c r="BH140" s="2">
        <v>0</v>
      </c>
      <c r="BI140" s="18">
        <v>0</v>
      </c>
      <c r="BJ140" s="2">
        <v>0</v>
      </c>
      <c r="BK140" s="2">
        <v>0</v>
      </c>
      <c r="BL140" s="2">
        <v>0</v>
      </c>
      <c r="BM140" s="2">
        <v>0</v>
      </c>
      <c r="BN140" s="18">
        <v>0</v>
      </c>
      <c r="BO140" s="18">
        <v>0</v>
      </c>
      <c r="BP140" s="2">
        <v>0</v>
      </c>
    </row>
    <row r="141" spans="1:72" ht="18.600000000000001" thickBot="1" x14ac:dyDescent="0.35">
      <c r="A141" s="3"/>
      <c r="BQ141" t="s">
        <v>217</v>
      </c>
      <c r="BR141" s="28">
        <f>CORREL(BR143:BR176,BQ143:BQ176)</f>
        <v>0.7637987877476704</v>
      </c>
    </row>
    <row r="142" spans="1:72" ht="15" thickBot="1" x14ac:dyDescent="0.35">
      <c r="A142" s="1" t="s">
        <v>201</v>
      </c>
      <c r="B142" s="1" t="s">
        <v>1</v>
      </c>
      <c r="C142" s="17" t="s">
        <v>2</v>
      </c>
      <c r="D142" s="1" t="s">
        <v>3</v>
      </c>
      <c r="E142" s="17" t="s">
        <v>4</v>
      </c>
      <c r="F142" s="1" t="s">
        <v>5</v>
      </c>
      <c r="G142" s="17" t="s">
        <v>6</v>
      </c>
      <c r="H142" s="1" t="s">
        <v>7</v>
      </c>
      <c r="I142" s="17" t="s">
        <v>8</v>
      </c>
      <c r="J142" s="1" t="s">
        <v>9</v>
      </c>
      <c r="K142" s="17" t="s">
        <v>10</v>
      </c>
      <c r="L142" s="1" t="s">
        <v>11</v>
      </c>
      <c r="M142" s="17" t="s">
        <v>12</v>
      </c>
      <c r="N142" s="1" t="s">
        <v>13</v>
      </c>
      <c r="O142" s="17" t="s">
        <v>14</v>
      </c>
      <c r="P142" s="17" t="s">
        <v>15</v>
      </c>
      <c r="Q142" s="1" t="s">
        <v>16</v>
      </c>
      <c r="R142" s="1" t="s">
        <v>17</v>
      </c>
      <c r="S142" s="17" t="s">
        <v>18</v>
      </c>
      <c r="T142" s="1" t="s">
        <v>19</v>
      </c>
      <c r="U142" s="17" t="s">
        <v>20</v>
      </c>
      <c r="V142" s="1" t="s">
        <v>21</v>
      </c>
      <c r="W142" s="1" t="s">
        <v>22</v>
      </c>
      <c r="X142" s="1" t="s">
        <v>23</v>
      </c>
      <c r="Y142" s="1" t="s">
        <v>24</v>
      </c>
      <c r="Z142" s="17" t="s">
        <v>25</v>
      </c>
      <c r="AA142" s="1" t="s">
        <v>26</v>
      </c>
      <c r="AB142" s="1" t="s">
        <v>27</v>
      </c>
      <c r="AC142" s="17" t="s">
        <v>28</v>
      </c>
      <c r="AD142" s="17" t="s">
        <v>29</v>
      </c>
      <c r="AE142" s="1" t="s">
        <v>30</v>
      </c>
      <c r="AF142" s="17" t="s">
        <v>31</v>
      </c>
      <c r="AG142" s="17" t="s">
        <v>32</v>
      </c>
      <c r="AH142" s="1" t="s">
        <v>33</v>
      </c>
      <c r="AI142" s="1" t="s">
        <v>34</v>
      </c>
      <c r="AJ142" s="1" t="s">
        <v>35</v>
      </c>
      <c r="AK142" s="1" t="s">
        <v>36</v>
      </c>
      <c r="AL142" s="17" t="s">
        <v>37</v>
      </c>
      <c r="AM142" s="1" t="s">
        <v>38</v>
      </c>
      <c r="AN142" s="1" t="s">
        <v>39</v>
      </c>
      <c r="AO142" s="17" t="s">
        <v>40</v>
      </c>
      <c r="AP142" s="1" t="s">
        <v>41</v>
      </c>
      <c r="AQ142" s="1" t="s">
        <v>42</v>
      </c>
      <c r="AR142" s="1" t="s">
        <v>43</v>
      </c>
      <c r="AS142" s="1" t="s">
        <v>44</v>
      </c>
      <c r="AT142" s="1" t="s">
        <v>45</v>
      </c>
      <c r="AU142" s="1" t="s">
        <v>46</v>
      </c>
      <c r="AV142" s="1" t="s">
        <v>47</v>
      </c>
      <c r="AW142" s="1" t="s">
        <v>48</v>
      </c>
      <c r="AX142" s="1" t="s">
        <v>49</v>
      </c>
      <c r="AY142" s="17" t="s">
        <v>50</v>
      </c>
      <c r="AZ142" s="17" t="s">
        <v>51</v>
      </c>
      <c r="BA142" s="17" t="s">
        <v>52</v>
      </c>
      <c r="BB142" s="1" t="s">
        <v>53</v>
      </c>
      <c r="BC142" s="1" t="s">
        <v>54</v>
      </c>
      <c r="BD142" s="17" t="s">
        <v>55</v>
      </c>
      <c r="BE142" s="1" t="s">
        <v>56</v>
      </c>
      <c r="BF142" s="1" t="s">
        <v>57</v>
      </c>
      <c r="BG142" s="1" t="s">
        <v>58</v>
      </c>
      <c r="BH142" s="1" t="s">
        <v>59</v>
      </c>
      <c r="BI142" s="17" t="s">
        <v>60</v>
      </c>
      <c r="BJ142" s="1" t="s">
        <v>61</v>
      </c>
      <c r="BK142" s="1" t="s">
        <v>62</v>
      </c>
      <c r="BL142" s="1" t="s">
        <v>63</v>
      </c>
      <c r="BM142" s="1" t="s">
        <v>64</v>
      </c>
      <c r="BN142" s="17" t="s">
        <v>65</v>
      </c>
      <c r="BO142" s="17" t="s">
        <v>66</v>
      </c>
      <c r="BP142" s="1" t="s">
        <v>67</v>
      </c>
      <c r="BQ142" s="1" t="s">
        <v>202</v>
      </c>
      <c r="BR142" s="1" t="s">
        <v>203</v>
      </c>
      <c r="BS142" s="1" t="s">
        <v>204</v>
      </c>
      <c r="BT142" s="1" t="s">
        <v>205</v>
      </c>
    </row>
    <row r="143" spans="1:72" ht="15" thickBot="1" x14ac:dyDescent="0.35">
      <c r="A143" s="1" t="s">
        <v>96</v>
      </c>
      <c r="B143" s="2">
        <v>0</v>
      </c>
      <c r="C143" s="18">
        <v>0</v>
      </c>
      <c r="D143" s="2">
        <v>0</v>
      </c>
      <c r="E143" s="18">
        <v>949.5</v>
      </c>
      <c r="F143" s="2">
        <v>0</v>
      </c>
      <c r="G143" s="18">
        <v>301.39999999999998</v>
      </c>
      <c r="H143" s="2">
        <v>0</v>
      </c>
      <c r="I143" s="18">
        <v>0</v>
      </c>
      <c r="J143" s="2">
        <v>0</v>
      </c>
      <c r="K143" s="18">
        <v>18932.400000000001</v>
      </c>
      <c r="L143" s="2">
        <v>0</v>
      </c>
      <c r="M143" s="18">
        <v>47244.1</v>
      </c>
      <c r="N143" s="2">
        <v>0</v>
      </c>
      <c r="O143" s="18">
        <v>0</v>
      </c>
      <c r="P143" s="18">
        <v>0</v>
      </c>
      <c r="Q143" s="2">
        <v>0</v>
      </c>
      <c r="R143" s="2">
        <v>0</v>
      </c>
      <c r="S143" s="18">
        <v>4551.8999999999996</v>
      </c>
      <c r="T143" s="2">
        <v>0</v>
      </c>
      <c r="U143" s="18">
        <v>2501.3000000000002</v>
      </c>
      <c r="V143" s="2">
        <v>0</v>
      </c>
      <c r="W143" s="2">
        <v>0</v>
      </c>
      <c r="X143" s="2">
        <v>0</v>
      </c>
      <c r="Y143" s="2">
        <v>0</v>
      </c>
      <c r="Z143" s="18">
        <v>0</v>
      </c>
      <c r="AA143" s="2">
        <v>0</v>
      </c>
      <c r="AB143" s="2">
        <v>0</v>
      </c>
      <c r="AC143" s="18">
        <v>9524.1</v>
      </c>
      <c r="AD143" s="18">
        <v>0</v>
      </c>
      <c r="AE143" s="2">
        <v>0</v>
      </c>
      <c r="AF143" s="18">
        <v>0</v>
      </c>
      <c r="AG143" s="18">
        <v>0</v>
      </c>
      <c r="AH143" s="2">
        <v>0</v>
      </c>
      <c r="AI143" s="2">
        <v>0</v>
      </c>
      <c r="AJ143" s="2">
        <v>0</v>
      </c>
      <c r="AK143" s="2">
        <v>0</v>
      </c>
      <c r="AL143" s="18">
        <v>0</v>
      </c>
      <c r="AM143" s="2">
        <v>0</v>
      </c>
      <c r="AN143" s="2">
        <v>0</v>
      </c>
      <c r="AO143" s="18">
        <v>3507.7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18">
        <v>18432.599999999999</v>
      </c>
      <c r="AZ143" s="18">
        <v>0</v>
      </c>
      <c r="BA143" s="18">
        <v>1961.3</v>
      </c>
      <c r="BB143" s="2">
        <v>0</v>
      </c>
      <c r="BC143" s="2">
        <v>0</v>
      </c>
      <c r="BD143" s="18">
        <v>4388</v>
      </c>
      <c r="BE143" s="2">
        <v>0</v>
      </c>
      <c r="BF143" s="2">
        <v>0</v>
      </c>
      <c r="BG143" s="2">
        <v>0</v>
      </c>
      <c r="BH143" s="2">
        <v>0</v>
      </c>
      <c r="BI143" s="18">
        <v>9788.7000000000007</v>
      </c>
      <c r="BJ143" s="2">
        <v>0</v>
      </c>
      <c r="BK143" s="2">
        <v>0</v>
      </c>
      <c r="BL143" s="2">
        <v>0</v>
      </c>
      <c r="BM143" s="2">
        <v>0</v>
      </c>
      <c r="BN143" s="18">
        <v>14102.1</v>
      </c>
      <c r="BO143" s="18">
        <v>0</v>
      </c>
      <c r="BP143" s="2">
        <v>0</v>
      </c>
      <c r="BQ143" s="2">
        <v>136185.20000000001</v>
      </c>
      <c r="BR143" s="2">
        <v>138700</v>
      </c>
      <c r="BS143" s="2">
        <v>2514.8000000000002</v>
      </c>
      <c r="BT143" s="2">
        <v>1.81</v>
      </c>
    </row>
    <row r="144" spans="1:72" ht="15" thickBot="1" x14ac:dyDescent="0.35">
      <c r="A144" s="1" t="s">
        <v>97</v>
      </c>
      <c r="B144" s="2">
        <v>0</v>
      </c>
      <c r="C144" s="18">
        <v>0</v>
      </c>
      <c r="D144" s="2">
        <v>0</v>
      </c>
      <c r="E144" s="18">
        <v>949.5</v>
      </c>
      <c r="F144" s="2">
        <v>0</v>
      </c>
      <c r="G144" s="18">
        <v>301.39999999999998</v>
      </c>
      <c r="H144" s="2">
        <v>0</v>
      </c>
      <c r="I144" s="18">
        <v>0</v>
      </c>
      <c r="J144" s="2">
        <v>0</v>
      </c>
      <c r="K144" s="18">
        <v>0</v>
      </c>
      <c r="L144" s="2">
        <v>0</v>
      </c>
      <c r="M144" s="18">
        <v>47244.1</v>
      </c>
      <c r="N144" s="2">
        <v>0</v>
      </c>
      <c r="O144" s="18">
        <v>0</v>
      </c>
      <c r="P144" s="18">
        <v>0</v>
      </c>
      <c r="Q144" s="2">
        <v>0</v>
      </c>
      <c r="R144" s="2">
        <v>0</v>
      </c>
      <c r="S144" s="18">
        <v>0</v>
      </c>
      <c r="T144" s="2">
        <v>0</v>
      </c>
      <c r="U144" s="18">
        <v>0</v>
      </c>
      <c r="V144" s="2">
        <v>0</v>
      </c>
      <c r="W144" s="2">
        <v>0</v>
      </c>
      <c r="X144" s="2">
        <v>0</v>
      </c>
      <c r="Y144" s="2">
        <v>0</v>
      </c>
      <c r="Z144" s="18">
        <v>12370.1</v>
      </c>
      <c r="AA144" s="2">
        <v>0</v>
      </c>
      <c r="AB144" s="2">
        <v>0</v>
      </c>
      <c r="AC144" s="18">
        <v>9524.1</v>
      </c>
      <c r="AD144" s="18">
        <v>4990.8</v>
      </c>
      <c r="AE144" s="2">
        <v>0</v>
      </c>
      <c r="AF144" s="18">
        <v>1970.1</v>
      </c>
      <c r="AG144" s="18">
        <v>1400.1</v>
      </c>
      <c r="AH144" s="2">
        <v>0</v>
      </c>
      <c r="AI144" s="2">
        <v>0</v>
      </c>
      <c r="AJ144" s="2">
        <v>0</v>
      </c>
      <c r="AK144" s="2">
        <v>0</v>
      </c>
      <c r="AL144" s="18">
        <v>5715</v>
      </c>
      <c r="AM144" s="2">
        <v>0</v>
      </c>
      <c r="AN144" s="2">
        <v>0</v>
      </c>
      <c r="AO144" s="18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18">
        <v>18432.599999999999</v>
      </c>
      <c r="AZ144" s="18">
        <v>0</v>
      </c>
      <c r="BA144" s="18">
        <v>1961.3</v>
      </c>
      <c r="BB144" s="2">
        <v>0</v>
      </c>
      <c r="BC144" s="2">
        <v>0</v>
      </c>
      <c r="BD144" s="18">
        <v>0</v>
      </c>
      <c r="BE144" s="2">
        <v>0</v>
      </c>
      <c r="BF144" s="2">
        <v>0</v>
      </c>
      <c r="BG144" s="2">
        <v>0</v>
      </c>
      <c r="BH144" s="2">
        <v>0</v>
      </c>
      <c r="BI144" s="18">
        <v>10698.9</v>
      </c>
      <c r="BJ144" s="2">
        <v>0</v>
      </c>
      <c r="BK144" s="2">
        <v>0</v>
      </c>
      <c r="BL144" s="2">
        <v>0</v>
      </c>
      <c r="BM144" s="2">
        <v>0</v>
      </c>
      <c r="BN144" s="18">
        <v>0</v>
      </c>
      <c r="BO144" s="18">
        <v>1239.0999999999999</v>
      </c>
      <c r="BP144" s="2">
        <v>0</v>
      </c>
      <c r="BQ144" s="2">
        <v>116797.2</v>
      </c>
      <c r="BR144" s="2">
        <v>115100</v>
      </c>
      <c r="BS144" s="2">
        <v>-1697.2</v>
      </c>
      <c r="BT144" s="2">
        <v>-1.47</v>
      </c>
    </row>
    <row r="145" spans="1:72" ht="15" thickBot="1" x14ac:dyDescent="0.35">
      <c r="A145" s="1" t="s">
        <v>98</v>
      </c>
      <c r="B145" s="2">
        <v>0</v>
      </c>
      <c r="C145" s="18">
        <v>0</v>
      </c>
      <c r="D145" s="2">
        <v>0</v>
      </c>
      <c r="E145" s="18">
        <v>949.5</v>
      </c>
      <c r="F145" s="2">
        <v>0</v>
      </c>
      <c r="G145" s="18">
        <v>301.39999999999998</v>
      </c>
      <c r="H145" s="2">
        <v>0</v>
      </c>
      <c r="I145" s="18">
        <v>0</v>
      </c>
      <c r="J145" s="2">
        <v>0</v>
      </c>
      <c r="K145" s="18">
        <v>18932.400000000001</v>
      </c>
      <c r="L145" s="2">
        <v>0</v>
      </c>
      <c r="M145" s="18">
        <v>47244.1</v>
      </c>
      <c r="N145" s="2">
        <v>0</v>
      </c>
      <c r="O145" s="18">
        <v>0</v>
      </c>
      <c r="P145" s="18">
        <v>0</v>
      </c>
      <c r="Q145" s="2">
        <v>0</v>
      </c>
      <c r="R145" s="2">
        <v>0</v>
      </c>
      <c r="S145" s="18">
        <v>0</v>
      </c>
      <c r="T145" s="2">
        <v>0</v>
      </c>
      <c r="U145" s="18">
        <v>2501.3000000000002</v>
      </c>
      <c r="V145" s="2">
        <v>0</v>
      </c>
      <c r="W145" s="2">
        <v>0</v>
      </c>
      <c r="X145" s="2">
        <v>0</v>
      </c>
      <c r="Y145" s="2">
        <v>0</v>
      </c>
      <c r="Z145" s="18">
        <v>0</v>
      </c>
      <c r="AA145" s="2">
        <v>0</v>
      </c>
      <c r="AB145" s="2">
        <v>0</v>
      </c>
      <c r="AC145" s="18">
        <v>0</v>
      </c>
      <c r="AD145" s="18">
        <v>4990.8</v>
      </c>
      <c r="AE145" s="2">
        <v>0</v>
      </c>
      <c r="AF145" s="18">
        <v>1970.1</v>
      </c>
      <c r="AG145" s="18">
        <v>0</v>
      </c>
      <c r="AH145" s="2">
        <v>0</v>
      </c>
      <c r="AI145" s="2">
        <v>0</v>
      </c>
      <c r="AJ145" s="2">
        <v>0</v>
      </c>
      <c r="AK145" s="2">
        <v>0</v>
      </c>
      <c r="AL145" s="18">
        <v>0</v>
      </c>
      <c r="AM145" s="2">
        <v>0</v>
      </c>
      <c r="AN145" s="2">
        <v>0</v>
      </c>
      <c r="AO145" s="18">
        <v>3507.7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18">
        <v>18432.599999999999</v>
      </c>
      <c r="AZ145" s="18">
        <v>631.79999999999995</v>
      </c>
      <c r="BA145" s="18">
        <v>1961.3</v>
      </c>
      <c r="BB145" s="2">
        <v>0</v>
      </c>
      <c r="BC145" s="2">
        <v>0</v>
      </c>
      <c r="BD145" s="18">
        <v>4388</v>
      </c>
      <c r="BE145" s="2">
        <v>0</v>
      </c>
      <c r="BF145" s="2">
        <v>0</v>
      </c>
      <c r="BG145" s="2">
        <v>0</v>
      </c>
      <c r="BH145" s="2">
        <v>0</v>
      </c>
      <c r="BI145" s="18">
        <v>9788.7000000000007</v>
      </c>
      <c r="BJ145" s="2">
        <v>0</v>
      </c>
      <c r="BK145" s="2">
        <v>0</v>
      </c>
      <c r="BL145" s="2">
        <v>0</v>
      </c>
      <c r="BM145" s="2">
        <v>0</v>
      </c>
      <c r="BN145" s="18">
        <v>0</v>
      </c>
      <c r="BO145" s="18">
        <v>1239.0999999999999</v>
      </c>
      <c r="BP145" s="2">
        <v>0</v>
      </c>
      <c r="BQ145" s="2">
        <v>116838.9</v>
      </c>
      <c r="BR145" s="2">
        <v>115600</v>
      </c>
      <c r="BS145" s="2">
        <v>-1238.9000000000001</v>
      </c>
      <c r="BT145" s="2">
        <v>-1.07</v>
      </c>
    </row>
    <row r="146" spans="1:72" ht="15" thickBot="1" x14ac:dyDescent="0.35">
      <c r="A146" s="1" t="s">
        <v>99</v>
      </c>
      <c r="B146" s="2">
        <v>0</v>
      </c>
      <c r="C146" s="18">
        <v>0</v>
      </c>
      <c r="D146" s="2">
        <v>0</v>
      </c>
      <c r="E146" s="18">
        <v>949.5</v>
      </c>
      <c r="F146" s="2">
        <v>0</v>
      </c>
      <c r="G146" s="18">
        <v>301.39999999999998</v>
      </c>
      <c r="H146" s="2">
        <v>0</v>
      </c>
      <c r="I146" s="18">
        <v>252.3</v>
      </c>
      <c r="J146" s="2">
        <v>0</v>
      </c>
      <c r="K146" s="18">
        <v>18932.400000000001</v>
      </c>
      <c r="L146" s="2">
        <v>0</v>
      </c>
      <c r="M146" s="18">
        <v>47244.1</v>
      </c>
      <c r="N146" s="2">
        <v>0</v>
      </c>
      <c r="O146" s="18">
        <v>0</v>
      </c>
      <c r="P146" s="18">
        <v>0</v>
      </c>
      <c r="Q146" s="2">
        <v>0</v>
      </c>
      <c r="R146" s="2">
        <v>0</v>
      </c>
      <c r="S146" s="18">
        <v>4551.8999999999996</v>
      </c>
      <c r="T146" s="2">
        <v>0</v>
      </c>
      <c r="U146" s="18">
        <v>2501.3000000000002</v>
      </c>
      <c r="V146" s="2">
        <v>0</v>
      </c>
      <c r="W146" s="2">
        <v>0</v>
      </c>
      <c r="X146" s="2">
        <v>0</v>
      </c>
      <c r="Y146" s="2">
        <v>0</v>
      </c>
      <c r="Z146" s="18">
        <v>0</v>
      </c>
      <c r="AA146" s="2">
        <v>0</v>
      </c>
      <c r="AB146" s="2">
        <v>0</v>
      </c>
      <c r="AC146" s="18">
        <v>3011.4</v>
      </c>
      <c r="AD146" s="18">
        <v>4990.8</v>
      </c>
      <c r="AE146" s="2">
        <v>0</v>
      </c>
      <c r="AF146" s="18">
        <v>1970.1</v>
      </c>
      <c r="AG146" s="18">
        <v>0</v>
      </c>
      <c r="AH146" s="2">
        <v>0</v>
      </c>
      <c r="AI146" s="2">
        <v>0</v>
      </c>
      <c r="AJ146" s="2">
        <v>0</v>
      </c>
      <c r="AK146" s="2">
        <v>0</v>
      </c>
      <c r="AL146" s="18">
        <v>5715</v>
      </c>
      <c r="AM146" s="2">
        <v>0</v>
      </c>
      <c r="AN146" s="2">
        <v>0</v>
      </c>
      <c r="AO146" s="18">
        <v>3507.7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18">
        <v>18432.599999999999</v>
      </c>
      <c r="AZ146" s="18">
        <v>631.79999999999995</v>
      </c>
      <c r="BA146" s="18">
        <v>1961.3</v>
      </c>
      <c r="BB146" s="2">
        <v>0</v>
      </c>
      <c r="BC146" s="2">
        <v>0</v>
      </c>
      <c r="BD146" s="18">
        <v>4388</v>
      </c>
      <c r="BE146" s="2">
        <v>0</v>
      </c>
      <c r="BF146" s="2">
        <v>0</v>
      </c>
      <c r="BG146" s="2">
        <v>0</v>
      </c>
      <c r="BH146" s="2">
        <v>0</v>
      </c>
      <c r="BI146" s="18">
        <v>0</v>
      </c>
      <c r="BJ146" s="2">
        <v>0</v>
      </c>
      <c r="BK146" s="2">
        <v>0</v>
      </c>
      <c r="BL146" s="2">
        <v>0</v>
      </c>
      <c r="BM146" s="2">
        <v>0</v>
      </c>
      <c r="BN146" s="18">
        <v>0</v>
      </c>
      <c r="BO146" s="18">
        <v>1239.0999999999999</v>
      </c>
      <c r="BP146" s="2">
        <v>0</v>
      </c>
      <c r="BQ146" s="2">
        <v>120580.8</v>
      </c>
      <c r="BR146" s="2">
        <v>131666</v>
      </c>
      <c r="BS146" s="2">
        <v>11085.2</v>
      </c>
      <c r="BT146" s="2">
        <v>8.42</v>
      </c>
    </row>
    <row r="147" spans="1:72" ht="15" thickBot="1" x14ac:dyDescent="0.35">
      <c r="A147" s="1" t="s">
        <v>100</v>
      </c>
      <c r="B147" s="2">
        <v>0</v>
      </c>
      <c r="C147" s="18">
        <v>0</v>
      </c>
      <c r="D147" s="2">
        <v>0</v>
      </c>
      <c r="E147" s="18">
        <v>949.5</v>
      </c>
      <c r="F147" s="2">
        <v>0</v>
      </c>
      <c r="G147" s="18">
        <v>0</v>
      </c>
      <c r="H147" s="2">
        <v>0</v>
      </c>
      <c r="I147" s="18">
        <v>252.3</v>
      </c>
      <c r="J147" s="2">
        <v>0</v>
      </c>
      <c r="K147" s="18">
        <v>18932.400000000001</v>
      </c>
      <c r="L147" s="2">
        <v>0</v>
      </c>
      <c r="M147" s="18">
        <v>47244.1</v>
      </c>
      <c r="N147" s="2">
        <v>0</v>
      </c>
      <c r="O147" s="18">
        <v>0</v>
      </c>
      <c r="P147" s="18">
        <v>0</v>
      </c>
      <c r="Q147" s="2">
        <v>0</v>
      </c>
      <c r="R147" s="2">
        <v>0</v>
      </c>
      <c r="S147" s="18">
        <v>4551.8999999999996</v>
      </c>
      <c r="T147" s="2">
        <v>0</v>
      </c>
      <c r="U147" s="18">
        <v>2501.3000000000002</v>
      </c>
      <c r="V147" s="2">
        <v>0</v>
      </c>
      <c r="W147" s="2">
        <v>0</v>
      </c>
      <c r="X147" s="2">
        <v>0</v>
      </c>
      <c r="Y147" s="2">
        <v>0</v>
      </c>
      <c r="Z147" s="18">
        <v>0</v>
      </c>
      <c r="AA147" s="2">
        <v>0</v>
      </c>
      <c r="AB147" s="2">
        <v>0</v>
      </c>
      <c r="AC147" s="18">
        <v>0</v>
      </c>
      <c r="AD147" s="18">
        <v>4990.8</v>
      </c>
      <c r="AE147" s="2">
        <v>0</v>
      </c>
      <c r="AF147" s="18">
        <v>0</v>
      </c>
      <c r="AG147" s="18">
        <v>0</v>
      </c>
      <c r="AH147" s="2">
        <v>0</v>
      </c>
      <c r="AI147" s="2">
        <v>0</v>
      </c>
      <c r="AJ147" s="2">
        <v>0</v>
      </c>
      <c r="AK147" s="2">
        <v>0</v>
      </c>
      <c r="AL147" s="18">
        <v>5715</v>
      </c>
      <c r="AM147" s="2">
        <v>0</v>
      </c>
      <c r="AN147" s="2">
        <v>0</v>
      </c>
      <c r="AO147" s="18">
        <v>3507.7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18">
        <v>18432.599999999999</v>
      </c>
      <c r="AZ147" s="18">
        <v>272</v>
      </c>
      <c r="BA147" s="18">
        <v>1961.3</v>
      </c>
      <c r="BB147" s="2">
        <v>0</v>
      </c>
      <c r="BC147" s="2">
        <v>0</v>
      </c>
      <c r="BD147" s="18">
        <v>4388</v>
      </c>
      <c r="BE147" s="2">
        <v>0</v>
      </c>
      <c r="BF147" s="2">
        <v>0</v>
      </c>
      <c r="BG147" s="2">
        <v>0</v>
      </c>
      <c r="BH147" s="2">
        <v>0</v>
      </c>
      <c r="BI147" s="18">
        <v>0</v>
      </c>
      <c r="BJ147" s="2">
        <v>0</v>
      </c>
      <c r="BK147" s="2">
        <v>0</v>
      </c>
      <c r="BL147" s="2">
        <v>0</v>
      </c>
      <c r="BM147" s="2">
        <v>0</v>
      </c>
      <c r="BN147" s="18">
        <v>0</v>
      </c>
      <c r="BO147" s="18">
        <v>1239.0999999999999</v>
      </c>
      <c r="BP147" s="2">
        <v>0</v>
      </c>
      <c r="BQ147" s="2">
        <v>114938</v>
      </c>
      <c r="BR147" s="2">
        <v>130933</v>
      </c>
      <c r="BS147" s="2">
        <v>15995</v>
      </c>
      <c r="BT147" s="2">
        <v>12.22</v>
      </c>
    </row>
    <row r="148" spans="1:72" ht="15" thickBot="1" x14ac:dyDescent="0.35">
      <c r="A148" s="1" t="s">
        <v>101</v>
      </c>
      <c r="B148" s="2">
        <v>0</v>
      </c>
      <c r="C148" s="18">
        <v>0</v>
      </c>
      <c r="D148" s="2">
        <v>0</v>
      </c>
      <c r="E148" s="18">
        <v>949.5</v>
      </c>
      <c r="F148" s="2">
        <v>0</v>
      </c>
      <c r="G148" s="18">
        <v>301.39999999999998</v>
      </c>
      <c r="H148" s="2">
        <v>0</v>
      </c>
      <c r="I148" s="18">
        <v>252.3</v>
      </c>
      <c r="J148" s="2">
        <v>0</v>
      </c>
      <c r="K148" s="18">
        <v>12457.9</v>
      </c>
      <c r="L148" s="2">
        <v>0</v>
      </c>
      <c r="M148" s="18">
        <v>47244.1</v>
      </c>
      <c r="N148" s="2">
        <v>0</v>
      </c>
      <c r="O148" s="18">
        <v>0</v>
      </c>
      <c r="P148" s="18">
        <v>0</v>
      </c>
      <c r="Q148" s="2">
        <v>0</v>
      </c>
      <c r="R148" s="2">
        <v>0</v>
      </c>
      <c r="S148" s="18">
        <v>4551.8999999999996</v>
      </c>
      <c r="T148" s="2">
        <v>0</v>
      </c>
      <c r="U148" s="18">
        <v>0</v>
      </c>
      <c r="V148" s="2">
        <v>0</v>
      </c>
      <c r="W148" s="2">
        <v>0</v>
      </c>
      <c r="X148" s="2">
        <v>0</v>
      </c>
      <c r="Y148" s="2">
        <v>0</v>
      </c>
      <c r="Z148" s="18">
        <v>0</v>
      </c>
      <c r="AA148" s="2">
        <v>0</v>
      </c>
      <c r="AB148" s="2">
        <v>0</v>
      </c>
      <c r="AC148" s="18">
        <v>9524.1</v>
      </c>
      <c r="AD148" s="18">
        <v>0</v>
      </c>
      <c r="AE148" s="2">
        <v>0</v>
      </c>
      <c r="AF148" s="18">
        <v>0</v>
      </c>
      <c r="AG148" s="18">
        <v>1400.1</v>
      </c>
      <c r="AH148" s="2">
        <v>0</v>
      </c>
      <c r="AI148" s="2">
        <v>0</v>
      </c>
      <c r="AJ148" s="2">
        <v>0</v>
      </c>
      <c r="AK148" s="2">
        <v>0</v>
      </c>
      <c r="AL148" s="18">
        <v>0</v>
      </c>
      <c r="AM148" s="2">
        <v>0</v>
      </c>
      <c r="AN148" s="2">
        <v>0</v>
      </c>
      <c r="AO148" s="18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18">
        <v>18432.599999999999</v>
      </c>
      <c r="AZ148" s="18">
        <v>631.79999999999995</v>
      </c>
      <c r="BA148" s="18">
        <v>1961.3</v>
      </c>
      <c r="BB148" s="2">
        <v>0</v>
      </c>
      <c r="BC148" s="2">
        <v>0</v>
      </c>
      <c r="BD148" s="18">
        <v>4388</v>
      </c>
      <c r="BE148" s="2">
        <v>0</v>
      </c>
      <c r="BF148" s="2">
        <v>0</v>
      </c>
      <c r="BG148" s="2">
        <v>0</v>
      </c>
      <c r="BH148" s="2">
        <v>0</v>
      </c>
      <c r="BI148" s="18">
        <v>9788.7000000000007</v>
      </c>
      <c r="BJ148" s="2">
        <v>0</v>
      </c>
      <c r="BK148" s="2">
        <v>0</v>
      </c>
      <c r="BL148" s="2">
        <v>0</v>
      </c>
      <c r="BM148" s="2">
        <v>0</v>
      </c>
      <c r="BN148" s="18">
        <v>0</v>
      </c>
      <c r="BO148" s="18">
        <v>0</v>
      </c>
      <c r="BP148" s="2">
        <v>0</v>
      </c>
      <c r="BQ148" s="2">
        <v>111883.9</v>
      </c>
      <c r="BR148" s="2">
        <v>112800</v>
      </c>
      <c r="BS148" s="2">
        <v>916.1</v>
      </c>
      <c r="BT148" s="2">
        <v>0.81</v>
      </c>
    </row>
    <row r="149" spans="1:72" ht="15" thickBot="1" x14ac:dyDescent="0.35">
      <c r="A149" s="1" t="s">
        <v>102</v>
      </c>
      <c r="B149" s="2">
        <v>0</v>
      </c>
      <c r="C149" s="18">
        <v>0</v>
      </c>
      <c r="D149" s="2">
        <v>0</v>
      </c>
      <c r="E149" s="18">
        <v>949.5</v>
      </c>
      <c r="F149" s="2">
        <v>0</v>
      </c>
      <c r="G149" s="18">
        <v>301.39999999999998</v>
      </c>
      <c r="H149" s="2">
        <v>0</v>
      </c>
      <c r="I149" s="18">
        <v>252.3</v>
      </c>
      <c r="J149" s="2">
        <v>0</v>
      </c>
      <c r="K149" s="18">
        <v>12457.9</v>
      </c>
      <c r="L149" s="2">
        <v>0</v>
      </c>
      <c r="M149" s="18">
        <v>47244.1</v>
      </c>
      <c r="N149" s="2">
        <v>0</v>
      </c>
      <c r="O149" s="18">
        <v>0</v>
      </c>
      <c r="P149" s="18">
        <v>0</v>
      </c>
      <c r="Q149" s="2">
        <v>0</v>
      </c>
      <c r="R149" s="2">
        <v>0</v>
      </c>
      <c r="S149" s="18">
        <v>4551.8999999999996</v>
      </c>
      <c r="T149" s="2">
        <v>0</v>
      </c>
      <c r="U149" s="18">
        <v>0</v>
      </c>
      <c r="V149" s="2">
        <v>0</v>
      </c>
      <c r="W149" s="2">
        <v>0</v>
      </c>
      <c r="X149" s="2">
        <v>0</v>
      </c>
      <c r="Y149" s="2">
        <v>0</v>
      </c>
      <c r="Z149" s="18">
        <v>0</v>
      </c>
      <c r="AA149" s="2">
        <v>0</v>
      </c>
      <c r="AB149" s="2">
        <v>0</v>
      </c>
      <c r="AC149" s="18">
        <v>9524.1</v>
      </c>
      <c r="AD149" s="18">
        <v>0</v>
      </c>
      <c r="AE149" s="2">
        <v>0</v>
      </c>
      <c r="AF149" s="18">
        <v>1970.1</v>
      </c>
      <c r="AG149" s="18">
        <v>0</v>
      </c>
      <c r="AH149" s="2">
        <v>0</v>
      </c>
      <c r="AI149" s="2">
        <v>0</v>
      </c>
      <c r="AJ149" s="2">
        <v>0</v>
      </c>
      <c r="AK149" s="2">
        <v>0</v>
      </c>
      <c r="AL149" s="18">
        <v>0</v>
      </c>
      <c r="AM149" s="2">
        <v>0</v>
      </c>
      <c r="AN149" s="2">
        <v>0</v>
      </c>
      <c r="AO149" s="18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18">
        <v>18432.599999999999</v>
      </c>
      <c r="AZ149" s="18">
        <v>631.79999999999995</v>
      </c>
      <c r="BA149" s="18">
        <v>1961.3</v>
      </c>
      <c r="BB149" s="2">
        <v>0</v>
      </c>
      <c r="BC149" s="2">
        <v>0</v>
      </c>
      <c r="BD149" s="18">
        <v>4388</v>
      </c>
      <c r="BE149" s="2">
        <v>0</v>
      </c>
      <c r="BF149" s="2">
        <v>0</v>
      </c>
      <c r="BG149" s="2">
        <v>0</v>
      </c>
      <c r="BH149" s="2">
        <v>0</v>
      </c>
      <c r="BI149" s="18">
        <v>9788.7000000000007</v>
      </c>
      <c r="BJ149" s="2">
        <v>0</v>
      </c>
      <c r="BK149" s="2">
        <v>0</v>
      </c>
      <c r="BL149" s="2">
        <v>0</v>
      </c>
      <c r="BM149" s="2">
        <v>0</v>
      </c>
      <c r="BN149" s="18">
        <v>0</v>
      </c>
      <c r="BO149" s="18">
        <v>0</v>
      </c>
      <c r="BP149" s="2">
        <v>0</v>
      </c>
      <c r="BQ149" s="2">
        <v>112453.9</v>
      </c>
      <c r="BR149" s="2">
        <v>115100</v>
      </c>
      <c r="BS149" s="2">
        <v>2646.1</v>
      </c>
      <c r="BT149" s="2">
        <v>2.2999999999999998</v>
      </c>
    </row>
    <row r="150" spans="1:72" ht="15" thickBot="1" x14ac:dyDescent="0.35">
      <c r="A150" s="1" t="s">
        <v>103</v>
      </c>
      <c r="B150" s="2">
        <v>0</v>
      </c>
      <c r="C150" s="18">
        <v>0</v>
      </c>
      <c r="D150" s="2">
        <v>0</v>
      </c>
      <c r="E150" s="18">
        <v>949.5</v>
      </c>
      <c r="F150" s="2">
        <v>0</v>
      </c>
      <c r="G150" s="18">
        <v>301.39999999999998</v>
      </c>
      <c r="H150" s="2">
        <v>0</v>
      </c>
      <c r="I150" s="18">
        <v>252.3</v>
      </c>
      <c r="J150" s="2">
        <v>0</v>
      </c>
      <c r="K150" s="18">
        <v>12457.9</v>
      </c>
      <c r="L150" s="2">
        <v>0</v>
      </c>
      <c r="M150" s="18">
        <v>47244.1</v>
      </c>
      <c r="N150" s="2">
        <v>0</v>
      </c>
      <c r="O150" s="18">
        <v>0</v>
      </c>
      <c r="P150" s="18">
        <v>0</v>
      </c>
      <c r="Q150" s="2">
        <v>0</v>
      </c>
      <c r="R150" s="2">
        <v>0</v>
      </c>
      <c r="S150" s="18">
        <v>4551.8999999999996</v>
      </c>
      <c r="T150" s="2">
        <v>0</v>
      </c>
      <c r="U150" s="18">
        <v>0</v>
      </c>
      <c r="V150" s="2">
        <v>0</v>
      </c>
      <c r="W150" s="2">
        <v>0</v>
      </c>
      <c r="X150" s="2">
        <v>0</v>
      </c>
      <c r="Y150" s="2">
        <v>0</v>
      </c>
      <c r="Z150" s="18">
        <v>0</v>
      </c>
      <c r="AA150" s="2">
        <v>0</v>
      </c>
      <c r="AB150" s="2">
        <v>0</v>
      </c>
      <c r="AC150" s="18">
        <v>9524.1</v>
      </c>
      <c r="AD150" s="18">
        <v>0</v>
      </c>
      <c r="AE150" s="2">
        <v>0</v>
      </c>
      <c r="AF150" s="18">
        <v>1970.1</v>
      </c>
      <c r="AG150" s="18">
        <v>0</v>
      </c>
      <c r="AH150" s="2">
        <v>0</v>
      </c>
      <c r="AI150" s="2">
        <v>0</v>
      </c>
      <c r="AJ150" s="2">
        <v>0</v>
      </c>
      <c r="AK150" s="2">
        <v>0</v>
      </c>
      <c r="AL150" s="18">
        <v>0</v>
      </c>
      <c r="AM150" s="2">
        <v>0</v>
      </c>
      <c r="AN150" s="2">
        <v>0</v>
      </c>
      <c r="AO150" s="18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18">
        <v>18432.599999999999</v>
      </c>
      <c r="AZ150" s="18">
        <v>631.79999999999995</v>
      </c>
      <c r="BA150" s="18">
        <v>0</v>
      </c>
      <c r="BB150" s="2">
        <v>0</v>
      </c>
      <c r="BC150" s="2">
        <v>0</v>
      </c>
      <c r="BD150" s="18">
        <v>4388</v>
      </c>
      <c r="BE150" s="2">
        <v>0</v>
      </c>
      <c r="BF150" s="2">
        <v>0</v>
      </c>
      <c r="BG150" s="2">
        <v>0</v>
      </c>
      <c r="BH150" s="2">
        <v>0</v>
      </c>
      <c r="BI150" s="18">
        <v>9788.7000000000007</v>
      </c>
      <c r="BJ150" s="2">
        <v>0</v>
      </c>
      <c r="BK150" s="2">
        <v>0</v>
      </c>
      <c r="BL150" s="2">
        <v>0</v>
      </c>
      <c r="BM150" s="2">
        <v>0</v>
      </c>
      <c r="BN150" s="18">
        <v>0</v>
      </c>
      <c r="BO150" s="18">
        <v>0</v>
      </c>
      <c r="BP150" s="2">
        <v>0</v>
      </c>
      <c r="BQ150" s="2">
        <v>110492.6</v>
      </c>
      <c r="BR150" s="2">
        <v>112533</v>
      </c>
      <c r="BS150" s="2">
        <v>2040.4</v>
      </c>
      <c r="BT150" s="2">
        <v>1.81</v>
      </c>
    </row>
    <row r="151" spans="1:72" ht="15" thickBot="1" x14ac:dyDescent="0.35">
      <c r="A151" s="1" t="s">
        <v>104</v>
      </c>
      <c r="B151" s="2">
        <v>0</v>
      </c>
      <c r="C151" s="18">
        <v>4756.7</v>
      </c>
      <c r="D151" s="2">
        <v>0</v>
      </c>
      <c r="E151" s="18">
        <v>949.5</v>
      </c>
      <c r="F151" s="2">
        <v>0</v>
      </c>
      <c r="G151" s="18">
        <v>301.39999999999998</v>
      </c>
      <c r="H151" s="2">
        <v>0</v>
      </c>
      <c r="I151" s="18">
        <v>252.3</v>
      </c>
      <c r="J151" s="2">
        <v>0</v>
      </c>
      <c r="K151" s="18">
        <v>18932.400000000001</v>
      </c>
      <c r="L151" s="2">
        <v>0</v>
      </c>
      <c r="M151" s="18">
        <v>47244.1</v>
      </c>
      <c r="N151" s="2">
        <v>0</v>
      </c>
      <c r="O151" s="18">
        <v>19208.8</v>
      </c>
      <c r="P151" s="18">
        <v>18476.3</v>
      </c>
      <c r="Q151" s="2">
        <v>0</v>
      </c>
      <c r="R151" s="2">
        <v>0</v>
      </c>
      <c r="S151" s="18">
        <v>4551.8999999999996</v>
      </c>
      <c r="T151" s="2">
        <v>0</v>
      </c>
      <c r="U151" s="18">
        <v>0</v>
      </c>
      <c r="V151" s="2">
        <v>0</v>
      </c>
      <c r="W151" s="2">
        <v>0</v>
      </c>
      <c r="X151" s="2">
        <v>0</v>
      </c>
      <c r="Y151" s="2">
        <v>0</v>
      </c>
      <c r="Z151" s="18">
        <v>0</v>
      </c>
      <c r="AA151" s="2">
        <v>0</v>
      </c>
      <c r="AB151" s="2">
        <v>0</v>
      </c>
      <c r="AC151" s="18">
        <v>9524.1</v>
      </c>
      <c r="AD151" s="18">
        <v>4990.8</v>
      </c>
      <c r="AE151" s="2">
        <v>0</v>
      </c>
      <c r="AF151" s="18">
        <v>1970.1</v>
      </c>
      <c r="AG151" s="18">
        <v>0</v>
      </c>
      <c r="AH151" s="2">
        <v>0</v>
      </c>
      <c r="AI151" s="2">
        <v>0</v>
      </c>
      <c r="AJ151" s="2">
        <v>0</v>
      </c>
      <c r="AK151" s="2">
        <v>0</v>
      </c>
      <c r="AL151" s="18">
        <v>5715</v>
      </c>
      <c r="AM151" s="2">
        <v>0</v>
      </c>
      <c r="AN151" s="2">
        <v>0</v>
      </c>
      <c r="AO151" s="18">
        <v>3507.7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18">
        <v>18432.599999999999</v>
      </c>
      <c r="AZ151" s="18">
        <v>631.79999999999995</v>
      </c>
      <c r="BA151" s="18">
        <v>1961.3</v>
      </c>
      <c r="BB151" s="2">
        <v>0</v>
      </c>
      <c r="BC151" s="2">
        <v>0</v>
      </c>
      <c r="BD151" s="18">
        <v>0</v>
      </c>
      <c r="BE151" s="2">
        <v>0</v>
      </c>
      <c r="BF151" s="2">
        <v>0</v>
      </c>
      <c r="BG151" s="2">
        <v>0</v>
      </c>
      <c r="BH151" s="2">
        <v>0</v>
      </c>
      <c r="BI151" s="18">
        <v>9788.7000000000007</v>
      </c>
      <c r="BJ151" s="2">
        <v>0</v>
      </c>
      <c r="BK151" s="2">
        <v>0</v>
      </c>
      <c r="BL151" s="2">
        <v>0</v>
      </c>
      <c r="BM151" s="2">
        <v>0</v>
      </c>
      <c r="BN151" s="18">
        <v>0</v>
      </c>
      <c r="BO151" s="18">
        <v>0</v>
      </c>
      <c r="BP151" s="2">
        <v>0</v>
      </c>
      <c r="BQ151" s="2">
        <v>171195.7</v>
      </c>
      <c r="BR151" s="2">
        <v>174357</v>
      </c>
      <c r="BS151" s="2">
        <v>3161.3</v>
      </c>
      <c r="BT151" s="2">
        <v>1.81</v>
      </c>
    </row>
    <row r="152" spans="1:72" ht="15" thickBot="1" x14ac:dyDescent="0.35">
      <c r="A152" s="1" t="s">
        <v>105</v>
      </c>
      <c r="B152" s="2">
        <v>0</v>
      </c>
      <c r="C152" s="18">
        <v>0</v>
      </c>
      <c r="D152" s="2">
        <v>0</v>
      </c>
      <c r="E152" s="18">
        <v>0</v>
      </c>
      <c r="F152" s="2">
        <v>0</v>
      </c>
      <c r="G152" s="18">
        <v>301.39999999999998</v>
      </c>
      <c r="H152" s="2">
        <v>0</v>
      </c>
      <c r="I152" s="18">
        <v>0</v>
      </c>
      <c r="J152" s="2">
        <v>0</v>
      </c>
      <c r="K152" s="18">
        <v>18932.400000000001</v>
      </c>
      <c r="L152" s="2">
        <v>0</v>
      </c>
      <c r="M152" s="18">
        <v>47244.1</v>
      </c>
      <c r="N152" s="2">
        <v>0</v>
      </c>
      <c r="O152" s="18">
        <v>0</v>
      </c>
      <c r="P152" s="18">
        <v>0</v>
      </c>
      <c r="Q152" s="2">
        <v>0</v>
      </c>
      <c r="R152" s="2">
        <v>0</v>
      </c>
      <c r="S152" s="18">
        <v>0</v>
      </c>
      <c r="T152" s="2">
        <v>0</v>
      </c>
      <c r="U152" s="18">
        <v>0</v>
      </c>
      <c r="V152" s="2">
        <v>0</v>
      </c>
      <c r="W152" s="2">
        <v>0</v>
      </c>
      <c r="X152" s="2">
        <v>0</v>
      </c>
      <c r="Y152" s="2">
        <v>0</v>
      </c>
      <c r="Z152" s="18">
        <v>0</v>
      </c>
      <c r="AA152" s="2">
        <v>0</v>
      </c>
      <c r="AB152" s="2">
        <v>0</v>
      </c>
      <c r="AC152" s="18">
        <v>9524.1</v>
      </c>
      <c r="AD152" s="18">
        <v>4990.8</v>
      </c>
      <c r="AE152" s="2">
        <v>0</v>
      </c>
      <c r="AF152" s="18">
        <v>1970.1</v>
      </c>
      <c r="AG152" s="18">
        <v>1400.1</v>
      </c>
      <c r="AH152" s="2">
        <v>0</v>
      </c>
      <c r="AI152" s="2">
        <v>0</v>
      </c>
      <c r="AJ152" s="2">
        <v>0</v>
      </c>
      <c r="AK152" s="2">
        <v>0</v>
      </c>
      <c r="AL152" s="18">
        <v>0</v>
      </c>
      <c r="AM152" s="2">
        <v>0</v>
      </c>
      <c r="AN152" s="2">
        <v>0</v>
      </c>
      <c r="AO152" s="18">
        <v>3507.7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18">
        <v>18432.599999999999</v>
      </c>
      <c r="AZ152" s="18">
        <v>0</v>
      </c>
      <c r="BA152" s="18">
        <v>1961.3</v>
      </c>
      <c r="BB152" s="2">
        <v>0</v>
      </c>
      <c r="BC152" s="2">
        <v>0</v>
      </c>
      <c r="BD152" s="18">
        <v>4388</v>
      </c>
      <c r="BE152" s="2">
        <v>0</v>
      </c>
      <c r="BF152" s="2">
        <v>0</v>
      </c>
      <c r="BG152" s="2">
        <v>0</v>
      </c>
      <c r="BH152" s="2">
        <v>0</v>
      </c>
      <c r="BI152" s="18">
        <v>9788.7000000000007</v>
      </c>
      <c r="BJ152" s="2">
        <v>0</v>
      </c>
      <c r="BK152" s="2">
        <v>0</v>
      </c>
      <c r="BL152" s="2">
        <v>0</v>
      </c>
      <c r="BM152" s="2">
        <v>0</v>
      </c>
      <c r="BN152" s="18">
        <v>0</v>
      </c>
      <c r="BO152" s="18">
        <v>1239.0999999999999</v>
      </c>
      <c r="BP152" s="2">
        <v>0</v>
      </c>
      <c r="BQ152" s="2">
        <v>123680.6</v>
      </c>
      <c r="BR152" s="2">
        <v>125964</v>
      </c>
      <c r="BS152" s="2">
        <v>2283.4</v>
      </c>
      <c r="BT152" s="2">
        <v>1.81</v>
      </c>
    </row>
    <row r="153" spans="1:72" ht="15" thickBot="1" x14ac:dyDescent="0.35">
      <c r="A153" s="1" t="s">
        <v>106</v>
      </c>
      <c r="B153" s="2">
        <v>0</v>
      </c>
      <c r="C153" s="18">
        <v>4756.7</v>
      </c>
      <c r="D153" s="2">
        <v>0</v>
      </c>
      <c r="E153" s="18">
        <v>949.5</v>
      </c>
      <c r="F153" s="2">
        <v>0</v>
      </c>
      <c r="G153" s="18">
        <v>301.39999999999998</v>
      </c>
      <c r="H153" s="2">
        <v>0</v>
      </c>
      <c r="I153" s="18">
        <v>252.3</v>
      </c>
      <c r="J153" s="2">
        <v>0</v>
      </c>
      <c r="K153" s="18">
        <v>18932.400000000001</v>
      </c>
      <c r="L153" s="2">
        <v>0</v>
      </c>
      <c r="M153" s="18">
        <v>47244.1</v>
      </c>
      <c r="N153" s="2">
        <v>0</v>
      </c>
      <c r="O153" s="18">
        <v>0</v>
      </c>
      <c r="P153" s="18">
        <v>18476.3</v>
      </c>
      <c r="Q153" s="2">
        <v>0</v>
      </c>
      <c r="R153" s="2">
        <v>0</v>
      </c>
      <c r="S153" s="18">
        <v>4551.8999999999996</v>
      </c>
      <c r="T153" s="2">
        <v>0</v>
      </c>
      <c r="U153" s="18">
        <v>0</v>
      </c>
      <c r="V153" s="2">
        <v>0</v>
      </c>
      <c r="W153" s="2">
        <v>0</v>
      </c>
      <c r="X153" s="2">
        <v>0</v>
      </c>
      <c r="Y153" s="2">
        <v>0</v>
      </c>
      <c r="Z153" s="18">
        <v>12370.1</v>
      </c>
      <c r="AA153" s="2">
        <v>0</v>
      </c>
      <c r="AB153" s="2">
        <v>0</v>
      </c>
      <c r="AC153" s="18">
        <v>9524.1</v>
      </c>
      <c r="AD153" s="18">
        <v>4990.8</v>
      </c>
      <c r="AE153" s="2">
        <v>0</v>
      </c>
      <c r="AF153" s="18">
        <v>1970.1</v>
      </c>
      <c r="AG153" s="18">
        <v>0</v>
      </c>
      <c r="AH153" s="2">
        <v>0</v>
      </c>
      <c r="AI153" s="2">
        <v>0</v>
      </c>
      <c r="AJ153" s="2">
        <v>0</v>
      </c>
      <c r="AK153" s="2">
        <v>0</v>
      </c>
      <c r="AL153" s="18">
        <v>5715</v>
      </c>
      <c r="AM153" s="2">
        <v>0</v>
      </c>
      <c r="AN153" s="2">
        <v>0</v>
      </c>
      <c r="AO153" s="18">
        <v>3507.7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18">
        <v>18432.599999999999</v>
      </c>
      <c r="AZ153" s="18">
        <v>0</v>
      </c>
      <c r="BA153" s="18">
        <v>1961.3</v>
      </c>
      <c r="BB153" s="2">
        <v>0</v>
      </c>
      <c r="BC153" s="2">
        <v>0</v>
      </c>
      <c r="BD153" s="18">
        <v>4388</v>
      </c>
      <c r="BE153" s="2">
        <v>0</v>
      </c>
      <c r="BF153" s="2">
        <v>0</v>
      </c>
      <c r="BG153" s="2">
        <v>0</v>
      </c>
      <c r="BH153" s="2">
        <v>0</v>
      </c>
      <c r="BI153" s="18">
        <v>9788.7000000000007</v>
      </c>
      <c r="BJ153" s="2">
        <v>0</v>
      </c>
      <c r="BK153" s="2">
        <v>0</v>
      </c>
      <c r="BL153" s="2">
        <v>0</v>
      </c>
      <c r="BM153" s="2">
        <v>0</v>
      </c>
      <c r="BN153" s="18">
        <v>0</v>
      </c>
      <c r="BO153" s="18">
        <v>1239.0999999999999</v>
      </c>
      <c r="BP153" s="2">
        <v>0</v>
      </c>
      <c r="BQ153" s="2">
        <v>169352.2</v>
      </c>
      <c r="BR153" s="2">
        <v>138966</v>
      </c>
      <c r="BS153" s="2">
        <v>-30386.2</v>
      </c>
      <c r="BT153" s="2">
        <v>-21.87</v>
      </c>
    </row>
    <row r="154" spans="1:72" ht="15" thickBot="1" x14ac:dyDescent="0.35">
      <c r="A154" s="1" t="s">
        <v>107</v>
      </c>
      <c r="B154" s="2">
        <v>0</v>
      </c>
      <c r="C154" s="18">
        <v>4756.7</v>
      </c>
      <c r="D154" s="2">
        <v>0</v>
      </c>
      <c r="E154" s="18">
        <v>949.5</v>
      </c>
      <c r="F154" s="2">
        <v>0</v>
      </c>
      <c r="G154" s="18">
        <v>301.39999999999998</v>
      </c>
      <c r="H154" s="2">
        <v>0</v>
      </c>
      <c r="I154" s="18">
        <v>0</v>
      </c>
      <c r="J154" s="2">
        <v>0</v>
      </c>
      <c r="K154" s="18">
        <v>0</v>
      </c>
      <c r="L154" s="2">
        <v>0</v>
      </c>
      <c r="M154" s="18">
        <v>47244.1</v>
      </c>
      <c r="N154" s="2">
        <v>0</v>
      </c>
      <c r="O154" s="18">
        <v>0</v>
      </c>
      <c r="P154" s="18">
        <v>18476.3</v>
      </c>
      <c r="Q154" s="2">
        <v>0</v>
      </c>
      <c r="R154" s="2">
        <v>0</v>
      </c>
      <c r="S154" s="18">
        <v>4551.8999999999996</v>
      </c>
      <c r="T154" s="2">
        <v>0</v>
      </c>
      <c r="U154" s="18">
        <v>0</v>
      </c>
      <c r="V154" s="2">
        <v>0</v>
      </c>
      <c r="W154" s="2">
        <v>0</v>
      </c>
      <c r="X154" s="2">
        <v>0</v>
      </c>
      <c r="Y154" s="2">
        <v>0</v>
      </c>
      <c r="Z154" s="18">
        <v>0</v>
      </c>
      <c r="AA154" s="2">
        <v>0</v>
      </c>
      <c r="AB154" s="2">
        <v>0</v>
      </c>
      <c r="AC154" s="18">
        <v>9524.1</v>
      </c>
      <c r="AD154" s="18">
        <v>0</v>
      </c>
      <c r="AE154" s="2">
        <v>0</v>
      </c>
      <c r="AF154" s="18">
        <v>0</v>
      </c>
      <c r="AG154" s="18">
        <v>0</v>
      </c>
      <c r="AH154" s="2">
        <v>0</v>
      </c>
      <c r="AI154" s="2">
        <v>0</v>
      </c>
      <c r="AJ154" s="2">
        <v>0</v>
      </c>
      <c r="AK154" s="2">
        <v>0</v>
      </c>
      <c r="AL154" s="18">
        <v>5715</v>
      </c>
      <c r="AM154" s="2">
        <v>0</v>
      </c>
      <c r="AN154" s="2">
        <v>0</v>
      </c>
      <c r="AO154" s="18">
        <v>3507.7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18">
        <v>0</v>
      </c>
      <c r="AZ154" s="18">
        <v>272</v>
      </c>
      <c r="BA154" s="18">
        <v>1961.3</v>
      </c>
      <c r="BB154" s="2">
        <v>0</v>
      </c>
      <c r="BC154" s="2">
        <v>0</v>
      </c>
      <c r="BD154" s="18">
        <v>4388</v>
      </c>
      <c r="BE154" s="2">
        <v>0</v>
      </c>
      <c r="BF154" s="2">
        <v>0</v>
      </c>
      <c r="BG154" s="2">
        <v>0</v>
      </c>
      <c r="BH154" s="2">
        <v>0</v>
      </c>
      <c r="BI154" s="18">
        <v>9788.7000000000007</v>
      </c>
      <c r="BJ154" s="2">
        <v>0</v>
      </c>
      <c r="BK154" s="2">
        <v>0</v>
      </c>
      <c r="BL154" s="2">
        <v>0</v>
      </c>
      <c r="BM154" s="2">
        <v>0</v>
      </c>
      <c r="BN154" s="18">
        <v>14102.1</v>
      </c>
      <c r="BO154" s="18">
        <v>0</v>
      </c>
      <c r="BP154" s="2">
        <v>0</v>
      </c>
      <c r="BQ154" s="2">
        <v>125538.8</v>
      </c>
      <c r="BR154" s="2">
        <v>127857</v>
      </c>
      <c r="BS154" s="2">
        <v>2318.1999999999998</v>
      </c>
      <c r="BT154" s="2">
        <v>1.81</v>
      </c>
    </row>
    <row r="155" spans="1:72" ht="15" thickBot="1" x14ac:dyDescent="0.35">
      <c r="A155" s="1" t="s">
        <v>108</v>
      </c>
      <c r="B155" s="2">
        <v>0</v>
      </c>
      <c r="C155" s="18">
        <v>5282.5</v>
      </c>
      <c r="D155" s="2">
        <v>0</v>
      </c>
      <c r="E155" s="18">
        <v>949.5</v>
      </c>
      <c r="F155" s="2">
        <v>0</v>
      </c>
      <c r="G155" s="18">
        <v>301.39999999999998</v>
      </c>
      <c r="H155" s="2">
        <v>0</v>
      </c>
      <c r="I155" s="18">
        <v>0</v>
      </c>
      <c r="J155" s="2">
        <v>0</v>
      </c>
      <c r="K155" s="18">
        <v>0</v>
      </c>
      <c r="L155" s="2">
        <v>0</v>
      </c>
      <c r="M155" s="18">
        <v>47244.1</v>
      </c>
      <c r="N155" s="2">
        <v>0</v>
      </c>
      <c r="O155" s="18">
        <v>0</v>
      </c>
      <c r="P155" s="18">
        <v>18476.3</v>
      </c>
      <c r="Q155" s="2">
        <v>0</v>
      </c>
      <c r="R155" s="2">
        <v>0</v>
      </c>
      <c r="S155" s="18">
        <v>4551.8999999999996</v>
      </c>
      <c r="T155" s="2">
        <v>0</v>
      </c>
      <c r="U155" s="18">
        <v>0</v>
      </c>
      <c r="V155" s="2">
        <v>0</v>
      </c>
      <c r="W155" s="2">
        <v>0</v>
      </c>
      <c r="X155" s="2">
        <v>0</v>
      </c>
      <c r="Y155" s="2">
        <v>0</v>
      </c>
      <c r="Z155" s="18">
        <v>12370.1</v>
      </c>
      <c r="AA155" s="2">
        <v>0</v>
      </c>
      <c r="AB155" s="2">
        <v>0</v>
      </c>
      <c r="AC155" s="18">
        <v>9524.1</v>
      </c>
      <c r="AD155" s="18">
        <v>0</v>
      </c>
      <c r="AE155" s="2">
        <v>0</v>
      </c>
      <c r="AF155" s="18">
        <v>1970.1</v>
      </c>
      <c r="AG155" s="18">
        <v>0</v>
      </c>
      <c r="AH155" s="2">
        <v>0</v>
      </c>
      <c r="AI155" s="2">
        <v>0</v>
      </c>
      <c r="AJ155" s="2">
        <v>0</v>
      </c>
      <c r="AK155" s="2">
        <v>0</v>
      </c>
      <c r="AL155" s="18">
        <v>5715</v>
      </c>
      <c r="AM155" s="2">
        <v>0</v>
      </c>
      <c r="AN155" s="2">
        <v>0</v>
      </c>
      <c r="AO155" s="18">
        <v>3507.7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18">
        <v>0</v>
      </c>
      <c r="AZ155" s="18">
        <v>0</v>
      </c>
      <c r="BA155" s="18">
        <v>1961.3</v>
      </c>
      <c r="BB155" s="2">
        <v>0</v>
      </c>
      <c r="BC155" s="2">
        <v>0</v>
      </c>
      <c r="BD155" s="18">
        <v>4388</v>
      </c>
      <c r="BE155" s="2">
        <v>0</v>
      </c>
      <c r="BF155" s="2">
        <v>0</v>
      </c>
      <c r="BG155" s="2">
        <v>0</v>
      </c>
      <c r="BH155" s="2">
        <v>0</v>
      </c>
      <c r="BI155" s="18">
        <v>9788.7000000000007</v>
      </c>
      <c r="BJ155" s="2">
        <v>0</v>
      </c>
      <c r="BK155" s="2">
        <v>0</v>
      </c>
      <c r="BL155" s="2">
        <v>0</v>
      </c>
      <c r="BM155" s="2">
        <v>0</v>
      </c>
      <c r="BN155" s="18">
        <v>0</v>
      </c>
      <c r="BO155" s="18">
        <v>1239.0999999999999</v>
      </c>
      <c r="BP155" s="2">
        <v>0</v>
      </c>
      <c r="BQ155" s="2">
        <v>127269.8</v>
      </c>
      <c r="BR155" s="2">
        <v>125066</v>
      </c>
      <c r="BS155" s="2">
        <v>-2203.8000000000002</v>
      </c>
      <c r="BT155" s="2">
        <v>-1.76</v>
      </c>
    </row>
    <row r="156" spans="1:72" ht="15" thickBot="1" x14ac:dyDescent="0.35">
      <c r="A156" s="1" t="s">
        <v>109</v>
      </c>
      <c r="B156" s="2">
        <v>0</v>
      </c>
      <c r="C156" s="18">
        <v>5282.5</v>
      </c>
      <c r="D156" s="2">
        <v>0</v>
      </c>
      <c r="E156" s="18">
        <v>949.5</v>
      </c>
      <c r="F156" s="2">
        <v>0</v>
      </c>
      <c r="G156" s="18">
        <v>301.39999999999998</v>
      </c>
      <c r="H156" s="2">
        <v>0</v>
      </c>
      <c r="I156" s="18">
        <v>252.3</v>
      </c>
      <c r="J156" s="2">
        <v>0</v>
      </c>
      <c r="K156" s="18">
        <v>18932.400000000001</v>
      </c>
      <c r="L156" s="2">
        <v>0</v>
      </c>
      <c r="M156" s="18">
        <v>0</v>
      </c>
      <c r="N156" s="2">
        <v>0</v>
      </c>
      <c r="O156" s="18">
        <v>19208.8</v>
      </c>
      <c r="P156" s="18">
        <v>18476.3</v>
      </c>
      <c r="Q156" s="2">
        <v>0</v>
      </c>
      <c r="R156" s="2">
        <v>0</v>
      </c>
      <c r="S156" s="18">
        <v>4551.8999999999996</v>
      </c>
      <c r="T156" s="2">
        <v>0</v>
      </c>
      <c r="U156" s="18">
        <v>2501.3000000000002</v>
      </c>
      <c r="V156" s="2">
        <v>0</v>
      </c>
      <c r="W156" s="2">
        <v>0</v>
      </c>
      <c r="X156" s="2">
        <v>0</v>
      </c>
      <c r="Y156" s="2">
        <v>0</v>
      </c>
      <c r="Z156" s="18">
        <v>12370.1</v>
      </c>
      <c r="AA156" s="2">
        <v>0</v>
      </c>
      <c r="AB156" s="2">
        <v>0</v>
      </c>
      <c r="AC156" s="18">
        <v>9524.1</v>
      </c>
      <c r="AD156" s="18">
        <v>4990.8</v>
      </c>
      <c r="AE156" s="2">
        <v>0</v>
      </c>
      <c r="AF156" s="18">
        <v>1970.1</v>
      </c>
      <c r="AG156" s="18">
        <v>1400.1</v>
      </c>
      <c r="AH156" s="2">
        <v>0</v>
      </c>
      <c r="AI156" s="2">
        <v>0</v>
      </c>
      <c r="AJ156" s="2">
        <v>0</v>
      </c>
      <c r="AK156" s="2">
        <v>0</v>
      </c>
      <c r="AL156" s="18">
        <v>0</v>
      </c>
      <c r="AM156" s="2">
        <v>0</v>
      </c>
      <c r="AN156" s="2">
        <v>0</v>
      </c>
      <c r="AO156" s="18">
        <v>3507.7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18">
        <v>18432.599999999999</v>
      </c>
      <c r="AZ156" s="18">
        <v>272</v>
      </c>
      <c r="BA156" s="18">
        <v>1961.3</v>
      </c>
      <c r="BB156" s="2">
        <v>0</v>
      </c>
      <c r="BC156" s="2">
        <v>0</v>
      </c>
      <c r="BD156" s="18">
        <v>4388</v>
      </c>
      <c r="BE156" s="2">
        <v>0</v>
      </c>
      <c r="BF156" s="2">
        <v>0</v>
      </c>
      <c r="BG156" s="2">
        <v>0</v>
      </c>
      <c r="BH156" s="2">
        <v>0</v>
      </c>
      <c r="BI156" s="18">
        <v>10698.9</v>
      </c>
      <c r="BJ156" s="2">
        <v>0</v>
      </c>
      <c r="BK156" s="2">
        <v>0</v>
      </c>
      <c r="BL156" s="2">
        <v>0</v>
      </c>
      <c r="BM156" s="2">
        <v>0</v>
      </c>
      <c r="BN156" s="18">
        <v>14102.1</v>
      </c>
      <c r="BO156" s="18">
        <v>1239.0999999999999</v>
      </c>
      <c r="BP156" s="2">
        <v>0</v>
      </c>
      <c r="BQ156" s="2">
        <v>155313.4</v>
      </c>
      <c r="BR156" s="2">
        <v>127857</v>
      </c>
      <c r="BS156" s="2">
        <v>-27456.400000000001</v>
      </c>
      <c r="BT156" s="2">
        <v>-21.47</v>
      </c>
    </row>
    <row r="157" spans="1:72" ht="15" thickBot="1" x14ac:dyDescent="0.35">
      <c r="A157" s="1" t="s">
        <v>110</v>
      </c>
      <c r="B157" s="2">
        <v>0</v>
      </c>
      <c r="C157" s="18">
        <v>0</v>
      </c>
      <c r="D157" s="2">
        <v>0</v>
      </c>
      <c r="E157" s="18">
        <v>0</v>
      </c>
      <c r="F157" s="2">
        <v>0</v>
      </c>
      <c r="G157" s="18">
        <v>0</v>
      </c>
      <c r="H157" s="2">
        <v>0</v>
      </c>
      <c r="I157" s="18">
        <v>252.3</v>
      </c>
      <c r="J157" s="2">
        <v>0</v>
      </c>
      <c r="K157" s="18">
        <v>18932.400000000001</v>
      </c>
      <c r="L157" s="2">
        <v>0</v>
      </c>
      <c r="M157" s="18">
        <v>47244.1</v>
      </c>
      <c r="N157" s="2">
        <v>0</v>
      </c>
      <c r="O157" s="18">
        <v>0</v>
      </c>
      <c r="P157" s="18">
        <v>0</v>
      </c>
      <c r="Q157" s="2">
        <v>0</v>
      </c>
      <c r="R157" s="2">
        <v>0</v>
      </c>
      <c r="S157" s="18">
        <v>0</v>
      </c>
      <c r="T157" s="2">
        <v>0</v>
      </c>
      <c r="U157" s="18">
        <v>2501.3000000000002</v>
      </c>
      <c r="V157" s="2">
        <v>0</v>
      </c>
      <c r="W157" s="2">
        <v>0</v>
      </c>
      <c r="X157" s="2">
        <v>0</v>
      </c>
      <c r="Y157" s="2">
        <v>0</v>
      </c>
      <c r="Z157" s="18">
        <v>0</v>
      </c>
      <c r="AA157" s="2">
        <v>0</v>
      </c>
      <c r="AB157" s="2">
        <v>0</v>
      </c>
      <c r="AC157" s="18">
        <v>0</v>
      </c>
      <c r="AD157" s="18">
        <v>4990.8</v>
      </c>
      <c r="AE157" s="2">
        <v>0</v>
      </c>
      <c r="AF157" s="18">
        <v>1970.1</v>
      </c>
      <c r="AG157" s="18">
        <v>0</v>
      </c>
      <c r="AH157" s="2">
        <v>0</v>
      </c>
      <c r="AI157" s="2">
        <v>0</v>
      </c>
      <c r="AJ157" s="2">
        <v>0</v>
      </c>
      <c r="AK157" s="2">
        <v>0</v>
      </c>
      <c r="AL157" s="18">
        <v>0</v>
      </c>
      <c r="AM157" s="2">
        <v>0</v>
      </c>
      <c r="AN157" s="2">
        <v>0</v>
      </c>
      <c r="AO157" s="18">
        <v>3507.7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18">
        <v>18432.599999999999</v>
      </c>
      <c r="AZ157" s="18">
        <v>631.79999999999995</v>
      </c>
      <c r="BA157" s="18">
        <v>1961.3</v>
      </c>
      <c r="BB157" s="2">
        <v>0</v>
      </c>
      <c r="BC157" s="2">
        <v>0</v>
      </c>
      <c r="BD157" s="18">
        <v>4388</v>
      </c>
      <c r="BE157" s="2">
        <v>0</v>
      </c>
      <c r="BF157" s="2">
        <v>0</v>
      </c>
      <c r="BG157" s="2">
        <v>0</v>
      </c>
      <c r="BH157" s="2">
        <v>0</v>
      </c>
      <c r="BI157" s="18">
        <v>9788.7000000000007</v>
      </c>
      <c r="BJ157" s="2">
        <v>0</v>
      </c>
      <c r="BK157" s="2">
        <v>0</v>
      </c>
      <c r="BL157" s="2">
        <v>0</v>
      </c>
      <c r="BM157" s="2">
        <v>0</v>
      </c>
      <c r="BN157" s="18">
        <v>0</v>
      </c>
      <c r="BO157" s="18">
        <v>1239.0999999999999</v>
      </c>
      <c r="BP157" s="2">
        <v>0</v>
      </c>
      <c r="BQ157" s="2">
        <v>115840.4</v>
      </c>
      <c r="BR157" s="2">
        <v>113566</v>
      </c>
      <c r="BS157" s="2">
        <v>-2274.4</v>
      </c>
      <c r="BT157" s="2">
        <v>-2</v>
      </c>
    </row>
    <row r="158" spans="1:72" ht="15" thickBot="1" x14ac:dyDescent="0.35">
      <c r="A158" s="1" t="s">
        <v>111</v>
      </c>
      <c r="B158" s="2">
        <v>0</v>
      </c>
      <c r="C158" s="18">
        <v>5282.5</v>
      </c>
      <c r="D158" s="2">
        <v>0</v>
      </c>
      <c r="E158" s="18">
        <v>949.5</v>
      </c>
      <c r="F158" s="2">
        <v>0</v>
      </c>
      <c r="G158" s="18">
        <v>301.39999999999998</v>
      </c>
      <c r="H158" s="2">
        <v>0</v>
      </c>
      <c r="I158" s="18">
        <v>252.3</v>
      </c>
      <c r="J158" s="2">
        <v>0</v>
      </c>
      <c r="K158" s="18">
        <v>18932.400000000001</v>
      </c>
      <c r="L158" s="2">
        <v>0</v>
      </c>
      <c r="M158" s="18">
        <v>47244.1</v>
      </c>
      <c r="N158" s="2">
        <v>0</v>
      </c>
      <c r="O158" s="18">
        <v>0</v>
      </c>
      <c r="P158" s="18">
        <v>0</v>
      </c>
      <c r="Q158" s="2">
        <v>0</v>
      </c>
      <c r="R158" s="2">
        <v>0</v>
      </c>
      <c r="S158" s="18">
        <v>4551.8999999999996</v>
      </c>
      <c r="T158" s="2">
        <v>0</v>
      </c>
      <c r="U158" s="18">
        <v>2501.3000000000002</v>
      </c>
      <c r="V158" s="2">
        <v>0</v>
      </c>
      <c r="W158" s="2">
        <v>0</v>
      </c>
      <c r="X158" s="2">
        <v>0</v>
      </c>
      <c r="Y158" s="2">
        <v>0</v>
      </c>
      <c r="Z158" s="18">
        <v>0</v>
      </c>
      <c r="AA158" s="2">
        <v>0</v>
      </c>
      <c r="AB158" s="2">
        <v>0</v>
      </c>
      <c r="AC158" s="18">
        <v>9524.1</v>
      </c>
      <c r="AD158" s="18">
        <v>4990.8</v>
      </c>
      <c r="AE158" s="2">
        <v>0</v>
      </c>
      <c r="AF158" s="18">
        <v>1970.1</v>
      </c>
      <c r="AG158" s="18">
        <v>0</v>
      </c>
      <c r="AH158" s="2">
        <v>0</v>
      </c>
      <c r="AI158" s="2">
        <v>0</v>
      </c>
      <c r="AJ158" s="2">
        <v>0</v>
      </c>
      <c r="AK158" s="2">
        <v>0</v>
      </c>
      <c r="AL158" s="18">
        <v>5715</v>
      </c>
      <c r="AM158" s="2">
        <v>0</v>
      </c>
      <c r="AN158" s="2">
        <v>0</v>
      </c>
      <c r="AO158" s="18">
        <v>3507.7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18">
        <v>18432.599999999999</v>
      </c>
      <c r="AZ158" s="18">
        <v>631.79999999999995</v>
      </c>
      <c r="BA158" s="18">
        <v>0</v>
      </c>
      <c r="BB158" s="2">
        <v>0</v>
      </c>
      <c r="BC158" s="2">
        <v>0</v>
      </c>
      <c r="BD158" s="18">
        <v>0</v>
      </c>
      <c r="BE158" s="2">
        <v>0</v>
      </c>
      <c r="BF158" s="2">
        <v>0</v>
      </c>
      <c r="BG158" s="2">
        <v>0</v>
      </c>
      <c r="BH158" s="2">
        <v>0</v>
      </c>
      <c r="BI158" s="18">
        <v>10698.9</v>
      </c>
      <c r="BJ158" s="2">
        <v>0</v>
      </c>
      <c r="BK158" s="2">
        <v>0</v>
      </c>
      <c r="BL158" s="2">
        <v>0</v>
      </c>
      <c r="BM158" s="2">
        <v>0</v>
      </c>
      <c r="BN158" s="18">
        <v>0</v>
      </c>
      <c r="BO158" s="18">
        <v>1239.0999999999999</v>
      </c>
      <c r="BP158" s="2">
        <v>0</v>
      </c>
      <c r="BQ158" s="2">
        <v>136725.70000000001</v>
      </c>
      <c r="BR158" s="2">
        <v>139250</v>
      </c>
      <c r="BS158" s="2">
        <v>2524.3000000000002</v>
      </c>
      <c r="BT158" s="2">
        <v>1.81</v>
      </c>
    </row>
    <row r="159" spans="1:72" ht="15" thickBot="1" x14ac:dyDescent="0.35">
      <c r="A159" s="1" t="s">
        <v>112</v>
      </c>
      <c r="B159" s="2">
        <v>0</v>
      </c>
      <c r="C159" s="18">
        <v>4756.7</v>
      </c>
      <c r="D159" s="2">
        <v>0</v>
      </c>
      <c r="E159" s="18">
        <v>949.5</v>
      </c>
      <c r="F159" s="2">
        <v>0</v>
      </c>
      <c r="G159" s="18">
        <v>301.39999999999998</v>
      </c>
      <c r="H159" s="2">
        <v>0</v>
      </c>
      <c r="I159" s="18">
        <v>252.3</v>
      </c>
      <c r="J159" s="2">
        <v>0</v>
      </c>
      <c r="K159" s="18">
        <v>18932.400000000001</v>
      </c>
      <c r="L159" s="2">
        <v>0</v>
      </c>
      <c r="M159" s="18">
        <v>47244.1</v>
      </c>
      <c r="N159" s="2">
        <v>0</v>
      </c>
      <c r="O159" s="18">
        <v>0</v>
      </c>
      <c r="P159" s="18">
        <v>18476.3</v>
      </c>
      <c r="Q159" s="2">
        <v>0</v>
      </c>
      <c r="R159" s="2">
        <v>0</v>
      </c>
      <c r="S159" s="18">
        <v>4551.8999999999996</v>
      </c>
      <c r="T159" s="2">
        <v>0</v>
      </c>
      <c r="U159" s="18">
        <v>0</v>
      </c>
      <c r="V159" s="2">
        <v>0</v>
      </c>
      <c r="W159" s="2">
        <v>0</v>
      </c>
      <c r="X159" s="2">
        <v>0</v>
      </c>
      <c r="Y159" s="2">
        <v>0</v>
      </c>
      <c r="Z159" s="18">
        <v>0</v>
      </c>
      <c r="AA159" s="2">
        <v>0</v>
      </c>
      <c r="AB159" s="2">
        <v>0</v>
      </c>
      <c r="AC159" s="18">
        <v>9524.1</v>
      </c>
      <c r="AD159" s="18">
        <v>4990.8</v>
      </c>
      <c r="AE159" s="2">
        <v>0</v>
      </c>
      <c r="AF159" s="18">
        <v>1970.1</v>
      </c>
      <c r="AG159" s="18">
        <v>0</v>
      </c>
      <c r="AH159" s="2">
        <v>0</v>
      </c>
      <c r="AI159" s="2">
        <v>0</v>
      </c>
      <c r="AJ159" s="2">
        <v>0</v>
      </c>
      <c r="AK159" s="2">
        <v>0</v>
      </c>
      <c r="AL159" s="18">
        <v>5715</v>
      </c>
      <c r="AM159" s="2">
        <v>0</v>
      </c>
      <c r="AN159" s="2">
        <v>0</v>
      </c>
      <c r="AO159" s="18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18">
        <v>18432.599999999999</v>
      </c>
      <c r="AZ159" s="18">
        <v>631.79999999999995</v>
      </c>
      <c r="BA159" s="18">
        <v>1961.3</v>
      </c>
      <c r="BB159" s="2">
        <v>0</v>
      </c>
      <c r="BC159" s="2">
        <v>0</v>
      </c>
      <c r="BD159" s="18">
        <v>4388</v>
      </c>
      <c r="BE159" s="2">
        <v>0</v>
      </c>
      <c r="BF159" s="2">
        <v>0</v>
      </c>
      <c r="BG159" s="2">
        <v>0</v>
      </c>
      <c r="BH159" s="2">
        <v>0</v>
      </c>
      <c r="BI159" s="18">
        <v>9788.7000000000007</v>
      </c>
      <c r="BJ159" s="2">
        <v>0</v>
      </c>
      <c r="BK159" s="2">
        <v>0</v>
      </c>
      <c r="BL159" s="2">
        <v>0</v>
      </c>
      <c r="BM159" s="2">
        <v>0</v>
      </c>
      <c r="BN159" s="18">
        <v>0</v>
      </c>
      <c r="BO159" s="18">
        <v>1239.0999999999999</v>
      </c>
      <c r="BP159" s="2">
        <v>0</v>
      </c>
      <c r="BQ159" s="2">
        <v>154106.20000000001</v>
      </c>
      <c r="BR159" s="2">
        <v>132733</v>
      </c>
      <c r="BS159" s="2">
        <v>-21373.200000000001</v>
      </c>
      <c r="BT159" s="2">
        <v>-16.100000000000001</v>
      </c>
    </row>
    <row r="160" spans="1:72" ht="15" thickBot="1" x14ac:dyDescent="0.35">
      <c r="A160" s="1" t="s">
        <v>113</v>
      </c>
      <c r="B160" s="2">
        <v>0</v>
      </c>
      <c r="C160" s="18">
        <v>0</v>
      </c>
      <c r="D160" s="2">
        <v>0</v>
      </c>
      <c r="E160" s="18">
        <v>949.5</v>
      </c>
      <c r="F160" s="2">
        <v>0</v>
      </c>
      <c r="G160" s="18">
        <v>301.39999999999998</v>
      </c>
      <c r="H160" s="2">
        <v>0</v>
      </c>
      <c r="I160" s="18">
        <v>252.3</v>
      </c>
      <c r="J160" s="2">
        <v>0</v>
      </c>
      <c r="K160" s="18">
        <v>18932.400000000001</v>
      </c>
      <c r="L160" s="2">
        <v>0</v>
      </c>
      <c r="M160" s="18">
        <v>47244.1</v>
      </c>
      <c r="N160" s="2">
        <v>0</v>
      </c>
      <c r="O160" s="18">
        <v>0</v>
      </c>
      <c r="P160" s="18">
        <v>0</v>
      </c>
      <c r="Q160" s="2">
        <v>0</v>
      </c>
      <c r="R160" s="2">
        <v>0</v>
      </c>
      <c r="S160" s="18">
        <v>4551.8999999999996</v>
      </c>
      <c r="T160" s="2">
        <v>0</v>
      </c>
      <c r="U160" s="18">
        <v>2501.3000000000002</v>
      </c>
      <c r="V160" s="2">
        <v>0</v>
      </c>
      <c r="W160" s="2">
        <v>0</v>
      </c>
      <c r="X160" s="2">
        <v>0</v>
      </c>
      <c r="Y160" s="2">
        <v>0</v>
      </c>
      <c r="Z160" s="18">
        <v>0</v>
      </c>
      <c r="AA160" s="2">
        <v>0</v>
      </c>
      <c r="AB160" s="2">
        <v>0</v>
      </c>
      <c r="AC160" s="18">
        <v>9524.1</v>
      </c>
      <c r="AD160" s="18">
        <v>4990.8</v>
      </c>
      <c r="AE160" s="2">
        <v>0</v>
      </c>
      <c r="AF160" s="18">
        <v>1970.1</v>
      </c>
      <c r="AG160" s="18">
        <v>1400.1</v>
      </c>
      <c r="AH160" s="2">
        <v>0</v>
      </c>
      <c r="AI160" s="2">
        <v>0</v>
      </c>
      <c r="AJ160" s="2">
        <v>0</v>
      </c>
      <c r="AK160" s="2">
        <v>0</v>
      </c>
      <c r="AL160" s="18">
        <v>5715</v>
      </c>
      <c r="AM160" s="2">
        <v>0</v>
      </c>
      <c r="AN160" s="2">
        <v>0</v>
      </c>
      <c r="AO160" s="18">
        <v>3507.7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18">
        <v>18432.599999999999</v>
      </c>
      <c r="AZ160" s="18">
        <v>631.79999999999995</v>
      </c>
      <c r="BA160" s="18">
        <v>1961.3</v>
      </c>
      <c r="BB160" s="2">
        <v>0</v>
      </c>
      <c r="BC160" s="2">
        <v>0</v>
      </c>
      <c r="BD160" s="18">
        <v>4388</v>
      </c>
      <c r="BE160" s="2">
        <v>0</v>
      </c>
      <c r="BF160" s="2">
        <v>0</v>
      </c>
      <c r="BG160" s="2">
        <v>0</v>
      </c>
      <c r="BH160" s="2">
        <v>0</v>
      </c>
      <c r="BI160" s="18">
        <v>0</v>
      </c>
      <c r="BJ160" s="2">
        <v>0</v>
      </c>
      <c r="BK160" s="2">
        <v>0</v>
      </c>
      <c r="BL160" s="2">
        <v>0</v>
      </c>
      <c r="BM160" s="2">
        <v>0</v>
      </c>
      <c r="BN160" s="18">
        <v>0</v>
      </c>
      <c r="BO160" s="18">
        <v>1239.0999999999999</v>
      </c>
      <c r="BP160" s="2">
        <v>0</v>
      </c>
      <c r="BQ160" s="2">
        <v>128493.7</v>
      </c>
      <c r="BR160" s="2">
        <v>120666</v>
      </c>
      <c r="BS160" s="2">
        <v>-7827.7</v>
      </c>
      <c r="BT160" s="2">
        <v>-6.49</v>
      </c>
    </row>
    <row r="161" spans="1:72" ht="15" thickBot="1" x14ac:dyDescent="0.35">
      <c r="A161" s="1" t="s">
        <v>114</v>
      </c>
      <c r="B161" s="2">
        <v>0</v>
      </c>
      <c r="C161" s="18">
        <v>0</v>
      </c>
      <c r="D161" s="2">
        <v>0</v>
      </c>
      <c r="E161" s="18">
        <v>949.5</v>
      </c>
      <c r="F161" s="2">
        <v>0</v>
      </c>
      <c r="G161" s="18">
        <v>0</v>
      </c>
      <c r="H161" s="2">
        <v>0</v>
      </c>
      <c r="I161" s="18">
        <v>252.3</v>
      </c>
      <c r="J161" s="2">
        <v>0</v>
      </c>
      <c r="K161" s="18">
        <v>18932.400000000001</v>
      </c>
      <c r="L161" s="2">
        <v>0</v>
      </c>
      <c r="M161" s="18">
        <v>47244.1</v>
      </c>
      <c r="N161" s="2">
        <v>0</v>
      </c>
      <c r="O161" s="18">
        <v>0</v>
      </c>
      <c r="P161" s="18">
        <v>0</v>
      </c>
      <c r="Q161" s="2">
        <v>0</v>
      </c>
      <c r="R161" s="2">
        <v>0</v>
      </c>
      <c r="S161" s="18">
        <v>4551.8999999999996</v>
      </c>
      <c r="T161" s="2">
        <v>0</v>
      </c>
      <c r="U161" s="18">
        <v>2501.3000000000002</v>
      </c>
      <c r="V161" s="2">
        <v>0</v>
      </c>
      <c r="W161" s="2">
        <v>0</v>
      </c>
      <c r="X161" s="2">
        <v>0</v>
      </c>
      <c r="Y161" s="2">
        <v>0</v>
      </c>
      <c r="Z161" s="18">
        <v>12370.1</v>
      </c>
      <c r="AA161" s="2">
        <v>0</v>
      </c>
      <c r="AB161" s="2">
        <v>0</v>
      </c>
      <c r="AC161" s="18">
        <v>9524.1</v>
      </c>
      <c r="AD161" s="18">
        <v>4990.8</v>
      </c>
      <c r="AE161" s="2">
        <v>0</v>
      </c>
      <c r="AF161" s="18">
        <v>1970.1</v>
      </c>
      <c r="AG161" s="18">
        <v>0</v>
      </c>
      <c r="AH161" s="2">
        <v>0</v>
      </c>
      <c r="AI161" s="2">
        <v>0</v>
      </c>
      <c r="AJ161" s="2">
        <v>0</v>
      </c>
      <c r="AK161" s="2">
        <v>0</v>
      </c>
      <c r="AL161" s="18">
        <v>5715</v>
      </c>
      <c r="AM161" s="2">
        <v>0</v>
      </c>
      <c r="AN161" s="2">
        <v>0</v>
      </c>
      <c r="AO161" s="18">
        <v>3507.7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18">
        <v>18432.599999999999</v>
      </c>
      <c r="AZ161" s="18">
        <v>272</v>
      </c>
      <c r="BA161" s="18">
        <v>1961.3</v>
      </c>
      <c r="BB161" s="2">
        <v>0</v>
      </c>
      <c r="BC161" s="2">
        <v>0</v>
      </c>
      <c r="BD161" s="18">
        <v>4388</v>
      </c>
      <c r="BE161" s="2">
        <v>0</v>
      </c>
      <c r="BF161" s="2">
        <v>0</v>
      </c>
      <c r="BG161" s="2">
        <v>0</v>
      </c>
      <c r="BH161" s="2">
        <v>0</v>
      </c>
      <c r="BI161" s="18">
        <v>0</v>
      </c>
      <c r="BJ161" s="2">
        <v>0</v>
      </c>
      <c r="BK161" s="2">
        <v>0</v>
      </c>
      <c r="BL161" s="2">
        <v>0</v>
      </c>
      <c r="BM161" s="2">
        <v>0</v>
      </c>
      <c r="BN161" s="18">
        <v>0</v>
      </c>
      <c r="BO161" s="18">
        <v>1239.0999999999999</v>
      </c>
      <c r="BP161" s="2">
        <v>0</v>
      </c>
      <c r="BQ161" s="2">
        <v>138802.29999999999</v>
      </c>
      <c r="BR161" s="2">
        <v>118966</v>
      </c>
      <c r="BS161" s="2">
        <v>-19836.3</v>
      </c>
      <c r="BT161" s="2">
        <v>-16.670000000000002</v>
      </c>
    </row>
    <row r="162" spans="1:72" ht="15" thickBot="1" x14ac:dyDescent="0.35">
      <c r="A162" s="1" t="s">
        <v>115</v>
      </c>
      <c r="B162" s="2">
        <v>0</v>
      </c>
      <c r="C162" s="18">
        <v>0</v>
      </c>
      <c r="D162" s="2">
        <v>0</v>
      </c>
      <c r="E162" s="18">
        <v>949.5</v>
      </c>
      <c r="F162" s="2">
        <v>0</v>
      </c>
      <c r="G162" s="18">
        <v>301.39999999999998</v>
      </c>
      <c r="H162" s="2">
        <v>0</v>
      </c>
      <c r="I162" s="18">
        <v>252.3</v>
      </c>
      <c r="J162" s="2">
        <v>0</v>
      </c>
      <c r="K162" s="18">
        <v>18932.400000000001</v>
      </c>
      <c r="L162" s="2">
        <v>0</v>
      </c>
      <c r="M162" s="18">
        <v>47244.1</v>
      </c>
      <c r="N162" s="2">
        <v>0</v>
      </c>
      <c r="O162" s="18">
        <v>0</v>
      </c>
      <c r="P162" s="18">
        <v>0</v>
      </c>
      <c r="Q162" s="2">
        <v>0</v>
      </c>
      <c r="R162" s="2">
        <v>0</v>
      </c>
      <c r="S162" s="18">
        <v>4551.8999999999996</v>
      </c>
      <c r="T162" s="2">
        <v>0</v>
      </c>
      <c r="U162" s="18">
        <v>2501.3000000000002</v>
      </c>
      <c r="V162" s="2">
        <v>0</v>
      </c>
      <c r="W162" s="2">
        <v>0</v>
      </c>
      <c r="X162" s="2">
        <v>0</v>
      </c>
      <c r="Y162" s="2">
        <v>0</v>
      </c>
      <c r="Z162" s="18">
        <v>0</v>
      </c>
      <c r="AA162" s="2">
        <v>0</v>
      </c>
      <c r="AB162" s="2">
        <v>0</v>
      </c>
      <c r="AC162" s="18">
        <v>3011.4</v>
      </c>
      <c r="AD162" s="18">
        <v>4990.8</v>
      </c>
      <c r="AE162" s="2">
        <v>0</v>
      </c>
      <c r="AF162" s="18">
        <v>1970.1</v>
      </c>
      <c r="AG162" s="18">
        <v>1400.1</v>
      </c>
      <c r="AH162" s="2">
        <v>0</v>
      </c>
      <c r="AI162" s="2">
        <v>0</v>
      </c>
      <c r="AJ162" s="2">
        <v>0</v>
      </c>
      <c r="AK162" s="2">
        <v>0</v>
      </c>
      <c r="AL162" s="18">
        <v>5715</v>
      </c>
      <c r="AM162" s="2">
        <v>0</v>
      </c>
      <c r="AN162" s="2">
        <v>0</v>
      </c>
      <c r="AO162" s="18">
        <v>3507.7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18">
        <v>18432.599999999999</v>
      </c>
      <c r="AZ162" s="18">
        <v>631.79999999999995</v>
      </c>
      <c r="BA162" s="18">
        <v>1961.3</v>
      </c>
      <c r="BB162" s="2">
        <v>0</v>
      </c>
      <c r="BC162" s="2">
        <v>0</v>
      </c>
      <c r="BD162" s="18">
        <v>4388</v>
      </c>
      <c r="BE162" s="2">
        <v>0</v>
      </c>
      <c r="BF162" s="2">
        <v>0</v>
      </c>
      <c r="BG162" s="2">
        <v>0</v>
      </c>
      <c r="BH162" s="2">
        <v>0</v>
      </c>
      <c r="BI162" s="18">
        <v>0</v>
      </c>
      <c r="BJ162" s="2">
        <v>0</v>
      </c>
      <c r="BK162" s="2">
        <v>0</v>
      </c>
      <c r="BL162" s="2">
        <v>0</v>
      </c>
      <c r="BM162" s="2">
        <v>0</v>
      </c>
      <c r="BN162" s="18">
        <v>0</v>
      </c>
      <c r="BO162" s="18">
        <v>1239.0999999999999</v>
      </c>
      <c r="BP162" s="2">
        <v>0</v>
      </c>
      <c r="BQ162" s="2">
        <v>121981</v>
      </c>
      <c r="BR162" s="2">
        <v>116800</v>
      </c>
      <c r="BS162" s="2">
        <v>-5181</v>
      </c>
      <c r="BT162" s="2">
        <v>-4.4400000000000004</v>
      </c>
    </row>
    <row r="163" spans="1:72" ht="15" thickBot="1" x14ac:dyDescent="0.35">
      <c r="A163" s="1" t="s">
        <v>116</v>
      </c>
      <c r="B163" s="2">
        <v>0</v>
      </c>
      <c r="C163" s="18">
        <v>0</v>
      </c>
      <c r="D163" s="2">
        <v>0</v>
      </c>
      <c r="E163" s="18">
        <v>949.5</v>
      </c>
      <c r="F163" s="2">
        <v>0</v>
      </c>
      <c r="G163" s="18">
        <v>301.39999999999998</v>
      </c>
      <c r="H163" s="2">
        <v>0</v>
      </c>
      <c r="I163" s="18">
        <v>252.3</v>
      </c>
      <c r="J163" s="2">
        <v>0</v>
      </c>
      <c r="K163" s="18">
        <v>18932.400000000001</v>
      </c>
      <c r="L163" s="2">
        <v>0</v>
      </c>
      <c r="M163" s="18">
        <v>47244.1</v>
      </c>
      <c r="N163" s="2">
        <v>0</v>
      </c>
      <c r="O163" s="18">
        <v>0</v>
      </c>
      <c r="P163" s="18">
        <v>0</v>
      </c>
      <c r="Q163" s="2">
        <v>0</v>
      </c>
      <c r="R163" s="2">
        <v>0</v>
      </c>
      <c r="S163" s="18">
        <v>4551.8999999999996</v>
      </c>
      <c r="T163" s="2">
        <v>0</v>
      </c>
      <c r="U163" s="18">
        <v>2501.3000000000002</v>
      </c>
      <c r="V163" s="2">
        <v>0</v>
      </c>
      <c r="W163" s="2">
        <v>0</v>
      </c>
      <c r="X163" s="2">
        <v>0</v>
      </c>
      <c r="Y163" s="2">
        <v>0</v>
      </c>
      <c r="Z163" s="18">
        <v>0</v>
      </c>
      <c r="AA163" s="2">
        <v>0</v>
      </c>
      <c r="AB163" s="2">
        <v>0</v>
      </c>
      <c r="AC163" s="18">
        <v>9524.1</v>
      </c>
      <c r="AD163" s="18">
        <v>4990.8</v>
      </c>
      <c r="AE163" s="2">
        <v>0</v>
      </c>
      <c r="AF163" s="18">
        <v>1970.1</v>
      </c>
      <c r="AG163" s="18">
        <v>0</v>
      </c>
      <c r="AH163" s="2">
        <v>0</v>
      </c>
      <c r="AI163" s="2">
        <v>0</v>
      </c>
      <c r="AJ163" s="2">
        <v>0</v>
      </c>
      <c r="AK163" s="2">
        <v>0</v>
      </c>
      <c r="AL163" s="18">
        <v>5715</v>
      </c>
      <c r="AM163" s="2">
        <v>0</v>
      </c>
      <c r="AN163" s="2">
        <v>0</v>
      </c>
      <c r="AO163" s="18">
        <v>3507.7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18">
        <v>18432.599999999999</v>
      </c>
      <c r="AZ163" s="18">
        <v>272</v>
      </c>
      <c r="BA163" s="18">
        <v>1961.3</v>
      </c>
      <c r="BB163" s="2">
        <v>0</v>
      </c>
      <c r="BC163" s="2">
        <v>0</v>
      </c>
      <c r="BD163" s="18">
        <v>4388</v>
      </c>
      <c r="BE163" s="2">
        <v>0</v>
      </c>
      <c r="BF163" s="2">
        <v>0</v>
      </c>
      <c r="BG163" s="2">
        <v>0</v>
      </c>
      <c r="BH163" s="2">
        <v>0</v>
      </c>
      <c r="BI163" s="18">
        <v>0</v>
      </c>
      <c r="BJ163" s="2">
        <v>0</v>
      </c>
      <c r="BK163" s="2">
        <v>0</v>
      </c>
      <c r="BL163" s="2">
        <v>0</v>
      </c>
      <c r="BM163" s="2">
        <v>0</v>
      </c>
      <c r="BN163" s="18">
        <v>0</v>
      </c>
      <c r="BO163" s="18">
        <v>1239.0999999999999</v>
      </c>
      <c r="BP163" s="2">
        <v>0</v>
      </c>
      <c r="BQ163" s="2">
        <v>126733.7</v>
      </c>
      <c r="BR163" s="2">
        <v>124233</v>
      </c>
      <c r="BS163" s="2">
        <v>-2500.6999999999998</v>
      </c>
      <c r="BT163" s="2">
        <v>-2.0099999999999998</v>
      </c>
    </row>
    <row r="164" spans="1:72" ht="15" thickBot="1" x14ac:dyDescent="0.35">
      <c r="A164" s="1" t="s">
        <v>117</v>
      </c>
      <c r="B164" s="2">
        <v>0</v>
      </c>
      <c r="C164" s="18">
        <v>0</v>
      </c>
      <c r="D164" s="2">
        <v>0</v>
      </c>
      <c r="E164" s="18">
        <v>949.5</v>
      </c>
      <c r="F164" s="2">
        <v>0</v>
      </c>
      <c r="G164" s="18">
        <v>301.39999999999998</v>
      </c>
      <c r="H164" s="2">
        <v>0</v>
      </c>
      <c r="I164" s="18">
        <v>252.3</v>
      </c>
      <c r="J164" s="2">
        <v>0</v>
      </c>
      <c r="K164" s="18">
        <v>18932.400000000001</v>
      </c>
      <c r="L164" s="2">
        <v>0</v>
      </c>
      <c r="M164" s="18">
        <v>47244.1</v>
      </c>
      <c r="N164" s="2">
        <v>0</v>
      </c>
      <c r="O164" s="18">
        <v>0</v>
      </c>
      <c r="P164" s="18">
        <v>0</v>
      </c>
      <c r="Q164" s="2">
        <v>0</v>
      </c>
      <c r="R164" s="2">
        <v>0</v>
      </c>
      <c r="S164" s="18">
        <v>4551.8999999999996</v>
      </c>
      <c r="T164" s="2">
        <v>0</v>
      </c>
      <c r="U164" s="18">
        <v>2501.3000000000002</v>
      </c>
      <c r="V164" s="2">
        <v>0</v>
      </c>
      <c r="W164" s="2">
        <v>0</v>
      </c>
      <c r="X164" s="2">
        <v>0</v>
      </c>
      <c r="Y164" s="2">
        <v>0</v>
      </c>
      <c r="Z164" s="18">
        <v>0</v>
      </c>
      <c r="AA164" s="2">
        <v>0</v>
      </c>
      <c r="AB164" s="2">
        <v>0</v>
      </c>
      <c r="AC164" s="18">
        <v>9524.1</v>
      </c>
      <c r="AD164" s="18">
        <v>4990.8</v>
      </c>
      <c r="AE164" s="2">
        <v>0</v>
      </c>
      <c r="AF164" s="18">
        <v>1970.1</v>
      </c>
      <c r="AG164" s="18">
        <v>1400.1</v>
      </c>
      <c r="AH164" s="2">
        <v>0</v>
      </c>
      <c r="AI164" s="2">
        <v>0</v>
      </c>
      <c r="AJ164" s="2">
        <v>0</v>
      </c>
      <c r="AK164" s="2">
        <v>0</v>
      </c>
      <c r="AL164" s="18">
        <v>5715</v>
      </c>
      <c r="AM164" s="2">
        <v>0</v>
      </c>
      <c r="AN164" s="2">
        <v>0</v>
      </c>
      <c r="AO164" s="18">
        <v>3507.7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18">
        <v>18432.599999999999</v>
      </c>
      <c r="AZ164" s="18">
        <v>631.79999999999995</v>
      </c>
      <c r="BA164" s="18">
        <v>1961.3</v>
      </c>
      <c r="BB164" s="2">
        <v>0</v>
      </c>
      <c r="BC164" s="2">
        <v>0</v>
      </c>
      <c r="BD164" s="18">
        <v>4388</v>
      </c>
      <c r="BE164" s="2">
        <v>0</v>
      </c>
      <c r="BF164" s="2">
        <v>0</v>
      </c>
      <c r="BG164" s="2">
        <v>0</v>
      </c>
      <c r="BH164" s="2">
        <v>0</v>
      </c>
      <c r="BI164" s="18">
        <v>0</v>
      </c>
      <c r="BJ164" s="2">
        <v>0</v>
      </c>
      <c r="BK164" s="2">
        <v>0</v>
      </c>
      <c r="BL164" s="2">
        <v>0</v>
      </c>
      <c r="BM164" s="2">
        <v>0</v>
      </c>
      <c r="BN164" s="18">
        <v>0</v>
      </c>
      <c r="BO164" s="18">
        <v>1239.0999999999999</v>
      </c>
      <c r="BP164" s="2">
        <v>0</v>
      </c>
      <c r="BQ164" s="2">
        <v>128493.7</v>
      </c>
      <c r="BR164" s="2">
        <v>128300</v>
      </c>
      <c r="BS164" s="2">
        <v>-193.7</v>
      </c>
      <c r="BT164" s="2">
        <v>-0.15</v>
      </c>
    </row>
    <row r="165" spans="1:72" ht="15" thickBot="1" x14ac:dyDescent="0.35">
      <c r="A165" s="1" t="s">
        <v>118</v>
      </c>
      <c r="B165" s="2">
        <v>0</v>
      </c>
      <c r="C165" s="18">
        <v>0</v>
      </c>
      <c r="D165" s="2">
        <v>0</v>
      </c>
      <c r="E165" s="18">
        <v>949.5</v>
      </c>
      <c r="F165" s="2">
        <v>0</v>
      </c>
      <c r="G165" s="18">
        <v>301.39999999999998</v>
      </c>
      <c r="H165" s="2">
        <v>0</v>
      </c>
      <c r="I165" s="18">
        <v>0</v>
      </c>
      <c r="J165" s="2">
        <v>0</v>
      </c>
      <c r="K165" s="18">
        <v>18932.400000000001</v>
      </c>
      <c r="L165" s="2">
        <v>0</v>
      </c>
      <c r="M165" s="18">
        <v>47244.1</v>
      </c>
      <c r="N165" s="2">
        <v>0</v>
      </c>
      <c r="O165" s="18">
        <v>0</v>
      </c>
      <c r="P165" s="18">
        <v>0</v>
      </c>
      <c r="Q165" s="2">
        <v>0</v>
      </c>
      <c r="R165" s="2">
        <v>0</v>
      </c>
      <c r="S165" s="18">
        <v>4551.8999999999996</v>
      </c>
      <c r="T165" s="2">
        <v>0</v>
      </c>
      <c r="U165" s="18">
        <v>2501.3000000000002</v>
      </c>
      <c r="V165" s="2">
        <v>0</v>
      </c>
      <c r="W165" s="2">
        <v>0</v>
      </c>
      <c r="X165" s="2">
        <v>0</v>
      </c>
      <c r="Y165" s="2">
        <v>0</v>
      </c>
      <c r="Z165" s="18">
        <v>0</v>
      </c>
      <c r="AA165" s="2">
        <v>0</v>
      </c>
      <c r="AB165" s="2">
        <v>0</v>
      </c>
      <c r="AC165" s="18">
        <v>9524.1</v>
      </c>
      <c r="AD165" s="18">
        <v>4990.8</v>
      </c>
      <c r="AE165" s="2">
        <v>0</v>
      </c>
      <c r="AF165" s="18">
        <v>1970.1</v>
      </c>
      <c r="AG165" s="18">
        <v>0</v>
      </c>
      <c r="AH165" s="2">
        <v>0</v>
      </c>
      <c r="AI165" s="2">
        <v>0</v>
      </c>
      <c r="AJ165" s="2">
        <v>0</v>
      </c>
      <c r="AK165" s="2">
        <v>0</v>
      </c>
      <c r="AL165" s="18">
        <v>5715</v>
      </c>
      <c r="AM165" s="2">
        <v>0</v>
      </c>
      <c r="AN165" s="2">
        <v>0</v>
      </c>
      <c r="AO165" s="18">
        <v>3507.7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18">
        <v>18432.599999999999</v>
      </c>
      <c r="AZ165" s="18">
        <v>631.79999999999995</v>
      </c>
      <c r="BA165" s="18">
        <v>1961.3</v>
      </c>
      <c r="BB165" s="2">
        <v>0</v>
      </c>
      <c r="BC165" s="2">
        <v>0</v>
      </c>
      <c r="BD165" s="18">
        <v>4388</v>
      </c>
      <c r="BE165" s="2">
        <v>0</v>
      </c>
      <c r="BF165" s="2">
        <v>0</v>
      </c>
      <c r="BG165" s="2">
        <v>0</v>
      </c>
      <c r="BH165" s="2">
        <v>0</v>
      </c>
      <c r="BI165" s="18">
        <v>0</v>
      </c>
      <c r="BJ165" s="2">
        <v>0</v>
      </c>
      <c r="BK165" s="2">
        <v>0</v>
      </c>
      <c r="BL165" s="2">
        <v>0</v>
      </c>
      <c r="BM165" s="2">
        <v>0</v>
      </c>
      <c r="BN165" s="18">
        <v>0</v>
      </c>
      <c r="BO165" s="18">
        <v>1239.0999999999999</v>
      </c>
      <c r="BP165" s="2">
        <v>0</v>
      </c>
      <c r="BQ165" s="2">
        <v>126841.2</v>
      </c>
      <c r="BR165" s="2">
        <v>117300</v>
      </c>
      <c r="BS165" s="2">
        <v>-9541.2000000000007</v>
      </c>
      <c r="BT165" s="2">
        <v>-8.1300000000000008</v>
      </c>
    </row>
    <row r="166" spans="1:72" ht="15" thickBot="1" x14ac:dyDescent="0.35">
      <c r="A166" s="1" t="s">
        <v>119</v>
      </c>
      <c r="B166" s="2">
        <v>0</v>
      </c>
      <c r="C166" s="18">
        <v>0</v>
      </c>
      <c r="D166" s="2">
        <v>0</v>
      </c>
      <c r="E166" s="18">
        <v>949.5</v>
      </c>
      <c r="F166" s="2">
        <v>0</v>
      </c>
      <c r="G166" s="18">
        <v>301.39999999999998</v>
      </c>
      <c r="H166" s="2">
        <v>0</v>
      </c>
      <c r="I166" s="18">
        <v>0</v>
      </c>
      <c r="J166" s="2">
        <v>0</v>
      </c>
      <c r="K166" s="18">
        <v>18932.400000000001</v>
      </c>
      <c r="L166" s="2">
        <v>0</v>
      </c>
      <c r="M166" s="18">
        <v>47244.1</v>
      </c>
      <c r="N166" s="2">
        <v>0</v>
      </c>
      <c r="O166" s="18">
        <v>0</v>
      </c>
      <c r="P166" s="18">
        <v>0</v>
      </c>
      <c r="Q166" s="2">
        <v>0</v>
      </c>
      <c r="R166" s="2">
        <v>0</v>
      </c>
      <c r="S166" s="18">
        <v>4551.8999999999996</v>
      </c>
      <c r="T166" s="2">
        <v>0</v>
      </c>
      <c r="U166" s="18">
        <v>2501.3000000000002</v>
      </c>
      <c r="V166" s="2">
        <v>0</v>
      </c>
      <c r="W166" s="2">
        <v>0</v>
      </c>
      <c r="X166" s="2">
        <v>0</v>
      </c>
      <c r="Y166" s="2">
        <v>0</v>
      </c>
      <c r="Z166" s="18">
        <v>0</v>
      </c>
      <c r="AA166" s="2">
        <v>0</v>
      </c>
      <c r="AB166" s="2">
        <v>0</v>
      </c>
      <c r="AC166" s="18">
        <v>9524.1</v>
      </c>
      <c r="AD166" s="18">
        <v>4990.8</v>
      </c>
      <c r="AE166" s="2">
        <v>0</v>
      </c>
      <c r="AF166" s="18">
        <v>1970.1</v>
      </c>
      <c r="AG166" s="18">
        <v>0</v>
      </c>
      <c r="AH166" s="2">
        <v>0</v>
      </c>
      <c r="AI166" s="2">
        <v>0</v>
      </c>
      <c r="AJ166" s="2">
        <v>0</v>
      </c>
      <c r="AK166" s="2">
        <v>0</v>
      </c>
      <c r="AL166" s="18">
        <v>5715</v>
      </c>
      <c r="AM166" s="2">
        <v>0</v>
      </c>
      <c r="AN166" s="2">
        <v>0</v>
      </c>
      <c r="AO166" s="18">
        <v>3507.7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18">
        <v>18432.599999999999</v>
      </c>
      <c r="AZ166" s="18">
        <v>631.79999999999995</v>
      </c>
      <c r="BA166" s="18">
        <v>1961.3</v>
      </c>
      <c r="BB166" s="2">
        <v>0</v>
      </c>
      <c r="BC166" s="2">
        <v>0</v>
      </c>
      <c r="BD166" s="18">
        <v>4388</v>
      </c>
      <c r="BE166" s="2">
        <v>0</v>
      </c>
      <c r="BF166" s="2">
        <v>0</v>
      </c>
      <c r="BG166" s="2">
        <v>0</v>
      </c>
      <c r="BH166" s="2">
        <v>0</v>
      </c>
      <c r="BI166" s="18">
        <v>0</v>
      </c>
      <c r="BJ166" s="2">
        <v>0</v>
      </c>
      <c r="BK166" s="2">
        <v>0</v>
      </c>
      <c r="BL166" s="2">
        <v>0</v>
      </c>
      <c r="BM166" s="2">
        <v>0</v>
      </c>
      <c r="BN166" s="18">
        <v>0</v>
      </c>
      <c r="BO166" s="18">
        <v>1239.0999999999999</v>
      </c>
      <c r="BP166" s="2">
        <v>0</v>
      </c>
      <c r="BQ166" s="2">
        <v>126841.2</v>
      </c>
      <c r="BR166" s="2">
        <v>141066</v>
      </c>
      <c r="BS166" s="2">
        <v>14224.8</v>
      </c>
      <c r="BT166" s="2">
        <v>10.08</v>
      </c>
    </row>
    <row r="167" spans="1:72" ht="15" thickBot="1" x14ac:dyDescent="0.35">
      <c r="A167" s="1" t="s">
        <v>120</v>
      </c>
      <c r="B167" s="2">
        <v>0</v>
      </c>
      <c r="C167" s="18">
        <v>5282.5</v>
      </c>
      <c r="D167" s="2">
        <v>0</v>
      </c>
      <c r="E167" s="18">
        <v>949.5</v>
      </c>
      <c r="F167" s="2">
        <v>0</v>
      </c>
      <c r="G167" s="18">
        <v>301.39999999999998</v>
      </c>
      <c r="H167" s="2">
        <v>0</v>
      </c>
      <c r="I167" s="18">
        <v>252.3</v>
      </c>
      <c r="J167" s="2">
        <v>0</v>
      </c>
      <c r="K167" s="18">
        <v>18932.400000000001</v>
      </c>
      <c r="L167" s="2">
        <v>0</v>
      </c>
      <c r="M167" s="18">
        <v>47244.1</v>
      </c>
      <c r="N167" s="2">
        <v>0</v>
      </c>
      <c r="O167" s="18">
        <v>0</v>
      </c>
      <c r="P167" s="18">
        <v>18476.3</v>
      </c>
      <c r="Q167" s="2">
        <v>0</v>
      </c>
      <c r="R167" s="2">
        <v>0</v>
      </c>
      <c r="S167" s="18">
        <v>4551.8999999999996</v>
      </c>
      <c r="T167" s="2">
        <v>0</v>
      </c>
      <c r="U167" s="18">
        <v>2501.3000000000002</v>
      </c>
      <c r="V167" s="2">
        <v>0</v>
      </c>
      <c r="W167" s="2">
        <v>0</v>
      </c>
      <c r="X167" s="2">
        <v>0</v>
      </c>
      <c r="Y167" s="2">
        <v>0</v>
      </c>
      <c r="Z167" s="18">
        <v>0</v>
      </c>
      <c r="AA167" s="2">
        <v>0</v>
      </c>
      <c r="AB167" s="2">
        <v>0</v>
      </c>
      <c r="AC167" s="18">
        <v>9524.1</v>
      </c>
      <c r="AD167" s="18">
        <v>0</v>
      </c>
      <c r="AE167" s="2">
        <v>0</v>
      </c>
      <c r="AF167" s="18">
        <v>1970.1</v>
      </c>
      <c r="AG167" s="18">
        <v>0</v>
      </c>
      <c r="AH167" s="2">
        <v>0</v>
      </c>
      <c r="AI167" s="2">
        <v>0</v>
      </c>
      <c r="AJ167" s="2">
        <v>0</v>
      </c>
      <c r="AK167" s="2">
        <v>0</v>
      </c>
      <c r="AL167" s="18">
        <v>5715</v>
      </c>
      <c r="AM167" s="2">
        <v>0</v>
      </c>
      <c r="AN167" s="2">
        <v>0</v>
      </c>
      <c r="AO167" s="18">
        <v>3507.7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18">
        <v>0</v>
      </c>
      <c r="AZ167" s="18">
        <v>631.79999999999995</v>
      </c>
      <c r="BA167" s="18">
        <v>1961.3</v>
      </c>
      <c r="BB167" s="2">
        <v>0</v>
      </c>
      <c r="BC167" s="2">
        <v>0</v>
      </c>
      <c r="BD167" s="18">
        <v>4388</v>
      </c>
      <c r="BE167" s="2">
        <v>0</v>
      </c>
      <c r="BF167" s="2">
        <v>0</v>
      </c>
      <c r="BG167" s="2">
        <v>0</v>
      </c>
      <c r="BH167" s="2">
        <v>0</v>
      </c>
      <c r="BI167" s="18">
        <v>10698.9</v>
      </c>
      <c r="BJ167" s="2">
        <v>0</v>
      </c>
      <c r="BK167" s="2">
        <v>0</v>
      </c>
      <c r="BL167" s="2">
        <v>0</v>
      </c>
      <c r="BM167" s="2">
        <v>0</v>
      </c>
      <c r="BN167" s="18">
        <v>0</v>
      </c>
      <c r="BO167" s="18">
        <v>1239.0999999999999</v>
      </c>
      <c r="BP167" s="2">
        <v>0</v>
      </c>
      <c r="BQ167" s="2">
        <v>138127.79999999999</v>
      </c>
      <c r="BR167" s="2">
        <v>140678</v>
      </c>
      <c r="BS167" s="2">
        <v>2550.1999999999998</v>
      </c>
      <c r="BT167" s="2">
        <v>1.81</v>
      </c>
    </row>
    <row r="168" spans="1:72" ht="15" thickBot="1" x14ac:dyDescent="0.35">
      <c r="A168" s="1" t="s">
        <v>121</v>
      </c>
      <c r="B168" s="2">
        <v>0</v>
      </c>
      <c r="C168" s="18">
        <v>0</v>
      </c>
      <c r="D168" s="2">
        <v>0</v>
      </c>
      <c r="E168" s="18">
        <v>0</v>
      </c>
      <c r="F168" s="2">
        <v>0</v>
      </c>
      <c r="G168" s="18">
        <v>301.39999999999998</v>
      </c>
      <c r="H168" s="2">
        <v>0</v>
      </c>
      <c r="I168" s="18">
        <v>0</v>
      </c>
      <c r="J168" s="2">
        <v>0</v>
      </c>
      <c r="K168" s="18">
        <v>18932.400000000001</v>
      </c>
      <c r="L168" s="2">
        <v>0</v>
      </c>
      <c r="M168" s="18">
        <v>47244.1</v>
      </c>
      <c r="N168" s="2">
        <v>0</v>
      </c>
      <c r="O168" s="18">
        <v>0</v>
      </c>
      <c r="P168" s="18">
        <v>0</v>
      </c>
      <c r="Q168" s="2">
        <v>0</v>
      </c>
      <c r="R168" s="2">
        <v>0</v>
      </c>
      <c r="S168" s="18">
        <v>0</v>
      </c>
      <c r="T168" s="2">
        <v>0</v>
      </c>
      <c r="U168" s="18">
        <v>0</v>
      </c>
      <c r="V168" s="2">
        <v>0</v>
      </c>
      <c r="W168" s="2">
        <v>0</v>
      </c>
      <c r="X168" s="2">
        <v>0</v>
      </c>
      <c r="Y168" s="2">
        <v>0</v>
      </c>
      <c r="Z168" s="18">
        <v>0</v>
      </c>
      <c r="AA168" s="2">
        <v>0</v>
      </c>
      <c r="AB168" s="2">
        <v>0</v>
      </c>
      <c r="AC168" s="18">
        <v>9524.1</v>
      </c>
      <c r="AD168" s="18">
        <v>4990.8</v>
      </c>
      <c r="AE168" s="2">
        <v>0</v>
      </c>
      <c r="AF168" s="18">
        <v>1970.1</v>
      </c>
      <c r="AG168" s="18">
        <v>0</v>
      </c>
      <c r="AH168" s="2">
        <v>0</v>
      </c>
      <c r="AI168" s="2">
        <v>0</v>
      </c>
      <c r="AJ168" s="2">
        <v>0</v>
      </c>
      <c r="AK168" s="2">
        <v>0</v>
      </c>
      <c r="AL168" s="18">
        <v>0</v>
      </c>
      <c r="AM168" s="2">
        <v>0</v>
      </c>
      <c r="AN168" s="2">
        <v>0</v>
      </c>
      <c r="AO168" s="18">
        <v>3507.7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18">
        <v>18432.599999999999</v>
      </c>
      <c r="AZ168" s="18">
        <v>631.79999999999995</v>
      </c>
      <c r="BA168" s="18">
        <v>1961.3</v>
      </c>
      <c r="BB168" s="2">
        <v>0</v>
      </c>
      <c r="BC168" s="2">
        <v>0</v>
      </c>
      <c r="BD168" s="18">
        <v>4388</v>
      </c>
      <c r="BE168" s="2">
        <v>0</v>
      </c>
      <c r="BF168" s="2">
        <v>0</v>
      </c>
      <c r="BG168" s="2">
        <v>0</v>
      </c>
      <c r="BH168" s="2">
        <v>0</v>
      </c>
      <c r="BI168" s="18">
        <v>9788.7000000000007</v>
      </c>
      <c r="BJ168" s="2">
        <v>0</v>
      </c>
      <c r="BK168" s="2">
        <v>0</v>
      </c>
      <c r="BL168" s="2">
        <v>0</v>
      </c>
      <c r="BM168" s="2">
        <v>0</v>
      </c>
      <c r="BN168" s="18">
        <v>0</v>
      </c>
      <c r="BO168" s="18">
        <v>1239.0999999999999</v>
      </c>
      <c r="BP168" s="2">
        <v>0</v>
      </c>
      <c r="BQ168" s="2">
        <v>122912.3</v>
      </c>
      <c r="BR168" s="2">
        <v>123666</v>
      </c>
      <c r="BS168" s="2">
        <v>753.7</v>
      </c>
      <c r="BT168" s="2">
        <v>0.61</v>
      </c>
    </row>
    <row r="169" spans="1:72" ht="15" thickBot="1" x14ac:dyDescent="0.35">
      <c r="A169" s="1" t="s">
        <v>122</v>
      </c>
      <c r="B169" s="2">
        <v>0</v>
      </c>
      <c r="C169" s="18">
        <v>0</v>
      </c>
      <c r="D169" s="2">
        <v>0</v>
      </c>
      <c r="E169" s="18">
        <v>0</v>
      </c>
      <c r="F169" s="2">
        <v>0</v>
      </c>
      <c r="G169" s="18">
        <v>301.39999999999998</v>
      </c>
      <c r="H169" s="2">
        <v>0</v>
      </c>
      <c r="I169" s="18">
        <v>0</v>
      </c>
      <c r="J169" s="2">
        <v>0</v>
      </c>
      <c r="K169" s="18">
        <v>18932.400000000001</v>
      </c>
      <c r="L169" s="2">
        <v>0</v>
      </c>
      <c r="M169" s="18">
        <v>47244.1</v>
      </c>
      <c r="N169" s="2">
        <v>0</v>
      </c>
      <c r="O169" s="18">
        <v>0</v>
      </c>
      <c r="P169" s="18">
        <v>0</v>
      </c>
      <c r="Q169" s="2">
        <v>0</v>
      </c>
      <c r="R169" s="2">
        <v>0</v>
      </c>
      <c r="S169" s="18">
        <v>0</v>
      </c>
      <c r="T169" s="2">
        <v>0</v>
      </c>
      <c r="U169" s="18">
        <v>2501.3000000000002</v>
      </c>
      <c r="V169" s="2">
        <v>0</v>
      </c>
      <c r="W169" s="2">
        <v>0</v>
      </c>
      <c r="X169" s="2">
        <v>0</v>
      </c>
      <c r="Y169" s="2">
        <v>0</v>
      </c>
      <c r="Z169" s="18">
        <v>0</v>
      </c>
      <c r="AA169" s="2">
        <v>0</v>
      </c>
      <c r="AB169" s="2">
        <v>0</v>
      </c>
      <c r="AC169" s="18">
        <v>0</v>
      </c>
      <c r="AD169" s="18">
        <v>4990.8</v>
      </c>
      <c r="AE169" s="2">
        <v>0</v>
      </c>
      <c r="AF169" s="18">
        <v>1970.1</v>
      </c>
      <c r="AG169" s="18">
        <v>0</v>
      </c>
      <c r="AH169" s="2">
        <v>0</v>
      </c>
      <c r="AI169" s="2">
        <v>0</v>
      </c>
      <c r="AJ169" s="2">
        <v>0</v>
      </c>
      <c r="AK169" s="2">
        <v>0</v>
      </c>
      <c r="AL169" s="18">
        <v>0</v>
      </c>
      <c r="AM169" s="2">
        <v>0</v>
      </c>
      <c r="AN169" s="2">
        <v>0</v>
      </c>
      <c r="AO169" s="18">
        <v>3507.7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18">
        <v>18432.599999999999</v>
      </c>
      <c r="AZ169" s="18">
        <v>631.79999999999995</v>
      </c>
      <c r="BA169" s="18">
        <v>1961.3</v>
      </c>
      <c r="BB169" s="2">
        <v>0</v>
      </c>
      <c r="BC169" s="2">
        <v>0</v>
      </c>
      <c r="BD169" s="18">
        <v>4388</v>
      </c>
      <c r="BE169" s="2">
        <v>0</v>
      </c>
      <c r="BF169" s="2">
        <v>0</v>
      </c>
      <c r="BG169" s="2">
        <v>0</v>
      </c>
      <c r="BH169" s="2">
        <v>0</v>
      </c>
      <c r="BI169" s="18">
        <v>9788.7000000000007</v>
      </c>
      <c r="BJ169" s="2">
        <v>0</v>
      </c>
      <c r="BK169" s="2">
        <v>0</v>
      </c>
      <c r="BL169" s="2">
        <v>0</v>
      </c>
      <c r="BM169" s="2">
        <v>0</v>
      </c>
      <c r="BN169" s="18">
        <v>0</v>
      </c>
      <c r="BO169" s="18">
        <v>1239.0999999999999</v>
      </c>
      <c r="BP169" s="2">
        <v>0</v>
      </c>
      <c r="BQ169" s="2">
        <v>115889.5</v>
      </c>
      <c r="BR169" s="2">
        <v>113666</v>
      </c>
      <c r="BS169" s="2">
        <v>-2223.5</v>
      </c>
      <c r="BT169" s="2">
        <v>-1.96</v>
      </c>
    </row>
    <row r="170" spans="1:72" ht="15" thickBot="1" x14ac:dyDescent="0.35">
      <c r="A170" s="1" t="s">
        <v>123</v>
      </c>
      <c r="B170" s="2">
        <v>0</v>
      </c>
      <c r="C170" s="18">
        <v>0</v>
      </c>
      <c r="D170" s="2">
        <v>0</v>
      </c>
      <c r="E170" s="18">
        <v>0</v>
      </c>
      <c r="F170" s="2">
        <v>0</v>
      </c>
      <c r="G170" s="18">
        <v>301.39999999999998</v>
      </c>
      <c r="H170" s="2">
        <v>0</v>
      </c>
      <c r="I170" s="18">
        <v>0</v>
      </c>
      <c r="J170" s="2">
        <v>0</v>
      </c>
      <c r="K170" s="18">
        <v>18932.400000000001</v>
      </c>
      <c r="L170" s="2">
        <v>0</v>
      </c>
      <c r="M170" s="18">
        <v>47244.1</v>
      </c>
      <c r="N170" s="2">
        <v>0</v>
      </c>
      <c r="O170" s="18">
        <v>0</v>
      </c>
      <c r="P170" s="18">
        <v>0</v>
      </c>
      <c r="Q170" s="2">
        <v>0</v>
      </c>
      <c r="R170" s="2">
        <v>0</v>
      </c>
      <c r="S170" s="18">
        <v>0</v>
      </c>
      <c r="T170" s="2">
        <v>0</v>
      </c>
      <c r="U170" s="18">
        <v>2501.3000000000002</v>
      </c>
      <c r="V170" s="2">
        <v>0</v>
      </c>
      <c r="W170" s="2">
        <v>0</v>
      </c>
      <c r="X170" s="2">
        <v>0</v>
      </c>
      <c r="Y170" s="2">
        <v>0</v>
      </c>
      <c r="Z170" s="18">
        <v>0</v>
      </c>
      <c r="AA170" s="2">
        <v>0</v>
      </c>
      <c r="AB170" s="2">
        <v>0</v>
      </c>
      <c r="AC170" s="18">
        <v>0</v>
      </c>
      <c r="AD170" s="18">
        <v>4990.8</v>
      </c>
      <c r="AE170" s="2">
        <v>0</v>
      </c>
      <c r="AF170" s="18">
        <v>1970.1</v>
      </c>
      <c r="AG170" s="18">
        <v>0</v>
      </c>
      <c r="AH170" s="2">
        <v>0</v>
      </c>
      <c r="AI170" s="2">
        <v>0</v>
      </c>
      <c r="AJ170" s="2">
        <v>0</v>
      </c>
      <c r="AK170" s="2">
        <v>0</v>
      </c>
      <c r="AL170" s="18">
        <v>0</v>
      </c>
      <c r="AM170" s="2">
        <v>0</v>
      </c>
      <c r="AN170" s="2">
        <v>0</v>
      </c>
      <c r="AO170" s="18">
        <v>3507.7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18">
        <v>18432.599999999999</v>
      </c>
      <c r="AZ170" s="18">
        <v>631.79999999999995</v>
      </c>
      <c r="BA170" s="18">
        <v>1961.3</v>
      </c>
      <c r="BB170" s="2">
        <v>0</v>
      </c>
      <c r="BC170" s="2">
        <v>0</v>
      </c>
      <c r="BD170" s="18">
        <v>4388</v>
      </c>
      <c r="BE170" s="2">
        <v>0</v>
      </c>
      <c r="BF170" s="2">
        <v>0</v>
      </c>
      <c r="BG170" s="2">
        <v>0</v>
      </c>
      <c r="BH170" s="2">
        <v>0</v>
      </c>
      <c r="BI170" s="18">
        <v>9788.7000000000007</v>
      </c>
      <c r="BJ170" s="2">
        <v>0</v>
      </c>
      <c r="BK170" s="2">
        <v>0</v>
      </c>
      <c r="BL170" s="2">
        <v>0</v>
      </c>
      <c r="BM170" s="2">
        <v>0</v>
      </c>
      <c r="BN170" s="18">
        <v>0</v>
      </c>
      <c r="BO170" s="18">
        <v>1239.0999999999999</v>
      </c>
      <c r="BP170" s="2">
        <v>0</v>
      </c>
      <c r="BQ170" s="2">
        <v>115889.5</v>
      </c>
      <c r="BR170" s="2">
        <v>117033</v>
      </c>
      <c r="BS170" s="2">
        <v>1143.5</v>
      </c>
      <c r="BT170" s="2">
        <v>0.98</v>
      </c>
    </row>
    <row r="171" spans="1:72" ht="15" thickBot="1" x14ac:dyDescent="0.35">
      <c r="A171" s="1" t="s">
        <v>124</v>
      </c>
      <c r="B171" s="2">
        <v>0</v>
      </c>
      <c r="C171" s="18">
        <v>0</v>
      </c>
      <c r="D171" s="2">
        <v>0</v>
      </c>
      <c r="E171" s="18">
        <v>0</v>
      </c>
      <c r="F171" s="2">
        <v>0</v>
      </c>
      <c r="G171" s="18">
        <v>301.39999999999998</v>
      </c>
      <c r="H171" s="2">
        <v>0</v>
      </c>
      <c r="I171" s="18">
        <v>0</v>
      </c>
      <c r="J171" s="2">
        <v>0</v>
      </c>
      <c r="K171" s="18">
        <v>18932.400000000001</v>
      </c>
      <c r="L171" s="2">
        <v>0</v>
      </c>
      <c r="M171" s="18">
        <v>47244.1</v>
      </c>
      <c r="N171" s="2">
        <v>0</v>
      </c>
      <c r="O171" s="18">
        <v>0</v>
      </c>
      <c r="P171" s="18">
        <v>0</v>
      </c>
      <c r="Q171" s="2">
        <v>0</v>
      </c>
      <c r="R171" s="2">
        <v>0</v>
      </c>
      <c r="S171" s="18">
        <v>0</v>
      </c>
      <c r="T171" s="2">
        <v>0</v>
      </c>
      <c r="U171" s="18">
        <v>2501.3000000000002</v>
      </c>
      <c r="V171" s="2">
        <v>0</v>
      </c>
      <c r="W171" s="2">
        <v>0</v>
      </c>
      <c r="X171" s="2">
        <v>0</v>
      </c>
      <c r="Y171" s="2">
        <v>0</v>
      </c>
      <c r="Z171" s="18">
        <v>0</v>
      </c>
      <c r="AA171" s="2">
        <v>0</v>
      </c>
      <c r="AB171" s="2">
        <v>0</v>
      </c>
      <c r="AC171" s="18">
        <v>0</v>
      </c>
      <c r="AD171" s="18">
        <v>4990.8</v>
      </c>
      <c r="AE171" s="2">
        <v>0</v>
      </c>
      <c r="AF171" s="18">
        <v>1970.1</v>
      </c>
      <c r="AG171" s="18">
        <v>0</v>
      </c>
      <c r="AH171" s="2">
        <v>0</v>
      </c>
      <c r="AI171" s="2">
        <v>0</v>
      </c>
      <c r="AJ171" s="2">
        <v>0</v>
      </c>
      <c r="AK171" s="2">
        <v>0</v>
      </c>
      <c r="AL171" s="18">
        <v>0</v>
      </c>
      <c r="AM171" s="2">
        <v>0</v>
      </c>
      <c r="AN171" s="2">
        <v>0</v>
      </c>
      <c r="AO171" s="18">
        <v>3507.7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18">
        <v>18432.599999999999</v>
      </c>
      <c r="AZ171" s="18">
        <v>631.79999999999995</v>
      </c>
      <c r="BA171" s="18">
        <v>1961.3</v>
      </c>
      <c r="BB171" s="2">
        <v>0</v>
      </c>
      <c r="BC171" s="2">
        <v>0</v>
      </c>
      <c r="BD171" s="18">
        <v>4388</v>
      </c>
      <c r="BE171" s="2">
        <v>0</v>
      </c>
      <c r="BF171" s="2">
        <v>0</v>
      </c>
      <c r="BG171" s="2">
        <v>0</v>
      </c>
      <c r="BH171" s="2">
        <v>0</v>
      </c>
      <c r="BI171" s="18">
        <v>9788.7000000000007</v>
      </c>
      <c r="BJ171" s="2">
        <v>0</v>
      </c>
      <c r="BK171" s="2">
        <v>0</v>
      </c>
      <c r="BL171" s="2">
        <v>0</v>
      </c>
      <c r="BM171" s="2">
        <v>0</v>
      </c>
      <c r="BN171" s="18">
        <v>0</v>
      </c>
      <c r="BO171" s="18">
        <v>1239.0999999999999</v>
      </c>
      <c r="BP171" s="2">
        <v>0</v>
      </c>
      <c r="BQ171" s="2">
        <v>115889.5</v>
      </c>
      <c r="BR171" s="2">
        <v>122392</v>
      </c>
      <c r="BS171" s="2">
        <v>6502.5</v>
      </c>
      <c r="BT171" s="2">
        <v>5.31</v>
      </c>
    </row>
    <row r="172" spans="1:72" ht="15" thickBot="1" x14ac:dyDescent="0.35">
      <c r="A172" s="1" t="s">
        <v>125</v>
      </c>
      <c r="B172" s="2">
        <v>0</v>
      </c>
      <c r="C172" s="18">
        <v>0</v>
      </c>
      <c r="D172" s="2">
        <v>0</v>
      </c>
      <c r="E172" s="18">
        <v>949.5</v>
      </c>
      <c r="F172" s="2">
        <v>0</v>
      </c>
      <c r="G172" s="18">
        <v>301.39999999999998</v>
      </c>
      <c r="H172" s="2">
        <v>0</v>
      </c>
      <c r="I172" s="18">
        <v>252.3</v>
      </c>
      <c r="J172" s="2">
        <v>0</v>
      </c>
      <c r="K172" s="18">
        <v>12457.9</v>
      </c>
      <c r="L172" s="2">
        <v>0</v>
      </c>
      <c r="M172" s="18">
        <v>47244.1</v>
      </c>
      <c r="N172" s="2">
        <v>0</v>
      </c>
      <c r="O172" s="18">
        <v>0</v>
      </c>
      <c r="P172" s="18">
        <v>0</v>
      </c>
      <c r="Q172" s="2">
        <v>0</v>
      </c>
      <c r="R172" s="2">
        <v>0</v>
      </c>
      <c r="S172" s="18">
        <v>4551.8999999999996</v>
      </c>
      <c r="T172" s="2">
        <v>0</v>
      </c>
      <c r="U172" s="18">
        <v>0</v>
      </c>
      <c r="V172" s="2">
        <v>0</v>
      </c>
      <c r="W172" s="2">
        <v>0</v>
      </c>
      <c r="X172" s="2">
        <v>0</v>
      </c>
      <c r="Y172" s="2">
        <v>0</v>
      </c>
      <c r="Z172" s="18">
        <v>0</v>
      </c>
      <c r="AA172" s="2">
        <v>0</v>
      </c>
      <c r="AB172" s="2">
        <v>0</v>
      </c>
      <c r="AC172" s="18">
        <v>9524.1</v>
      </c>
      <c r="AD172" s="18">
        <v>0</v>
      </c>
      <c r="AE172" s="2">
        <v>0</v>
      </c>
      <c r="AF172" s="18">
        <v>1970.1</v>
      </c>
      <c r="AG172" s="18">
        <v>1400.1</v>
      </c>
      <c r="AH172" s="2">
        <v>0</v>
      </c>
      <c r="AI172" s="2">
        <v>0</v>
      </c>
      <c r="AJ172" s="2">
        <v>0</v>
      </c>
      <c r="AK172" s="2">
        <v>0</v>
      </c>
      <c r="AL172" s="18">
        <v>0</v>
      </c>
      <c r="AM172" s="2">
        <v>0</v>
      </c>
      <c r="AN172" s="2">
        <v>0</v>
      </c>
      <c r="AO172" s="18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18">
        <v>18432.599999999999</v>
      </c>
      <c r="AZ172" s="18">
        <v>631.79999999999995</v>
      </c>
      <c r="BA172" s="18">
        <v>1961.3</v>
      </c>
      <c r="BB172" s="2">
        <v>0</v>
      </c>
      <c r="BC172" s="2">
        <v>0</v>
      </c>
      <c r="BD172" s="18">
        <v>4388</v>
      </c>
      <c r="BE172" s="2">
        <v>0</v>
      </c>
      <c r="BF172" s="2">
        <v>0</v>
      </c>
      <c r="BG172" s="2">
        <v>0</v>
      </c>
      <c r="BH172" s="2">
        <v>0</v>
      </c>
      <c r="BI172" s="18">
        <v>9788.7000000000007</v>
      </c>
      <c r="BJ172" s="2">
        <v>0</v>
      </c>
      <c r="BK172" s="2">
        <v>0</v>
      </c>
      <c r="BL172" s="2">
        <v>0</v>
      </c>
      <c r="BM172" s="2">
        <v>0</v>
      </c>
      <c r="BN172" s="18">
        <v>14102.1</v>
      </c>
      <c r="BO172" s="18">
        <v>0</v>
      </c>
      <c r="BP172" s="2">
        <v>0</v>
      </c>
      <c r="BQ172" s="2">
        <v>127956.1</v>
      </c>
      <c r="BR172" s="2">
        <v>132214</v>
      </c>
      <c r="BS172" s="2">
        <v>4257.8999999999996</v>
      </c>
      <c r="BT172" s="2">
        <v>3.22</v>
      </c>
    </row>
    <row r="173" spans="1:72" ht="15" thickBot="1" x14ac:dyDescent="0.35">
      <c r="A173" s="1" t="s">
        <v>126</v>
      </c>
      <c r="B173" s="2">
        <v>0</v>
      </c>
      <c r="C173" s="18">
        <v>0</v>
      </c>
      <c r="D173" s="2">
        <v>0</v>
      </c>
      <c r="E173" s="18">
        <v>949.5</v>
      </c>
      <c r="F173" s="2">
        <v>0</v>
      </c>
      <c r="G173" s="18">
        <v>301.39999999999998</v>
      </c>
      <c r="H173" s="2">
        <v>0</v>
      </c>
      <c r="I173" s="18">
        <v>0</v>
      </c>
      <c r="J173" s="2">
        <v>0</v>
      </c>
      <c r="K173" s="18">
        <v>0</v>
      </c>
      <c r="L173" s="2">
        <v>0</v>
      </c>
      <c r="M173" s="18">
        <v>47244.1</v>
      </c>
      <c r="N173" s="2">
        <v>0</v>
      </c>
      <c r="O173" s="18">
        <v>0</v>
      </c>
      <c r="P173" s="18">
        <v>0</v>
      </c>
      <c r="Q173" s="2">
        <v>0</v>
      </c>
      <c r="R173" s="2">
        <v>0</v>
      </c>
      <c r="S173" s="18">
        <v>4551.8999999999996</v>
      </c>
      <c r="T173" s="2">
        <v>0</v>
      </c>
      <c r="U173" s="18">
        <v>0</v>
      </c>
      <c r="V173" s="2">
        <v>0</v>
      </c>
      <c r="W173" s="2">
        <v>0</v>
      </c>
      <c r="X173" s="2">
        <v>0</v>
      </c>
      <c r="Y173" s="2">
        <v>0</v>
      </c>
      <c r="Z173" s="18">
        <v>12370.1</v>
      </c>
      <c r="AA173" s="2">
        <v>0</v>
      </c>
      <c r="AB173" s="2">
        <v>0</v>
      </c>
      <c r="AC173" s="18">
        <v>9524.1</v>
      </c>
      <c r="AD173" s="18">
        <v>4990.8</v>
      </c>
      <c r="AE173" s="2">
        <v>0</v>
      </c>
      <c r="AF173" s="18">
        <v>1970.1</v>
      </c>
      <c r="AG173" s="18">
        <v>1400.1</v>
      </c>
      <c r="AH173" s="2">
        <v>0</v>
      </c>
      <c r="AI173" s="2">
        <v>0</v>
      </c>
      <c r="AJ173" s="2">
        <v>0</v>
      </c>
      <c r="AK173" s="2">
        <v>0</v>
      </c>
      <c r="AL173" s="18">
        <v>5715</v>
      </c>
      <c r="AM173" s="2">
        <v>0</v>
      </c>
      <c r="AN173" s="2">
        <v>0</v>
      </c>
      <c r="AO173" s="18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18">
        <v>18432.599999999999</v>
      </c>
      <c r="AZ173" s="18">
        <v>631.79999999999995</v>
      </c>
      <c r="BA173" s="18">
        <v>1961.3</v>
      </c>
      <c r="BB173" s="2">
        <v>0</v>
      </c>
      <c r="BC173" s="2">
        <v>0</v>
      </c>
      <c r="BD173" s="18">
        <v>0</v>
      </c>
      <c r="BE173" s="2">
        <v>0</v>
      </c>
      <c r="BF173" s="2">
        <v>0</v>
      </c>
      <c r="BG173" s="2">
        <v>0</v>
      </c>
      <c r="BH173" s="2">
        <v>0</v>
      </c>
      <c r="BI173" s="18">
        <v>10698.9</v>
      </c>
      <c r="BJ173" s="2">
        <v>0</v>
      </c>
      <c r="BK173" s="2">
        <v>0</v>
      </c>
      <c r="BL173" s="2">
        <v>0</v>
      </c>
      <c r="BM173" s="2">
        <v>0</v>
      </c>
      <c r="BN173" s="18">
        <v>0</v>
      </c>
      <c r="BO173" s="18">
        <v>1239.0999999999999</v>
      </c>
      <c r="BP173" s="2">
        <v>0</v>
      </c>
      <c r="BQ173" s="2">
        <v>121981</v>
      </c>
      <c r="BR173" s="2">
        <v>124233</v>
      </c>
      <c r="BS173" s="2">
        <v>2252</v>
      </c>
      <c r="BT173" s="2">
        <v>1.81</v>
      </c>
    </row>
    <row r="174" spans="1:72" ht="15" thickBot="1" x14ac:dyDescent="0.35">
      <c r="A174" s="1" t="s">
        <v>127</v>
      </c>
      <c r="B174" s="2">
        <v>0</v>
      </c>
      <c r="C174" s="18">
        <v>0</v>
      </c>
      <c r="D174" s="2">
        <v>0</v>
      </c>
      <c r="E174" s="18">
        <v>0</v>
      </c>
      <c r="F174" s="2">
        <v>0</v>
      </c>
      <c r="G174" s="18">
        <v>301.39999999999998</v>
      </c>
      <c r="H174" s="2">
        <v>0</v>
      </c>
      <c r="I174" s="18">
        <v>0</v>
      </c>
      <c r="J174" s="2">
        <v>0</v>
      </c>
      <c r="K174" s="18">
        <v>18932.400000000001</v>
      </c>
      <c r="L174" s="2">
        <v>0</v>
      </c>
      <c r="M174" s="18">
        <v>47244.1</v>
      </c>
      <c r="N174" s="2">
        <v>0</v>
      </c>
      <c r="O174" s="18">
        <v>0</v>
      </c>
      <c r="P174" s="18">
        <v>0</v>
      </c>
      <c r="Q174" s="2">
        <v>0</v>
      </c>
      <c r="R174" s="2">
        <v>0</v>
      </c>
      <c r="S174" s="18">
        <v>0</v>
      </c>
      <c r="T174" s="2">
        <v>0</v>
      </c>
      <c r="U174" s="18">
        <v>2501.3000000000002</v>
      </c>
      <c r="V174" s="2">
        <v>0</v>
      </c>
      <c r="W174" s="2">
        <v>0</v>
      </c>
      <c r="X174" s="2">
        <v>0</v>
      </c>
      <c r="Y174" s="2">
        <v>0</v>
      </c>
      <c r="Z174" s="18">
        <v>0</v>
      </c>
      <c r="AA174" s="2">
        <v>0</v>
      </c>
      <c r="AB174" s="2">
        <v>0</v>
      </c>
      <c r="AC174" s="18">
        <v>0</v>
      </c>
      <c r="AD174" s="18">
        <v>4990.8</v>
      </c>
      <c r="AE174" s="2">
        <v>0</v>
      </c>
      <c r="AF174" s="18">
        <v>1970.1</v>
      </c>
      <c r="AG174" s="18">
        <v>0</v>
      </c>
      <c r="AH174" s="2">
        <v>0</v>
      </c>
      <c r="AI174" s="2">
        <v>0</v>
      </c>
      <c r="AJ174" s="2">
        <v>0</v>
      </c>
      <c r="AK174" s="2">
        <v>0</v>
      </c>
      <c r="AL174" s="18">
        <v>0</v>
      </c>
      <c r="AM174" s="2">
        <v>0</v>
      </c>
      <c r="AN174" s="2">
        <v>0</v>
      </c>
      <c r="AO174" s="18">
        <v>3507.7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18">
        <v>18432.599999999999</v>
      </c>
      <c r="AZ174" s="18">
        <v>631.79999999999995</v>
      </c>
      <c r="BA174" s="18">
        <v>1961.3</v>
      </c>
      <c r="BB174" s="2">
        <v>0</v>
      </c>
      <c r="BC174" s="2">
        <v>0</v>
      </c>
      <c r="BD174" s="18">
        <v>4388</v>
      </c>
      <c r="BE174" s="2">
        <v>0</v>
      </c>
      <c r="BF174" s="2">
        <v>0</v>
      </c>
      <c r="BG174" s="2">
        <v>0</v>
      </c>
      <c r="BH174" s="2">
        <v>0</v>
      </c>
      <c r="BI174" s="18">
        <v>9788.7000000000007</v>
      </c>
      <c r="BJ174" s="2">
        <v>0</v>
      </c>
      <c r="BK174" s="2">
        <v>0</v>
      </c>
      <c r="BL174" s="2">
        <v>0</v>
      </c>
      <c r="BM174" s="2">
        <v>0</v>
      </c>
      <c r="BN174" s="18">
        <v>0</v>
      </c>
      <c r="BO174" s="18">
        <v>1239.0999999999999</v>
      </c>
      <c r="BP174" s="2">
        <v>0</v>
      </c>
      <c r="BQ174" s="2">
        <v>115889.5</v>
      </c>
      <c r="BR174" s="2">
        <v>120250</v>
      </c>
      <c r="BS174" s="2">
        <v>4360.5</v>
      </c>
      <c r="BT174" s="2">
        <v>3.63</v>
      </c>
    </row>
    <row r="175" spans="1:72" ht="15" thickBot="1" x14ac:dyDescent="0.35">
      <c r="A175" s="1" t="s">
        <v>128</v>
      </c>
      <c r="B175" s="2">
        <v>0</v>
      </c>
      <c r="C175" s="18">
        <v>0</v>
      </c>
      <c r="D175" s="2">
        <v>0</v>
      </c>
      <c r="E175" s="18">
        <v>949.5</v>
      </c>
      <c r="F175" s="2">
        <v>0</v>
      </c>
      <c r="G175" s="18">
        <v>301.39999999999998</v>
      </c>
      <c r="H175" s="2">
        <v>0</v>
      </c>
      <c r="I175" s="18">
        <v>0</v>
      </c>
      <c r="J175" s="2">
        <v>0</v>
      </c>
      <c r="K175" s="18">
        <v>18932.400000000001</v>
      </c>
      <c r="L175" s="2">
        <v>0</v>
      </c>
      <c r="M175" s="18">
        <v>47244.1</v>
      </c>
      <c r="N175" s="2">
        <v>0</v>
      </c>
      <c r="O175" s="18">
        <v>0</v>
      </c>
      <c r="P175" s="18">
        <v>0</v>
      </c>
      <c r="Q175" s="2">
        <v>0</v>
      </c>
      <c r="R175" s="2">
        <v>0</v>
      </c>
      <c r="S175" s="18">
        <v>4551.8999999999996</v>
      </c>
      <c r="T175" s="2">
        <v>0</v>
      </c>
      <c r="U175" s="18">
        <v>2501.3000000000002</v>
      </c>
      <c r="V175" s="2">
        <v>0</v>
      </c>
      <c r="W175" s="2">
        <v>0</v>
      </c>
      <c r="X175" s="2">
        <v>0</v>
      </c>
      <c r="Y175" s="2">
        <v>0</v>
      </c>
      <c r="Z175" s="18">
        <v>0</v>
      </c>
      <c r="AA175" s="2">
        <v>0</v>
      </c>
      <c r="AB175" s="2">
        <v>0</v>
      </c>
      <c r="AC175" s="18">
        <v>9524.1</v>
      </c>
      <c r="AD175" s="18">
        <v>0</v>
      </c>
      <c r="AE175" s="2">
        <v>0</v>
      </c>
      <c r="AF175" s="18">
        <v>0</v>
      </c>
      <c r="AG175" s="18">
        <v>0</v>
      </c>
      <c r="AH175" s="2">
        <v>0</v>
      </c>
      <c r="AI175" s="2">
        <v>0</v>
      </c>
      <c r="AJ175" s="2">
        <v>0</v>
      </c>
      <c r="AK175" s="2">
        <v>0</v>
      </c>
      <c r="AL175" s="18">
        <v>5715</v>
      </c>
      <c r="AM175" s="2">
        <v>0</v>
      </c>
      <c r="AN175" s="2">
        <v>0</v>
      </c>
      <c r="AO175" s="18">
        <v>3507.7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18">
        <v>18432.599999999999</v>
      </c>
      <c r="AZ175" s="18">
        <v>631.79999999999995</v>
      </c>
      <c r="BA175" s="18">
        <v>1961.3</v>
      </c>
      <c r="BB175" s="2">
        <v>0</v>
      </c>
      <c r="BC175" s="2">
        <v>0</v>
      </c>
      <c r="BD175" s="18">
        <v>4388</v>
      </c>
      <c r="BE175" s="2">
        <v>0</v>
      </c>
      <c r="BF175" s="2">
        <v>0</v>
      </c>
      <c r="BG175" s="2">
        <v>0</v>
      </c>
      <c r="BH175" s="2">
        <v>0</v>
      </c>
      <c r="BI175" s="18">
        <v>0</v>
      </c>
      <c r="BJ175" s="2">
        <v>0</v>
      </c>
      <c r="BK175" s="2">
        <v>0</v>
      </c>
      <c r="BL175" s="2">
        <v>0</v>
      </c>
      <c r="BM175" s="2">
        <v>0</v>
      </c>
      <c r="BN175" s="18">
        <v>0</v>
      </c>
      <c r="BO175" s="18">
        <v>1239.0999999999999</v>
      </c>
      <c r="BP175" s="2">
        <v>0</v>
      </c>
      <c r="BQ175" s="2">
        <v>119880.3</v>
      </c>
      <c r="BR175" s="2">
        <v>130900</v>
      </c>
      <c r="BS175" s="2">
        <v>11019.7</v>
      </c>
      <c r="BT175" s="2">
        <v>8.42</v>
      </c>
    </row>
    <row r="176" spans="1:72" ht="15" thickBot="1" x14ac:dyDescent="0.35">
      <c r="A176" s="1" t="s">
        <v>129</v>
      </c>
      <c r="B176" s="2">
        <v>0</v>
      </c>
      <c r="C176" s="18">
        <v>4756.7</v>
      </c>
      <c r="D176" s="2">
        <v>0</v>
      </c>
      <c r="E176" s="18">
        <v>949.5</v>
      </c>
      <c r="F176" s="2">
        <v>0</v>
      </c>
      <c r="G176" s="18">
        <v>0</v>
      </c>
      <c r="H176" s="2">
        <v>0</v>
      </c>
      <c r="I176" s="18">
        <v>0</v>
      </c>
      <c r="J176" s="2">
        <v>0</v>
      </c>
      <c r="K176" s="18">
        <v>18932.400000000001</v>
      </c>
      <c r="L176" s="2">
        <v>0</v>
      </c>
      <c r="M176" s="18">
        <v>47244.1</v>
      </c>
      <c r="N176" s="2">
        <v>0</v>
      </c>
      <c r="O176" s="18">
        <v>0</v>
      </c>
      <c r="P176" s="18">
        <v>18476.3</v>
      </c>
      <c r="Q176" s="2">
        <v>0</v>
      </c>
      <c r="R176" s="2">
        <v>0</v>
      </c>
      <c r="S176" s="18">
        <v>4551.8999999999996</v>
      </c>
      <c r="T176" s="2">
        <v>0</v>
      </c>
      <c r="U176" s="18">
        <v>2501.3000000000002</v>
      </c>
      <c r="V176" s="2">
        <v>0</v>
      </c>
      <c r="W176" s="2">
        <v>0</v>
      </c>
      <c r="X176" s="2">
        <v>0</v>
      </c>
      <c r="Y176" s="2">
        <v>0</v>
      </c>
      <c r="Z176" s="18">
        <v>12370.1</v>
      </c>
      <c r="AA176" s="2">
        <v>0</v>
      </c>
      <c r="AB176" s="2">
        <v>0</v>
      </c>
      <c r="AC176" s="18">
        <v>9524.1</v>
      </c>
      <c r="AD176" s="18">
        <v>4990.8</v>
      </c>
      <c r="AE176" s="2">
        <v>0</v>
      </c>
      <c r="AF176" s="18">
        <v>1970.1</v>
      </c>
      <c r="AG176" s="18">
        <v>0</v>
      </c>
      <c r="AH176" s="2">
        <v>0</v>
      </c>
      <c r="AI176" s="2">
        <v>0</v>
      </c>
      <c r="AJ176" s="2">
        <v>0</v>
      </c>
      <c r="AK176" s="2">
        <v>0</v>
      </c>
      <c r="AL176" s="18">
        <v>5715</v>
      </c>
      <c r="AM176" s="2">
        <v>0</v>
      </c>
      <c r="AN176" s="2">
        <v>0</v>
      </c>
      <c r="AO176" s="18">
        <v>3507.7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18">
        <v>18432.599999999999</v>
      </c>
      <c r="AZ176" s="18">
        <v>631.79999999999995</v>
      </c>
      <c r="BA176" s="18">
        <v>1961.3</v>
      </c>
      <c r="BB176" s="2">
        <v>0</v>
      </c>
      <c r="BC176" s="2">
        <v>0</v>
      </c>
      <c r="BD176" s="18">
        <v>4388</v>
      </c>
      <c r="BE176" s="2">
        <v>0</v>
      </c>
      <c r="BF176" s="2">
        <v>0</v>
      </c>
      <c r="BG176" s="2">
        <v>0</v>
      </c>
      <c r="BH176" s="2">
        <v>0</v>
      </c>
      <c r="BI176" s="18">
        <v>9788.7000000000007</v>
      </c>
      <c r="BJ176" s="2">
        <v>0</v>
      </c>
      <c r="BK176" s="2">
        <v>0</v>
      </c>
      <c r="BL176" s="2">
        <v>0</v>
      </c>
      <c r="BM176" s="2">
        <v>0</v>
      </c>
      <c r="BN176" s="18">
        <v>0</v>
      </c>
      <c r="BO176" s="18">
        <v>1239.0999999999999</v>
      </c>
      <c r="BP176" s="2">
        <v>0</v>
      </c>
      <c r="BQ176" s="2">
        <v>171931.6</v>
      </c>
      <c r="BR176" s="2">
        <v>211821</v>
      </c>
      <c r="BS176" s="2">
        <v>39889.4</v>
      </c>
      <c r="BT176" s="2">
        <v>18.829999999999998</v>
      </c>
    </row>
    <row r="177" spans="1:98" ht="15" thickBot="1" x14ac:dyDescent="0.35">
      <c r="A177" s="125" t="s">
        <v>938</v>
      </c>
      <c r="B177" s="126">
        <f>SUM(B143:B176)/$B$180</f>
        <v>0</v>
      </c>
      <c r="C177" s="126">
        <f t="shared" ref="C177:BN177" si="2">SUM(C143:C176)/$B$180</f>
        <v>1.0245505240380832E-2</v>
      </c>
      <c r="D177" s="126">
        <f t="shared" si="2"/>
        <v>0</v>
      </c>
      <c r="E177" s="126">
        <f t="shared" si="2"/>
        <v>5.8481056941681953E-3</v>
      </c>
      <c r="F177" s="126">
        <f t="shared" si="2"/>
        <v>0</v>
      </c>
      <c r="G177" s="126">
        <f t="shared" si="2"/>
        <v>2.0626283496838018E-3</v>
      </c>
      <c r="H177" s="126">
        <f t="shared" si="2"/>
        <v>0</v>
      </c>
      <c r="I177" s="126">
        <f t="shared" si="2"/>
        <v>1.0359677490880367E-3</v>
      </c>
      <c r="J177" s="126">
        <f t="shared" si="2"/>
        <v>0</v>
      </c>
      <c r="K177" s="126">
        <f t="shared" si="2"/>
        <v>0.12365596107349021</v>
      </c>
      <c r="L177" s="126">
        <f t="shared" si="2"/>
        <v>0</v>
      </c>
      <c r="M177" s="126">
        <f t="shared" si="2"/>
        <v>0.35564605844998759</v>
      </c>
      <c r="N177" s="126">
        <f t="shared" si="2"/>
        <v>0</v>
      </c>
      <c r="O177" s="126">
        <f t="shared" si="2"/>
        <v>8.763684017563866E-3</v>
      </c>
      <c r="P177" s="126">
        <f t="shared" si="2"/>
        <v>3.3717974056414822E-2</v>
      </c>
      <c r="Q177" s="126">
        <f t="shared" si="2"/>
        <v>0</v>
      </c>
      <c r="R177" s="126">
        <f t="shared" si="2"/>
        <v>0</v>
      </c>
      <c r="S177" s="126">
        <f t="shared" si="2"/>
        <v>2.595907427816219E-2</v>
      </c>
      <c r="T177" s="126">
        <f t="shared" si="2"/>
        <v>0</v>
      </c>
      <c r="U177" s="126">
        <f t="shared" si="2"/>
        <v>1.1982337769558291E-2</v>
      </c>
      <c r="V177" s="126">
        <f t="shared" si="2"/>
        <v>0</v>
      </c>
      <c r="W177" s="126">
        <f t="shared" si="2"/>
        <v>0</v>
      </c>
      <c r="X177" s="126">
        <f t="shared" si="2"/>
        <v>0</v>
      </c>
      <c r="Y177" s="126">
        <f t="shared" si="2"/>
        <v>0</v>
      </c>
      <c r="Z177" s="126">
        <f t="shared" si="2"/>
        <v>1.9752757425233945E-2</v>
      </c>
      <c r="AA177" s="126">
        <f t="shared" si="2"/>
        <v>0</v>
      </c>
      <c r="AB177" s="126">
        <f t="shared" si="2"/>
        <v>0</v>
      </c>
      <c r="AC177" s="126">
        <f t="shared" si="2"/>
        <v>5.5688980828916566E-2</v>
      </c>
      <c r="AD177" s="126">
        <f t="shared" si="2"/>
        <v>2.8462081308344198E-2</v>
      </c>
      <c r="AE177" s="126">
        <f t="shared" si="2"/>
        <v>0</v>
      </c>
      <c r="AF177" s="126">
        <f t="shared" si="2"/>
        <v>1.3032950590538566E-2</v>
      </c>
      <c r="AG177" s="126">
        <f t="shared" si="2"/>
        <v>2.8744717508881485E-3</v>
      </c>
      <c r="AH177" s="126">
        <f t="shared" si="2"/>
        <v>0</v>
      </c>
      <c r="AI177" s="126">
        <f t="shared" si="2"/>
        <v>0</v>
      </c>
      <c r="AJ177" s="126">
        <f t="shared" si="2"/>
        <v>0</v>
      </c>
      <c r="AK177" s="126">
        <f t="shared" si="2"/>
        <v>0</v>
      </c>
      <c r="AL177" s="126">
        <f t="shared" si="2"/>
        <v>2.6073702761430957E-2</v>
      </c>
      <c r="AM177" s="126">
        <f t="shared" si="2"/>
        <v>0</v>
      </c>
      <c r="AN177" s="126">
        <f t="shared" si="2"/>
        <v>0</v>
      </c>
      <c r="AO177" s="126">
        <f t="shared" si="2"/>
        <v>2.1604423742426295E-2</v>
      </c>
      <c r="AP177" s="126">
        <f t="shared" si="2"/>
        <v>0</v>
      </c>
      <c r="AQ177" s="126">
        <f t="shared" si="2"/>
        <v>0</v>
      </c>
      <c r="AR177" s="126">
        <f t="shared" si="2"/>
        <v>0</v>
      </c>
      <c r="AS177" s="126">
        <f t="shared" si="2"/>
        <v>0</v>
      </c>
      <c r="AT177" s="126">
        <f t="shared" si="2"/>
        <v>0</v>
      </c>
      <c r="AU177" s="126">
        <f t="shared" si="2"/>
        <v>0</v>
      </c>
      <c r="AV177" s="126">
        <f t="shared" si="2"/>
        <v>0</v>
      </c>
      <c r="AW177" s="126">
        <f t="shared" si="2"/>
        <v>0</v>
      </c>
      <c r="AX177" s="126">
        <f t="shared" si="2"/>
        <v>0</v>
      </c>
      <c r="AY177" s="126">
        <f t="shared" si="2"/>
        <v>0.13034812020237019</v>
      </c>
      <c r="AZ177" s="126">
        <f t="shared" si="2"/>
        <v>3.7692126462613809E-3</v>
      </c>
      <c r="BA177" s="126">
        <f t="shared" si="2"/>
        <v>1.4316949284617901E-2</v>
      </c>
      <c r="BB177" s="126">
        <f t="shared" si="2"/>
        <v>0</v>
      </c>
      <c r="BC177" s="126">
        <f t="shared" si="2"/>
        <v>0</v>
      </c>
      <c r="BD177" s="126">
        <f t="shared" si="2"/>
        <v>3.0029240870645416E-2</v>
      </c>
      <c r="BE177" s="126">
        <f t="shared" si="2"/>
        <v>0</v>
      </c>
      <c r="BF177" s="126">
        <f t="shared" si="2"/>
        <v>0</v>
      </c>
      <c r="BG177" s="126">
        <f t="shared" si="2"/>
        <v>0</v>
      </c>
      <c r="BH177" s="126">
        <f t="shared" si="2"/>
        <v>0</v>
      </c>
      <c r="BI177" s="126">
        <f t="shared" si="2"/>
        <v>5.462926616419015E-2</v>
      </c>
      <c r="BJ177" s="126">
        <f t="shared" si="2"/>
        <v>0</v>
      </c>
      <c r="BK177" s="126">
        <f t="shared" si="2"/>
        <v>0</v>
      </c>
      <c r="BL177" s="126">
        <f t="shared" si="2"/>
        <v>0</v>
      </c>
      <c r="BM177" s="126">
        <f t="shared" si="2"/>
        <v>0</v>
      </c>
      <c r="BN177" s="126">
        <f t="shared" si="2"/>
        <v>1.2867680269885407E-2</v>
      </c>
      <c r="BO177" s="126">
        <f t="shared" ref="BO177:CR177" si="3">SUM(BO143:BO176)/$B$180</f>
        <v>7.6317933287454523E-3</v>
      </c>
      <c r="BP177" s="126">
        <f t="shared" si="3"/>
        <v>0</v>
      </c>
      <c r="BQ177" s="126">
        <f t="shared" si="3"/>
        <v>1</v>
      </c>
      <c r="BR177" s="126">
        <f>SUM(B177:BP177)</f>
        <v>0.99999892785299249</v>
      </c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17"/>
      <c r="CT177" s="126"/>
    </row>
    <row r="178" spans="1:98" ht="15" thickBot="1" x14ac:dyDescent="0.35">
      <c r="A178" s="7" t="s">
        <v>206</v>
      </c>
      <c r="B178" s="8">
        <v>208632.2</v>
      </c>
    </row>
    <row r="179" spans="1:98" ht="15" thickBot="1" x14ac:dyDescent="0.35">
      <c r="A179" s="7" t="s">
        <v>207</v>
      </c>
      <c r="B179" s="8">
        <v>0</v>
      </c>
    </row>
    <row r="180" spans="1:98" ht="15" thickBot="1" x14ac:dyDescent="0.35">
      <c r="A180" s="7" t="s">
        <v>208</v>
      </c>
      <c r="B180" s="8">
        <v>4383727.2</v>
      </c>
    </row>
    <row r="181" spans="1:98" ht="15" thickBot="1" x14ac:dyDescent="0.35">
      <c r="A181" s="7" t="s">
        <v>209</v>
      </c>
      <c r="B181" s="8">
        <v>4382232</v>
      </c>
    </row>
    <row r="182" spans="1:98" ht="15" thickBot="1" x14ac:dyDescent="0.35">
      <c r="A182" s="7" t="s">
        <v>210</v>
      </c>
      <c r="B182" s="31">
        <v>1495.2</v>
      </c>
    </row>
    <row r="183" spans="1:98" ht="15" thickBot="1" x14ac:dyDescent="0.35">
      <c r="A183" s="7" t="s">
        <v>211</v>
      </c>
      <c r="B183" s="8"/>
    </row>
    <row r="184" spans="1:98" ht="15" thickBot="1" x14ac:dyDescent="0.35">
      <c r="A184" s="7" t="s">
        <v>212</v>
      </c>
      <c r="B184" s="8"/>
    </row>
    <row r="185" spans="1:98" ht="15" thickBot="1" x14ac:dyDescent="0.35">
      <c r="A185" s="7" t="s">
        <v>213</v>
      </c>
      <c r="B185" s="8">
        <v>0</v>
      </c>
    </row>
    <row r="187" spans="1:98" x14ac:dyDescent="0.3">
      <c r="A187" s="9" t="s">
        <v>214</v>
      </c>
    </row>
    <row r="189" spans="1:98" x14ac:dyDescent="0.3">
      <c r="A189" s="10" t="s">
        <v>250</v>
      </c>
    </row>
    <row r="190" spans="1:98" x14ac:dyDescent="0.3">
      <c r="A190" s="10" t="s">
        <v>251</v>
      </c>
    </row>
  </sheetData>
  <hyperlinks>
    <hyperlink ref="A187" r:id="rId1" display="https://miau.my-x.hu/myx-free/coco/test/147759320210319084533.html" xr:uid="{2F938F8F-0E00-4533-A620-28B190D8782B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F82F-1012-4472-9779-63FDE6128E47}">
  <dimension ref="A1:CT190"/>
  <sheetViews>
    <sheetView workbookViewId="0"/>
  </sheetViews>
  <sheetFormatPr defaultRowHeight="14.4" x14ac:dyDescent="0.3"/>
  <cols>
    <col min="1" max="1" width="30.88671875" bestFit="1" customWidth="1"/>
    <col min="2" max="2" width="8.44140625" bestFit="1" customWidth="1"/>
    <col min="3" max="3" width="8.21875" bestFit="1" customWidth="1"/>
    <col min="4" max="4" width="8.77734375" style="23" bestFit="1" customWidth="1"/>
    <col min="5" max="5" width="7.77734375" bestFit="1" customWidth="1"/>
    <col min="6" max="6" width="6.77734375" bestFit="1" customWidth="1"/>
    <col min="7" max="7" width="8.77734375" style="23" bestFit="1" customWidth="1"/>
    <col min="8" max="8" width="6.77734375" bestFit="1" customWidth="1"/>
    <col min="9" max="9" width="8.5546875" style="23" bestFit="1" customWidth="1"/>
    <col min="10" max="10" width="6.77734375" bestFit="1" customWidth="1"/>
    <col min="11" max="11" width="8.5546875" style="23" bestFit="1" customWidth="1"/>
    <col min="12" max="12" width="8.6640625" bestFit="1" customWidth="1"/>
    <col min="13" max="14" width="6.77734375" bestFit="1" customWidth="1"/>
    <col min="15" max="15" width="8.77734375" style="23" bestFit="1" customWidth="1"/>
    <col min="16" max="16" width="8.6640625" style="23" bestFit="1" customWidth="1"/>
    <col min="17" max="18" width="8.77734375" style="23" bestFit="1" customWidth="1"/>
    <col min="19" max="24" width="6.77734375" bestFit="1" customWidth="1"/>
    <col min="25" max="25" width="8.77734375" style="23" bestFit="1" customWidth="1"/>
    <col min="26" max="26" width="8.6640625" style="23" bestFit="1" customWidth="1"/>
    <col min="27" max="28" width="6.77734375" bestFit="1" customWidth="1"/>
    <col min="29" max="29" width="8.44140625" style="23" bestFit="1" customWidth="1"/>
    <col min="30" max="33" width="6.77734375" bestFit="1" customWidth="1"/>
    <col min="34" max="34" width="8.77734375" style="23" bestFit="1" customWidth="1"/>
    <col min="35" max="37" width="6.77734375" bestFit="1" customWidth="1"/>
    <col min="38" max="38" width="8.77734375" style="23" bestFit="1" customWidth="1"/>
    <col min="39" max="39" width="6.77734375" bestFit="1" customWidth="1"/>
    <col min="40" max="40" width="8.77734375" style="23" bestFit="1" customWidth="1"/>
    <col min="41" max="42" width="6.77734375" bestFit="1" customWidth="1"/>
    <col min="43" max="43" width="8.5546875" style="23" bestFit="1" customWidth="1"/>
    <col min="44" max="44" width="8.77734375" style="23" bestFit="1" customWidth="1"/>
    <col min="45" max="45" width="5.77734375" bestFit="1" customWidth="1"/>
    <col min="46" max="46" width="12" bestFit="1" customWidth="1"/>
    <col min="47" max="47" width="4.88671875" bestFit="1" customWidth="1"/>
    <col min="48" max="48" width="6.6640625" bestFit="1" customWidth="1"/>
  </cols>
  <sheetData>
    <row r="1" spans="1:45" x14ac:dyDescent="0.3">
      <c r="B1" t="str">
        <f>B3</f>
        <v>X(A2)</v>
      </c>
      <c r="C1" t="str">
        <f t="shared" ref="C1:AR1" si="0">C3</f>
        <v>X(A5)</v>
      </c>
      <c r="D1" t="str">
        <f t="shared" si="0"/>
        <v>X(A10)</v>
      </c>
      <c r="E1" t="str">
        <f t="shared" si="0"/>
        <v>X(A12)</v>
      </c>
      <c r="F1" t="str">
        <f t="shared" si="0"/>
        <v>X(A15)</v>
      </c>
      <c r="G1" t="str">
        <f t="shared" si="0"/>
        <v>X(A17)</v>
      </c>
      <c r="H1" t="str">
        <f t="shared" si="0"/>
        <v>X(A20)</v>
      </c>
      <c r="I1" t="str">
        <f t="shared" si="0"/>
        <v>X(A25)</v>
      </c>
      <c r="J1" t="str">
        <f t="shared" si="0"/>
        <v>X(A26)</v>
      </c>
      <c r="K1" t="str">
        <f t="shared" si="0"/>
        <v>X(A28)</v>
      </c>
      <c r="L1" t="str">
        <f t="shared" si="0"/>
        <v>X(A30)</v>
      </c>
      <c r="M1" t="str">
        <f t="shared" si="0"/>
        <v>X(A31)</v>
      </c>
      <c r="N1" t="str">
        <f t="shared" si="0"/>
        <v>X(A33)</v>
      </c>
      <c r="O1" t="str">
        <f t="shared" si="0"/>
        <v>X(A34)</v>
      </c>
      <c r="P1" t="str">
        <f t="shared" si="0"/>
        <v>X(A37)</v>
      </c>
      <c r="Q1" t="str">
        <f t="shared" si="0"/>
        <v>X(A38)</v>
      </c>
      <c r="R1" t="str">
        <f t="shared" si="0"/>
        <v>X(A43)</v>
      </c>
      <c r="S1" t="str">
        <f t="shared" si="0"/>
        <v>X(A46)</v>
      </c>
      <c r="T1" t="str">
        <f t="shared" si="0"/>
        <v>X(A47)</v>
      </c>
      <c r="U1" t="str">
        <f t="shared" si="0"/>
        <v>X(A48)</v>
      </c>
      <c r="V1" t="str">
        <f t="shared" si="0"/>
        <v>X(A49)</v>
      </c>
      <c r="W1" t="str">
        <f t="shared" si="0"/>
        <v>X(A53)</v>
      </c>
      <c r="X1" t="str">
        <f t="shared" si="0"/>
        <v>X(A54)</v>
      </c>
      <c r="Y1" t="str">
        <f t="shared" si="0"/>
        <v>X(A56)</v>
      </c>
      <c r="Z1" t="str">
        <f t="shared" si="0"/>
        <v>X(A57)</v>
      </c>
      <c r="AA1" t="str">
        <f t="shared" si="0"/>
        <v>X(A58)</v>
      </c>
      <c r="AB1" t="str">
        <f t="shared" si="0"/>
        <v>X(A59)</v>
      </c>
      <c r="AC1" t="str">
        <f t="shared" si="0"/>
        <v>X(A61)</v>
      </c>
      <c r="AD1" t="str">
        <f t="shared" si="0"/>
        <v>X(A64)</v>
      </c>
      <c r="AE1" t="str">
        <f t="shared" si="0"/>
        <v>X(A66)</v>
      </c>
      <c r="AF1" t="str">
        <f t="shared" si="0"/>
        <v>X(A67)</v>
      </c>
      <c r="AG1" t="str">
        <f t="shared" si="0"/>
        <v>X(A68)</v>
      </c>
      <c r="AH1" t="str">
        <f t="shared" si="0"/>
        <v>X(A75)</v>
      </c>
      <c r="AI1" t="str">
        <f t="shared" si="0"/>
        <v>X(A76)</v>
      </c>
      <c r="AJ1" t="str">
        <f t="shared" si="0"/>
        <v>X(A78)</v>
      </c>
      <c r="AK1" t="str">
        <f t="shared" si="0"/>
        <v>X(A79)</v>
      </c>
      <c r="AL1" t="str">
        <f t="shared" si="0"/>
        <v>X(A81)</v>
      </c>
      <c r="AM1" t="str">
        <f t="shared" si="0"/>
        <v>X(A82)</v>
      </c>
      <c r="AN1" t="str">
        <f t="shared" si="0"/>
        <v>X(A84)</v>
      </c>
      <c r="AO1" t="str">
        <f t="shared" si="0"/>
        <v>X(A85)</v>
      </c>
      <c r="AP1" t="str">
        <f t="shared" si="0"/>
        <v>X(A87)</v>
      </c>
      <c r="AQ1" t="str">
        <f t="shared" si="0"/>
        <v>X(A88)</v>
      </c>
      <c r="AR1" t="str">
        <f t="shared" si="0"/>
        <v>X(A94)</v>
      </c>
    </row>
    <row r="2" spans="1:45" ht="15" thickBot="1" x14ac:dyDescent="0.35">
      <c r="D2" s="23">
        <v>1</v>
      </c>
      <c r="G2" s="23">
        <v>1</v>
      </c>
      <c r="I2" s="23">
        <v>1</v>
      </c>
      <c r="K2" s="23">
        <v>1</v>
      </c>
      <c r="O2" s="23">
        <v>1</v>
      </c>
      <c r="P2" s="23">
        <v>1</v>
      </c>
      <c r="Q2" s="23">
        <v>1</v>
      </c>
      <c r="R2" s="23">
        <v>1</v>
      </c>
      <c r="Y2" s="23">
        <v>1</v>
      </c>
      <c r="Z2" s="23">
        <v>1</v>
      </c>
      <c r="AC2" s="23">
        <v>1</v>
      </c>
      <c r="AH2" s="23">
        <v>1</v>
      </c>
      <c r="AL2" s="23">
        <v>1</v>
      </c>
      <c r="AN2" s="23">
        <v>1</v>
      </c>
      <c r="AQ2" s="23">
        <v>1</v>
      </c>
      <c r="AR2" s="23">
        <v>1</v>
      </c>
    </row>
    <row r="3" spans="1:45" ht="15" thickBot="1" x14ac:dyDescent="0.35">
      <c r="A3" s="1" t="s">
        <v>0</v>
      </c>
      <c r="B3" s="1" t="s">
        <v>2</v>
      </c>
      <c r="C3" s="1" t="s">
        <v>5</v>
      </c>
      <c r="D3" s="21" t="s">
        <v>10</v>
      </c>
      <c r="E3" s="1" t="s">
        <v>12</v>
      </c>
      <c r="F3" s="1" t="s">
        <v>15</v>
      </c>
      <c r="G3" s="21" t="s">
        <v>17</v>
      </c>
      <c r="H3" s="1" t="s">
        <v>20</v>
      </c>
      <c r="I3" s="21" t="s">
        <v>25</v>
      </c>
      <c r="J3" s="1" t="s">
        <v>26</v>
      </c>
      <c r="K3" s="21" t="s">
        <v>28</v>
      </c>
      <c r="L3" s="1" t="s">
        <v>30</v>
      </c>
      <c r="M3" s="1" t="s">
        <v>31</v>
      </c>
      <c r="N3" s="1" t="s">
        <v>33</v>
      </c>
      <c r="O3" s="21" t="s">
        <v>34</v>
      </c>
      <c r="P3" s="21" t="s">
        <v>37</v>
      </c>
      <c r="Q3" s="21" t="s">
        <v>38</v>
      </c>
      <c r="R3" s="21" t="s">
        <v>43</v>
      </c>
      <c r="S3" s="1" t="s">
        <v>46</v>
      </c>
      <c r="T3" s="1" t="s">
        <v>47</v>
      </c>
      <c r="U3" s="1" t="s">
        <v>48</v>
      </c>
      <c r="V3" s="1" t="s">
        <v>49</v>
      </c>
      <c r="W3" s="1" t="s">
        <v>53</v>
      </c>
      <c r="X3" s="1" t="s">
        <v>54</v>
      </c>
      <c r="Y3" s="21" t="s">
        <v>56</v>
      </c>
      <c r="Z3" s="21" t="s">
        <v>57</v>
      </c>
      <c r="AA3" s="1" t="s">
        <v>58</v>
      </c>
      <c r="AB3" s="1" t="s">
        <v>59</v>
      </c>
      <c r="AC3" s="21" t="s">
        <v>61</v>
      </c>
      <c r="AD3" s="1" t="s">
        <v>64</v>
      </c>
      <c r="AE3" s="1" t="s">
        <v>66</v>
      </c>
      <c r="AF3" s="1" t="s">
        <v>67</v>
      </c>
      <c r="AG3" s="1" t="s">
        <v>68</v>
      </c>
      <c r="AH3" s="21" t="s">
        <v>75</v>
      </c>
      <c r="AI3" s="1" t="s">
        <v>76</v>
      </c>
      <c r="AJ3" s="1" t="s">
        <v>78</v>
      </c>
      <c r="AK3" s="1" t="s">
        <v>79</v>
      </c>
      <c r="AL3" s="21" t="s">
        <v>81</v>
      </c>
      <c r="AM3" s="1" t="s">
        <v>82</v>
      </c>
      <c r="AN3" s="21" t="s">
        <v>84</v>
      </c>
      <c r="AO3" s="1" t="s">
        <v>85</v>
      </c>
      <c r="AP3" s="1" t="s">
        <v>87</v>
      </c>
      <c r="AQ3" s="21" t="s">
        <v>88</v>
      </c>
      <c r="AR3" s="21" t="s">
        <v>94</v>
      </c>
      <c r="AS3" s="1" t="s">
        <v>95</v>
      </c>
    </row>
    <row r="4" spans="1:45" ht="15" thickBot="1" x14ac:dyDescent="0.35">
      <c r="A4" s="1" t="s">
        <v>96</v>
      </c>
      <c r="B4" s="2">
        <v>6</v>
      </c>
      <c r="C4" s="2">
        <v>5</v>
      </c>
      <c r="D4" s="22">
        <v>5</v>
      </c>
      <c r="E4" s="2">
        <v>4</v>
      </c>
      <c r="F4" s="2">
        <v>2</v>
      </c>
      <c r="G4" s="22">
        <v>2</v>
      </c>
      <c r="H4" s="2">
        <v>6</v>
      </c>
      <c r="I4" s="22">
        <v>4</v>
      </c>
      <c r="J4" s="2">
        <v>3</v>
      </c>
      <c r="K4" s="22">
        <v>2</v>
      </c>
      <c r="L4" s="2">
        <v>1</v>
      </c>
      <c r="M4" s="2">
        <v>2</v>
      </c>
      <c r="N4" s="2">
        <v>2</v>
      </c>
      <c r="O4" s="22">
        <v>5</v>
      </c>
      <c r="P4" s="22">
        <v>1</v>
      </c>
      <c r="Q4" s="22">
        <v>2</v>
      </c>
      <c r="R4" s="22">
        <v>1</v>
      </c>
      <c r="S4" s="2">
        <v>6</v>
      </c>
      <c r="T4" s="2">
        <v>5</v>
      </c>
      <c r="U4" s="2">
        <v>5</v>
      </c>
      <c r="V4" s="2">
        <v>1</v>
      </c>
      <c r="W4" s="2">
        <v>6</v>
      </c>
      <c r="X4" s="2">
        <v>5</v>
      </c>
      <c r="Y4" s="22">
        <v>5</v>
      </c>
      <c r="Z4" s="22">
        <v>4</v>
      </c>
      <c r="AA4" s="2">
        <v>4</v>
      </c>
      <c r="AB4" s="2">
        <v>3</v>
      </c>
      <c r="AC4" s="22">
        <v>5</v>
      </c>
      <c r="AD4" s="2">
        <v>1</v>
      </c>
      <c r="AE4" s="2">
        <v>5</v>
      </c>
      <c r="AF4" s="2">
        <v>5</v>
      </c>
      <c r="AG4" s="2">
        <v>5</v>
      </c>
      <c r="AH4" s="22">
        <v>5</v>
      </c>
      <c r="AI4" s="2">
        <v>5</v>
      </c>
      <c r="AJ4" s="2">
        <v>1</v>
      </c>
      <c r="AK4" s="2">
        <v>5</v>
      </c>
      <c r="AL4" s="22">
        <v>6</v>
      </c>
      <c r="AM4" s="2">
        <v>2</v>
      </c>
      <c r="AN4" s="22">
        <v>5</v>
      </c>
      <c r="AO4" s="2">
        <v>1</v>
      </c>
      <c r="AP4" s="2">
        <v>5</v>
      </c>
      <c r="AQ4" s="22">
        <v>5</v>
      </c>
      <c r="AR4" s="22">
        <v>5</v>
      </c>
      <c r="AS4" s="2">
        <v>138700</v>
      </c>
    </row>
    <row r="5" spans="1:45" ht="15" thickBot="1" x14ac:dyDescent="0.35">
      <c r="A5" s="1" t="s">
        <v>97</v>
      </c>
      <c r="B5" s="2">
        <v>6</v>
      </c>
      <c r="C5" s="2">
        <v>1</v>
      </c>
      <c r="D5" s="22">
        <v>5</v>
      </c>
      <c r="E5" s="2">
        <v>3</v>
      </c>
      <c r="F5" s="2">
        <v>6</v>
      </c>
      <c r="G5" s="22">
        <v>3</v>
      </c>
      <c r="H5" s="2">
        <v>6</v>
      </c>
      <c r="I5" s="22">
        <v>6</v>
      </c>
      <c r="J5" s="2">
        <v>1</v>
      </c>
      <c r="K5" s="22">
        <v>3</v>
      </c>
      <c r="L5" s="2">
        <v>3</v>
      </c>
      <c r="M5" s="2">
        <v>3</v>
      </c>
      <c r="N5" s="2">
        <v>1</v>
      </c>
      <c r="O5" s="22">
        <v>1</v>
      </c>
      <c r="P5" s="22">
        <v>3</v>
      </c>
      <c r="Q5" s="22">
        <v>3</v>
      </c>
      <c r="R5" s="22">
        <v>1</v>
      </c>
      <c r="S5" s="2">
        <v>5</v>
      </c>
      <c r="T5" s="2">
        <v>3</v>
      </c>
      <c r="U5" s="2">
        <v>3</v>
      </c>
      <c r="V5" s="2">
        <v>1</v>
      </c>
      <c r="W5" s="2">
        <v>1</v>
      </c>
      <c r="X5" s="2">
        <v>6</v>
      </c>
      <c r="Y5" s="22">
        <v>1</v>
      </c>
      <c r="Z5" s="22">
        <v>6</v>
      </c>
      <c r="AA5" s="2">
        <v>3</v>
      </c>
      <c r="AB5" s="2">
        <v>3</v>
      </c>
      <c r="AC5" s="22">
        <v>1</v>
      </c>
      <c r="AD5" s="2">
        <v>1</v>
      </c>
      <c r="AE5" s="2">
        <v>1</v>
      </c>
      <c r="AF5" s="2">
        <v>1</v>
      </c>
      <c r="AG5" s="2">
        <v>3</v>
      </c>
      <c r="AH5" s="22">
        <v>5</v>
      </c>
      <c r="AI5" s="2">
        <v>1</v>
      </c>
      <c r="AJ5" s="2">
        <v>3</v>
      </c>
      <c r="AK5" s="2">
        <v>1</v>
      </c>
      <c r="AL5" s="22">
        <v>6</v>
      </c>
      <c r="AM5" s="2">
        <v>1</v>
      </c>
      <c r="AN5" s="22">
        <v>1</v>
      </c>
      <c r="AO5" s="2">
        <v>3</v>
      </c>
      <c r="AP5" s="2">
        <v>3</v>
      </c>
      <c r="AQ5" s="22">
        <v>3</v>
      </c>
      <c r="AR5" s="22">
        <v>3</v>
      </c>
      <c r="AS5" s="2">
        <v>115100</v>
      </c>
    </row>
    <row r="6" spans="1:45" ht="15" thickBot="1" x14ac:dyDescent="0.35">
      <c r="A6" s="1" t="s">
        <v>98</v>
      </c>
      <c r="B6" s="2">
        <v>6</v>
      </c>
      <c r="C6" s="2">
        <v>1</v>
      </c>
      <c r="D6" s="22">
        <v>1</v>
      </c>
      <c r="E6" s="2">
        <v>4</v>
      </c>
      <c r="F6" s="2">
        <v>2</v>
      </c>
      <c r="G6" s="22">
        <v>3</v>
      </c>
      <c r="H6" s="2">
        <v>6</v>
      </c>
      <c r="I6" s="22">
        <v>5</v>
      </c>
      <c r="J6" s="2">
        <v>1</v>
      </c>
      <c r="K6" s="22">
        <v>1</v>
      </c>
      <c r="L6" s="2">
        <v>1</v>
      </c>
      <c r="M6" s="2">
        <v>1</v>
      </c>
      <c r="N6" s="2">
        <v>1</v>
      </c>
      <c r="O6" s="22">
        <v>1</v>
      </c>
      <c r="P6" s="22">
        <v>4</v>
      </c>
      <c r="Q6" s="22">
        <v>4</v>
      </c>
      <c r="R6" s="22">
        <v>1</v>
      </c>
      <c r="S6" s="2">
        <v>1</v>
      </c>
      <c r="T6" s="2">
        <v>5</v>
      </c>
      <c r="U6" s="2">
        <v>4</v>
      </c>
      <c r="V6" s="2">
        <v>1</v>
      </c>
      <c r="W6" s="2">
        <v>1</v>
      </c>
      <c r="X6" s="2">
        <v>5</v>
      </c>
      <c r="Y6" s="22">
        <v>4</v>
      </c>
      <c r="Z6" s="22">
        <v>5</v>
      </c>
      <c r="AA6" s="2">
        <v>4</v>
      </c>
      <c r="AB6" s="2">
        <v>5</v>
      </c>
      <c r="AC6" s="22">
        <v>1</v>
      </c>
      <c r="AD6" s="2">
        <v>6</v>
      </c>
      <c r="AE6" s="2">
        <v>5</v>
      </c>
      <c r="AF6" s="2">
        <v>1</v>
      </c>
      <c r="AG6" s="2">
        <v>5</v>
      </c>
      <c r="AH6" s="22">
        <v>1</v>
      </c>
      <c r="AI6" s="2">
        <v>1</v>
      </c>
      <c r="AJ6" s="2">
        <v>1</v>
      </c>
      <c r="AK6" s="2">
        <v>1</v>
      </c>
      <c r="AL6" s="22">
        <v>6</v>
      </c>
      <c r="AM6" s="2">
        <v>1</v>
      </c>
      <c r="AN6" s="22">
        <v>6</v>
      </c>
      <c r="AO6" s="2">
        <v>1</v>
      </c>
      <c r="AP6" s="2">
        <v>1</v>
      </c>
      <c r="AQ6" s="22">
        <v>5</v>
      </c>
      <c r="AR6" s="22">
        <v>5</v>
      </c>
      <c r="AS6" s="2">
        <v>115600</v>
      </c>
    </row>
    <row r="7" spans="1:45" ht="15" thickBot="1" x14ac:dyDescent="0.35">
      <c r="A7" s="1" t="s">
        <v>99</v>
      </c>
      <c r="B7" s="2">
        <v>6</v>
      </c>
      <c r="C7" s="2">
        <v>1</v>
      </c>
      <c r="D7" s="22">
        <v>5</v>
      </c>
      <c r="E7" s="2">
        <v>1</v>
      </c>
      <c r="F7" s="2">
        <v>1</v>
      </c>
      <c r="G7" s="22">
        <v>2</v>
      </c>
      <c r="H7" s="2">
        <v>6</v>
      </c>
      <c r="I7" s="22">
        <v>6</v>
      </c>
      <c r="J7" s="2">
        <v>1</v>
      </c>
      <c r="K7" s="22">
        <v>3</v>
      </c>
      <c r="L7" s="2">
        <v>1</v>
      </c>
      <c r="M7" s="2">
        <v>3</v>
      </c>
      <c r="N7" s="2">
        <v>1</v>
      </c>
      <c r="O7" s="22">
        <v>1</v>
      </c>
      <c r="P7" s="22">
        <v>1</v>
      </c>
      <c r="Q7" s="22">
        <v>1</v>
      </c>
      <c r="R7" s="22">
        <v>1</v>
      </c>
      <c r="S7" s="2">
        <v>2</v>
      </c>
      <c r="T7" s="2">
        <v>1</v>
      </c>
      <c r="U7" s="2">
        <v>3</v>
      </c>
      <c r="V7" s="2">
        <v>5</v>
      </c>
      <c r="W7" s="2">
        <v>1</v>
      </c>
      <c r="X7" s="2">
        <v>5</v>
      </c>
      <c r="Y7" s="22">
        <v>6</v>
      </c>
      <c r="Z7" s="22">
        <v>6</v>
      </c>
      <c r="AA7" s="2">
        <v>1</v>
      </c>
      <c r="AB7" s="2">
        <v>1</v>
      </c>
      <c r="AC7" s="22">
        <v>6</v>
      </c>
      <c r="AD7" s="2">
        <v>6</v>
      </c>
      <c r="AE7" s="2">
        <v>2</v>
      </c>
      <c r="AF7" s="2">
        <v>1</v>
      </c>
      <c r="AG7" s="2">
        <v>1</v>
      </c>
      <c r="AH7" s="22">
        <v>2</v>
      </c>
      <c r="AI7" s="2">
        <v>1</v>
      </c>
      <c r="AJ7" s="2">
        <v>1</v>
      </c>
      <c r="AK7" s="2">
        <v>3</v>
      </c>
      <c r="AL7" s="22">
        <v>6</v>
      </c>
      <c r="AM7" s="2">
        <v>1</v>
      </c>
      <c r="AN7" s="22">
        <v>1</v>
      </c>
      <c r="AO7" s="2">
        <v>3</v>
      </c>
      <c r="AP7" s="2">
        <v>1</v>
      </c>
      <c r="AQ7" s="22">
        <v>2</v>
      </c>
      <c r="AR7" s="22">
        <v>5</v>
      </c>
      <c r="AS7" s="2">
        <v>131666</v>
      </c>
    </row>
    <row r="8" spans="1:45" ht="15" thickBot="1" x14ac:dyDescent="0.35">
      <c r="A8" s="1" t="s">
        <v>100</v>
      </c>
      <c r="B8" s="2">
        <v>6</v>
      </c>
      <c r="C8" s="2">
        <v>1</v>
      </c>
      <c r="D8" s="22">
        <v>5</v>
      </c>
      <c r="E8" s="2">
        <v>1</v>
      </c>
      <c r="F8" s="2">
        <v>1</v>
      </c>
      <c r="G8" s="22">
        <v>5</v>
      </c>
      <c r="H8" s="2">
        <v>6</v>
      </c>
      <c r="I8" s="22">
        <v>6</v>
      </c>
      <c r="J8" s="2">
        <v>1</v>
      </c>
      <c r="K8" s="22">
        <v>3</v>
      </c>
      <c r="L8" s="2">
        <v>1</v>
      </c>
      <c r="M8" s="2">
        <v>3</v>
      </c>
      <c r="N8" s="2">
        <v>1</v>
      </c>
      <c r="O8" s="22">
        <v>1</v>
      </c>
      <c r="P8" s="22">
        <v>3</v>
      </c>
      <c r="Q8" s="22">
        <v>3</v>
      </c>
      <c r="R8" s="22">
        <v>1</v>
      </c>
      <c r="S8" s="2">
        <v>5</v>
      </c>
      <c r="T8" s="2">
        <v>1</v>
      </c>
      <c r="U8" s="2">
        <v>3</v>
      </c>
      <c r="V8" s="2">
        <v>5</v>
      </c>
      <c r="W8" s="2">
        <v>1</v>
      </c>
      <c r="X8" s="2">
        <v>5</v>
      </c>
      <c r="Y8" s="22">
        <v>6</v>
      </c>
      <c r="Z8" s="22">
        <v>6</v>
      </c>
      <c r="AA8" s="2">
        <v>1</v>
      </c>
      <c r="AB8" s="2">
        <v>1</v>
      </c>
      <c r="AC8" s="22">
        <v>6</v>
      </c>
      <c r="AD8" s="2">
        <v>6</v>
      </c>
      <c r="AE8" s="2">
        <v>5</v>
      </c>
      <c r="AF8" s="2">
        <v>1</v>
      </c>
      <c r="AG8" s="2">
        <v>1</v>
      </c>
      <c r="AH8" s="22">
        <v>5</v>
      </c>
      <c r="AI8" s="2">
        <v>1</v>
      </c>
      <c r="AJ8" s="2">
        <v>1</v>
      </c>
      <c r="AK8" s="2">
        <v>3</v>
      </c>
      <c r="AL8" s="22">
        <v>6</v>
      </c>
      <c r="AM8" s="2">
        <v>1</v>
      </c>
      <c r="AN8" s="22">
        <v>1</v>
      </c>
      <c r="AO8" s="2">
        <v>3</v>
      </c>
      <c r="AP8" s="2">
        <v>1</v>
      </c>
      <c r="AQ8" s="22">
        <v>5</v>
      </c>
      <c r="AR8" s="22">
        <v>5</v>
      </c>
      <c r="AS8" s="2">
        <v>130933</v>
      </c>
    </row>
    <row r="9" spans="1:45" ht="15" thickBot="1" x14ac:dyDescent="0.35">
      <c r="A9" s="1" t="s">
        <v>101</v>
      </c>
      <c r="B9" s="2">
        <v>7</v>
      </c>
      <c r="C9" s="2">
        <v>1</v>
      </c>
      <c r="D9" s="22">
        <v>6</v>
      </c>
      <c r="E9" s="2">
        <v>5</v>
      </c>
      <c r="F9" s="2">
        <v>5</v>
      </c>
      <c r="G9" s="22">
        <v>1</v>
      </c>
      <c r="H9" s="2">
        <v>7</v>
      </c>
      <c r="I9" s="22">
        <v>5</v>
      </c>
      <c r="J9" s="2">
        <v>1</v>
      </c>
      <c r="K9" s="22">
        <v>5</v>
      </c>
      <c r="L9" s="2">
        <v>1</v>
      </c>
      <c r="M9" s="2">
        <v>4</v>
      </c>
      <c r="N9" s="2">
        <v>1</v>
      </c>
      <c r="O9" s="22">
        <v>1</v>
      </c>
      <c r="P9" s="22">
        <v>1</v>
      </c>
      <c r="Q9" s="22">
        <v>4</v>
      </c>
      <c r="R9" s="22">
        <v>4</v>
      </c>
      <c r="S9" s="2">
        <v>5</v>
      </c>
      <c r="T9" s="2">
        <v>6</v>
      </c>
      <c r="U9" s="2">
        <v>5</v>
      </c>
      <c r="V9" s="2">
        <v>1</v>
      </c>
      <c r="W9" s="2">
        <v>1</v>
      </c>
      <c r="X9" s="2">
        <v>5</v>
      </c>
      <c r="Y9" s="22">
        <v>5</v>
      </c>
      <c r="Z9" s="22">
        <v>6</v>
      </c>
      <c r="AA9" s="2">
        <v>1</v>
      </c>
      <c r="AB9" s="2">
        <v>7</v>
      </c>
      <c r="AC9" s="22">
        <v>1</v>
      </c>
      <c r="AD9" s="2">
        <v>5</v>
      </c>
      <c r="AE9" s="2">
        <v>1</v>
      </c>
      <c r="AF9" s="2">
        <v>1</v>
      </c>
      <c r="AG9" s="2">
        <v>5</v>
      </c>
      <c r="AH9" s="22">
        <v>5</v>
      </c>
      <c r="AI9" s="2">
        <v>1</v>
      </c>
      <c r="AJ9" s="2">
        <v>1</v>
      </c>
      <c r="AK9" s="2">
        <v>1</v>
      </c>
      <c r="AL9" s="22">
        <v>7</v>
      </c>
      <c r="AM9" s="2">
        <v>1</v>
      </c>
      <c r="AN9" s="22">
        <v>1</v>
      </c>
      <c r="AO9" s="2">
        <v>1</v>
      </c>
      <c r="AP9" s="2">
        <v>1</v>
      </c>
      <c r="AQ9" s="22">
        <v>5</v>
      </c>
      <c r="AR9" s="22">
        <v>5</v>
      </c>
      <c r="AS9" s="2">
        <v>112800</v>
      </c>
    </row>
    <row r="10" spans="1:45" ht="15" thickBot="1" x14ac:dyDescent="0.35">
      <c r="A10" s="1" t="s">
        <v>102</v>
      </c>
      <c r="B10" s="2">
        <v>7</v>
      </c>
      <c r="C10" s="2">
        <v>1</v>
      </c>
      <c r="D10" s="22">
        <v>6</v>
      </c>
      <c r="E10" s="2">
        <v>5</v>
      </c>
      <c r="F10" s="2">
        <v>5</v>
      </c>
      <c r="G10" s="22">
        <v>3</v>
      </c>
      <c r="H10" s="2">
        <v>7</v>
      </c>
      <c r="I10" s="22">
        <v>5</v>
      </c>
      <c r="J10" s="2">
        <v>5</v>
      </c>
      <c r="K10" s="22">
        <v>5</v>
      </c>
      <c r="L10" s="2">
        <v>1</v>
      </c>
      <c r="M10" s="2">
        <v>4</v>
      </c>
      <c r="N10" s="2">
        <v>1</v>
      </c>
      <c r="O10" s="22">
        <v>1</v>
      </c>
      <c r="P10" s="22">
        <v>4</v>
      </c>
      <c r="Q10" s="22">
        <v>4</v>
      </c>
      <c r="R10" s="22">
        <v>4</v>
      </c>
      <c r="S10" s="2">
        <v>5</v>
      </c>
      <c r="T10" s="2">
        <v>6</v>
      </c>
      <c r="U10" s="2">
        <v>5</v>
      </c>
      <c r="V10" s="2">
        <v>1</v>
      </c>
      <c r="W10" s="2">
        <v>1</v>
      </c>
      <c r="X10" s="2">
        <v>5</v>
      </c>
      <c r="Y10" s="22">
        <v>5</v>
      </c>
      <c r="Z10" s="22">
        <v>6</v>
      </c>
      <c r="AA10" s="2">
        <v>4</v>
      </c>
      <c r="AB10" s="2">
        <v>7</v>
      </c>
      <c r="AC10" s="22">
        <v>1</v>
      </c>
      <c r="AD10" s="2">
        <v>5</v>
      </c>
      <c r="AE10" s="2">
        <v>1</v>
      </c>
      <c r="AF10" s="2">
        <v>1</v>
      </c>
      <c r="AG10" s="2">
        <v>5</v>
      </c>
      <c r="AH10" s="22">
        <v>5</v>
      </c>
      <c r="AI10" s="2">
        <v>1</v>
      </c>
      <c r="AJ10" s="2">
        <v>1</v>
      </c>
      <c r="AK10" s="2">
        <v>6</v>
      </c>
      <c r="AL10" s="22">
        <v>7</v>
      </c>
      <c r="AM10" s="2">
        <v>1</v>
      </c>
      <c r="AN10" s="22">
        <v>1</v>
      </c>
      <c r="AO10" s="2">
        <v>6</v>
      </c>
      <c r="AP10" s="2">
        <v>5</v>
      </c>
      <c r="AQ10" s="22">
        <v>5</v>
      </c>
      <c r="AR10" s="22">
        <v>5</v>
      </c>
      <c r="AS10" s="2">
        <v>115100</v>
      </c>
    </row>
    <row r="11" spans="1:45" ht="15" thickBot="1" x14ac:dyDescent="0.35">
      <c r="A11" s="1" t="s">
        <v>103</v>
      </c>
      <c r="B11" s="2">
        <v>7</v>
      </c>
      <c r="C11" s="2">
        <v>1</v>
      </c>
      <c r="D11" s="22">
        <v>6</v>
      </c>
      <c r="E11" s="2">
        <v>5</v>
      </c>
      <c r="F11" s="2">
        <v>5</v>
      </c>
      <c r="G11" s="22">
        <v>1</v>
      </c>
      <c r="H11" s="2">
        <v>7</v>
      </c>
      <c r="I11" s="22">
        <v>5</v>
      </c>
      <c r="J11" s="2">
        <v>5</v>
      </c>
      <c r="K11" s="22">
        <v>5</v>
      </c>
      <c r="L11" s="2">
        <v>1</v>
      </c>
      <c r="M11" s="2">
        <v>4</v>
      </c>
      <c r="N11" s="2">
        <v>1</v>
      </c>
      <c r="O11" s="22">
        <v>1</v>
      </c>
      <c r="P11" s="22">
        <v>4</v>
      </c>
      <c r="Q11" s="22">
        <v>4</v>
      </c>
      <c r="R11" s="22">
        <v>4</v>
      </c>
      <c r="S11" s="2">
        <v>5</v>
      </c>
      <c r="T11" s="2">
        <v>6</v>
      </c>
      <c r="U11" s="2">
        <v>5</v>
      </c>
      <c r="V11" s="2">
        <v>1</v>
      </c>
      <c r="W11" s="2">
        <v>1</v>
      </c>
      <c r="X11" s="2">
        <v>5</v>
      </c>
      <c r="Y11" s="22">
        <v>5</v>
      </c>
      <c r="Z11" s="22">
        <v>6</v>
      </c>
      <c r="AA11" s="2">
        <v>4</v>
      </c>
      <c r="AB11" s="2">
        <v>7</v>
      </c>
      <c r="AC11" s="22">
        <v>1</v>
      </c>
      <c r="AD11" s="2">
        <v>5</v>
      </c>
      <c r="AE11" s="2">
        <v>1</v>
      </c>
      <c r="AF11" s="2">
        <v>1</v>
      </c>
      <c r="AG11" s="2">
        <v>5</v>
      </c>
      <c r="AH11" s="22">
        <v>1</v>
      </c>
      <c r="AI11" s="2">
        <v>1</v>
      </c>
      <c r="AJ11" s="2">
        <v>1</v>
      </c>
      <c r="AK11" s="2">
        <v>5</v>
      </c>
      <c r="AL11" s="22">
        <v>7</v>
      </c>
      <c r="AM11" s="2">
        <v>1</v>
      </c>
      <c r="AN11" s="22">
        <v>1</v>
      </c>
      <c r="AO11" s="2">
        <v>5</v>
      </c>
      <c r="AP11" s="2">
        <v>1</v>
      </c>
      <c r="AQ11" s="22">
        <v>5</v>
      </c>
      <c r="AR11" s="22">
        <v>5</v>
      </c>
      <c r="AS11" s="2">
        <v>112533</v>
      </c>
    </row>
    <row r="12" spans="1:45" ht="15" thickBot="1" x14ac:dyDescent="0.35">
      <c r="A12" s="1" t="s">
        <v>104</v>
      </c>
      <c r="B12" s="2">
        <v>6</v>
      </c>
      <c r="C12" s="2">
        <v>5</v>
      </c>
      <c r="D12" s="22">
        <v>4</v>
      </c>
      <c r="E12" s="2">
        <v>2</v>
      </c>
      <c r="F12" s="2">
        <v>2</v>
      </c>
      <c r="G12" s="22">
        <v>1</v>
      </c>
      <c r="H12" s="2">
        <v>5</v>
      </c>
      <c r="I12" s="22">
        <v>5</v>
      </c>
      <c r="J12" s="2">
        <v>2</v>
      </c>
      <c r="K12" s="22">
        <v>2</v>
      </c>
      <c r="L12" s="2">
        <v>1</v>
      </c>
      <c r="M12" s="2">
        <v>4</v>
      </c>
      <c r="N12" s="2">
        <v>1</v>
      </c>
      <c r="O12" s="22">
        <v>1</v>
      </c>
      <c r="P12" s="22">
        <v>1</v>
      </c>
      <c r="Q12" s="22">
        <v>4</v>
      </c>
      <c r="R12" s="22">
        <v>1</v>
      </c>
      <c r="S12" s="2">
        <v>5</v>
      </c>
      <c r="T12" s="2">
        <v>4</v>
      </c>
      <c r="U12" s="2">
        <v>2</v>
      </c>
      <c r="V12" s="2">
        <v>4</v>
      </c>
      <c r="W12" s="2">
        <v>4</v>
      </c>
      <c r="X12" s="2">
        <v>4</v>
      </c>
      <c r="Y12" s="22">
        <v>4</v>
      </c>
      <c r="Z12" s="22">
        <v>4</v>
      </c>
      <c r="AA12" s="2">
        <v>2</v>
      </c>
      <c r="AB12" s="2">
        <v>2</v>
      </c>
      <c r="AC12" s="22">
        <v>4</v>
      </c>
      <c r="AD12" s="2">
        <v>1</v>
      </c>
      <c r="AE12" s="2">
        <v>5</v>
      </c>
      <c r="AF12" s="2">
        <v>4</v>
      </c>
      <c r="AG12" s="2">
        <v>1</v>
      </c>
      <c r="AH12" s="22">
        <v>5</v>
      </c>
      <c r="AI12" s="2">
        <v>1</v>
      </c>
      <c r="AJ12" s="2">
        <v>1</v>
      </c>
      <c r="AK12" s="2">
        <v>4</v>
      </c>
      <c r="AL12" s="22">
        <v>6</v>
      </c>
      <c r="AM12" s="2">
        <v>1</v>
      </c>
      <c r="AN12" s="22">
        <v>2</v>
      </c>
      <c r="AO12" s="2">
        <v>1</v>
      </c>
      <c r="AP12" s="2">
        <v>4</v>
      </c>
      <c r="AQ12" s="22">
        <v>2</v>
      </c>
      <c r="AR12" s="22">
        <v>5</v>
      </c>
      <c r="AS12" s="2">
        <v>174357</v>
      </c>
    </row>
    <row r="13" spans="1:45" ht="15" thickBot="1" x14ac:dyDescent="0.35">
      <c r="A13" s="1" t="s">
        <v>105</v>
      </c>
      <c r="B13" s="2">
        <v>6</v>
      </c>
      <c r="C13" s="2">
        <v>1</v>
      </c>
      <c r="D13" s="22">
        <v>1</v>
      </c>
      <c r="E13" s="2">
        <v>1</v>
      </c>
      <c r="F13" s="2">
        <v>2</v>
      </c>
      <c r="G13" s="22">
        <v>3</v>
      </c>
      <c r="H13" s="2">
        <v>6</v>
      </c>
      <c r="I13" s="22">
        <v>5</v>
      </c>
      <c r="J13" s="2">
        <v>1</v>
      </c>
      <c r="K13" s="22">
        <v>5</v>
      </c>
      <c r="L13" s="2">
        <v>1</v>
      </c>
      <c r="M13" s="2">
        <v>1</v>
      </c>
      <c r="N13" s="2">
        <v>1</v>
      </c>
      <c r="O13" s="22">
        <v>1</v>
      </c>
      <c r="P13" s="22">
        <v>1</v>
      </c>
      <c r="Q13" s="22">
        <v>1</v>
      </c>
      <c r="R13" s="22">
        <v>1</v>
      </c>
      <c r="S13" s="2">
        <v>1</v>
      </c>
      <c r="T13" s="2">
        <v>5</v>
      </c>
      <c r="U13" s="2">
        <v>4</v>
      </c>
      <c r="V13" s="2">
        <v>1</v>
      </c>
      <c r="W13" s="2">
        <v>1</v>
      </c>
      <c r="X13" s="2">
        <v>5</v>
      </c>
      <c r="Y13" s="22">
        <v>4</v>
      </c>
      <c r="Z13" s="22">
        <v>5</v>
      </c>
      <c r="AA13" s="2">
        <v>4</v>
      </c>
      <c r="AB13" s="2">
        <v>5</v>
      </c>
      <c r="AC13" s="22">
        <v>1</v>
      </c>
      <c r="AD13" s="2">
        <v>6</v>
      </c>
      <c r="AE13" s="2">
        <v>5</v>
      </c>
      <c r="AF13" s="2">
        <v>1</v>
      </c>
      <c r="AG13" s="2">
        <v>1</v>
      </c>
      <c r="AH13" s="22">
        <v>1</v>
      </c>
      <c r="AI13" s="2">
        <v>1</v>
      </c>
      <c r="AJ13" s="2">
        <v>1</v>
      </c>
      <c r="AK13" s="2">
        <v>1</v>
      </c>
      <c r="AL13" s="22">
        <v>6</v>
      </c>
      <c r="AM13" s="2">
        <v>1</v>
      </c>
      <c r="AN13" s="22">
        <v>6</v>
      </c>
      <c r="AO13" s="2">
        <v>1</v>
      </c>
      <c r="AP13" s="2">
        <v>1</v>
      </c>
      <c r="AQ13" s="22">
        <v>5</v>
      </c>
      <c r="AR13" s="22">
        <v>5</v>
      </c>
      <c r="AS13" s="2">
        <v>125964</v>
      </c>
    </row>
    <row r="14" spans="1:45" ht="15" thickBot="1" x14ac:dyDescent="0.35">
      <c r="A14" s="1" t="s">
        <v>106</v>
      </c>
      <c r="B14" s="2">
        <v>6</v>
      </c>
      <c r="C14" s="2">
        <v>1</v>
      </c>
      <c r="D14" s="22">
        <v>1</v>
      </c>
      <c r="E14" s="2">
        <v>1</v>
      </c>
      <c r="F14" s="2">
        <v>4</v>
      </c>
      <c r="G14" s="22">
        <v>4</v>
      </c>
      <c r="H14" s="2">
        <v>6</v>
      </c>
      <c r="I14" s="22">
        <v>1</v>
      </c>
      <c r="J14" s="2">
        <v>1</v>
      </c>
      <c r="K14" s="22">
        <v>4</v>
      </c>
      <c r="L14" s="2">
        <v>1</v>
      </c>
      <c r="M14" s="2">
        <v>4</v>
      </c>
      <c r="N14" s="2">
        <v>1</v>
      </c>
      <c r="O14" s="22">
        <v>1</v>
      </c>
      <c r="P14" s="22">
        <v>4</v>
      </c>
      <c r="Q14" s="22">
        <v>4</v>
      </c>
      <c r="R14" s="2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5</v>
      </c>
      <c r="Y14" s="22">
        <v>1</v>
      </c>
      <c r="Z14" s="22">
        <v>5</v>
      </c>
      <c r="AA14" s="2">
        <v>4</v>
      </c>
      <c r="AB14" s="2">
        <v>5</v>
      </c>
      <c r="AC14" s="22">
        <v>1</v>
      </c>
      <c r="AD14" s="2">
        <v>5</v>
      </c>
      <c r="AE14" s="2">
        <v>1</v>
      </c>
      <c r="AF14" s="2">
        <v>1</v>
      </c>
      <c r="AG14" s="2">
        <v>1</v>
      </c>
      <c r="AH14" s="22">
        <v>1</v>
      </c>
      <c r="AI14" s="2">
        <v>1</v>
      </c>
      <c r="AJ14" s="2">
        <v>1</v>
      </c>
      <c r="AK14" s="2">
        <v>4</v>
      </c>
      <c r="AL14" s="22">
        <v>6</v>
      </c>
      <c r="AM14" s="2">
        <v>1</v>
      </c>
      <c r="AN14" s="22">
        <v>4</v>
      </c>
      <c r="AO14" s="2">
        <v>1</v>
      </c>
      <c r="AP14" s="2">
        <v>1</v>
      </c>
      <c r="AQ14" s="22">
        <v>1</v>
      </c>
      <c r="AR14" s="22">
        <v>5</v>
      </c>
      <c r="AS14" s="2">
        <v>138966</v>
      </c>
    </row>
    <row r="15" spans="1:45" ht="15" thickBot="1" x14ac:dyDescent="0.35">
      <c r="A15" s="1" t="s">
        <v>107</v>
      </c>
      <c r="B15" s="2">
        <v>6</v>
      </c>
      <c r="C15" s="2">
        <v>1</v>
      </c>
      <c r="D15" s="22">
        <v>5</v>
      </c>
      <c r="E15" s="2">
        <v>4</v>
      </c>
      <c r="F15" s="2">
        <v>4</v>
      </c>
      <c r="G15" s="22">
        <v>1</v>
      </c>
      <c r="H15" s="2">
        <v>5</v>
      </c>
      <c r="I15" s="22">
        <v>1</v>
      </c>
      <c r="J15" s="2">
        <v>1</v>
      </c>
      <c r="K15" s="22">
        <v>3</v>
      </c>
      <c r="L15" s="2">
        <v>1</v>
      </c>
      <c r="M15" s="2">
        <v>3</v>
      </c>
      <c r="N15" s="2">
        <v>1</v>
      </c>
      <c r="O15" s="22">
        <v>1</v>
      </c>
      <c r="P15" s="22">
        <v>3</v>
      </c>
      <c r="Q15" s="22">
        <v>3</v>
      </c>
      <c r="R15" s="22">
        <v>3</v>
      </c>
      <c r="S15" s="2">
        <v>1</v>
      </c>
      <c r="T15" s="2">
        <v>5</v>
      </c>
      <c r="U15" s="2">
        <v>4</v>
      </c>
      <c r="V15" s="2">
        <v>5</v>
      </c>
      <c r="W15" s="2">
        <v>1</v>
      </c>
      <c r="X15" s="2">
        <v>4</v>
      </c>
      <c r="Y15" s="22">
        <v>1</v>
      </c>
      <c r="Z15" s="22">
        <v>5</v>
      </c>
      <c r="AA15" s="2">
        <v>1</v>
      </c>
      <c r="AB15" s="2">
        <v>1</v>
      </c>
      <c r="AC15" s="22">
        <v>1</v>
      </c>
      <c r="AD15" s="2">
        <v>1</v>
      </c>
      <c r="AE15" s="2">
        <v>1</v>
      </c>
      <c r="AF15" s="2">
        <v>1</v>
      </c>
      <c r="AG15" s="2">
        <v>1</v>
      </c>
      <c r="AH15" s="22">
        <v>5</v>
      </c>
      <c r="AI15" s="2">
        <v>1</v>
      </c>
      <c r="AJ15" s="2">
        <v>1</v>
      </c>
      <c r="AK15" s="2">
        <v>5</v>
      </c>
      <c r="AL15" s="22">
        <v>6</v>
      </c>
      <c r="AM15" s="2">
        <v>1</v>
      </c>
      <c r="AN15" s="22">
        <v>3</v>
      </c>
      <c r="AO15" s="2">
        <v>1</v>
      </c>
      <c r="AP15" s="2">
        <v>5</v>
      </c>
      <c r="AQ15" s="22">
        <v>1</v>
      </c>
      <c r="AR15" s="22">
        <v>5</v>
      </c>
      <c r="AS15" s="2">
        <v>127857</v>
      </c>
    </row>
    <row r="16" spans="1:45" ht="15" thickBot="1" x14ac:dyDescent="0.35">
      <c r="A16" s="1" t="s">
        <v>108</v>
      </c>
      <c r="B16" s="2">
        <v>6</v>
      </c>
      <c r="C16" s="2">
        <v>1</v>
      </c>
      <c r="D16" s="22">
        <v>5</v>
      </c>
      <c r="E16" s="2">
        <v>4</v>
      </c>
      <c r="F16" s="2">
        <v>4</v>
      </c>
      <c r="G16" s="22">
        <v>1</v>
      </c>
      <c r="H16" s="2">
        <v>5</v>
      </c>
      <c r="I16" s="22">
        <v>1</v>
      </c>
      <c r="J16" s="2">
        <v>1</v>
      </c>
      <c r="K16" s="22">
        <v>3</v>
      </c>
      <c r="L16" s="2">
        <v>1</v>
      </c>
      <c r="M16" s="2">
        <v>3</v>
      </c>
      <c r="N16" s="2">
        <v>1</v>
      </c>
      <c r="O16" s="22">
        <v>1</v>
      </c>
      <c r="P16" s="22">
        <v>4</v>
      </c>
      <c r="Q16" s="22">
        <v>3</v>
      </c>
      <c r="R16" s="22">
        <v>3</v>
      </c>
      <c r="S16" s="2">
        <v>1</v>
      </c>
      <c r="T16" s="2">
        <v>2</v>
      </c>
      <c r="U16" s="2">
        <v>4</v>
      </c>
      <c r="V16" s="2">
        <v>5</v>
      </c>
      <c r="W16" s="2">
        <v>1</v>
      </c>
      <c r="X16" s="2">
        <v>4</v>
      </c>
      <c r="Y16" s="22">
        <v>1</v>
      </c>
      <c r="Z16" s="22">
        <v>5</v>
      </c>
      <c r="AA16" s="2">
        <v>1</v>
      </c>
      <c r="AB16" s="2">
        <v>1</v>
      </c>
      <c r="AC16" s="22">
        <v>1</v>
      </c>
      <c r="AD16" s="2">
        <v>1</v>
      </c>
      <c r="AE16" s="2">
        <v>1</v>
      </c>
      <c r="AF16" s="2">
        <v>1</v>
      </c>
      <c r="AG16" s="2">
        <v>4</v>
      </c>
      <c r="AH16" s="22">
        <v>5</v>
      </c>
      <c r="AI16" s="2">
        <v>1</v>
      </c>
      <c r="AJ16" s="2">
        <v>1</v>
      </c>
      <c r="AK16" s="2">
        <v>5</v>
      </c>
      <c r="AL16" s="22">
        <v>6</v>
      </c>
      <c r="AM16" s="2">
        <v>1</v>
      </c>
      <c r="AN16" s="22">
        <v>1</v>
      </c>
      <c r="AO16" s="2">
        <v>1</v>
      </c>
      <c r="AP16" s="2">
        <v>5</v>
      </c>
      <c r="AQ16" s="22">
        <v>1</v>
      </c>
      <c r="AR16" s="22">
        <v>5</v>
      </c>
      <c r="AS16" s="2">
        <v>125066</v>
      </c>
    </row>
    <row r="17" spans="1:45" ht="15" thickBot="1" x14ac:dyDescent="0.35">
      <c r="A17" s="1" t="s">
        <v>109</v>
      </c>
      <c r="B17" s="2">
        <v>6</v>
      </c>
      <c r="C17" s="2">
        <v>1</v>
      </c>
      <c r="D17" s="22">
        <v>2</v>
      </c>
      <c r="E17" s="2">
        <v>1</v>
      </c>
      <c r="F17" s="2">
        <v>1</v>
      </c>
      <c r="G17" s="22">
        <v>1</v>
      </c>
      <c r="H17" s="2">
        <v>4</v>
      </c>
      <c r="I17" s="22">
        <v>4</v>
      </c>
      <c r="J17" s="2">
        <v>1</v>
      </c>
      <c r="K17" s="22">
        <v>3</v>
      </c>
      <c r="L17" s="2">
        <v>1</v>
      </c>
      <c r="M17" s="2">
        <v>1</v>
      </c>
      <c r="N17" s="2">
        <v>1</v>
      </c>
      <c r="O17" s="22">
        <v>1</v>
      </c>
      <c r="P17" s="22">
        <v>1</v>
      </c>
      <c r="Q17" s="22">
        <v>1</v>
      </c>
      <c r="R17" s="2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2">
        <v>3</v>
      </c>
      <c r="Z17" s="22">
        <v>3</v>
      </c>
      <c r="AA17" s="2">
        <v>1</v>
      </c>
      <c r="AB17" s="2">
        <v>1</v>
      </c>
      <c r="AC17" s="22">
        <v>1</v>
      </c>
      <c r="AD17" s="2">
        <v>1</v>
      </c>
      <c r="AE17" s="2">
        <v>1</v>
      </c>
      <c r="AF17" s="2">
        <v>1</v>
      </c>
      <c r="AG17" s="2">
        <v>1</v>
      </c>
      <c r="AH17" s="22">
        <v>1</v>
      </c>
      <c r="AI17" s="2">
        <v>1</v>
      </c>
      <c r="AJ17" s="2">
        <v>1</v>
      </c>
      <c r="AK17" s="2">
        <v>3</v>
      </c>
      <c r="AL17" s="22">
        <v>6</v>
      </c>
      <c r="AM17" s="2">
        <v>1</v>
      </c>
      <c r="AN17" s="22">
        <v>1</v>
      </c>
      <c r="AO17" s="2">
        <v>1</v>
      </c>
      <c r="AP17" s="2">
        <v>1</v>
      </c>
      <c r="AQ17" s="22">
        <v>4</v>
      </c>
      <c r="AR17" s="22">
        <v>1</v>
      </c>
      <c r="AS17" s="2">
        <v>127857</v>
      </c>
    </row>
    <row r="18" spans="1:45" ht="15" thickBot="1" x14ac:dyDescent="0.35">
      <c r="A18" s="1" t="s">
        <v>110</v>
      </c>
      <c r="B18" s="2">
        <v>6</v>
      </c>
      <c r="C18" s="2">
        <v>1</v>
      </c>
      <c r="D18" s="22">
        <v>1</v>
      </c>
      <c r="E18" s="2">
        <v>1</v>
      </c>
      <c r="F18" s="2">
        <v>2</v>
      </c>
      <c r="G18" s="22">
        <v>3</v>
      </c>
      <c r="H18" s="2">
        <v>6</v>
      </c>
      <c r="I18" s="22">
        <v>5</v>
      </c>
      <c r="J18" s="2">
        <v>1</v>
      </c>
      <c r="K18" s="22">
        <v>1</v>
      </c>
      <c r="L18" s="2">
        <v>1</v>
      </c>
      <c r="M18" s="2">
        <v>1</v>
      </c>
      <c r="N18" s="2">
        <v>1</v>
      </c>
      <c r="O18" s="22">
        <v>1</v>
      </c>
      <c r="P18" s="22">
        <v>4</v>
      </c>
      <c r="Q18" s="22">
        <v>4</v>
      </c>
      <c r="R18" s="22">
        <v>1</v>
      </c>
      <c r="S18" s="2">
        <v>1</v>
      </c>
      <c r="T18" s="2">
        <v>5</v>
      </c>
      <c r="U18" s="2">
        <v>4</v>
      </c>
      <c r="V18" s="2">
        <v>1</v>
      </c>
      <c r="W18" s="2">
        <v>1</v>
      </c>
      <c r="X18" s="2">
        <v>5</v>
      </c>
      <c r="Y18" s="22">
        <v>4</v>
      </c>
      <c r="Z18" s="22">
        <v>5</v>
      </c>
      <c r="AA18" s="2">
        <v>4</v>
      </c>
      <c r="AB18" s="2">
        <v>5</v>
      </c>
      <c r="AC18" s="22">
        <v>1</v>
      </c>
      <c r="AD18" s="2">
        <v>6</v>
      </c>
      <c r="AE18" s="2">
        <v>5</v>
      </c>
      <c r="AF18" s="2">
        <v>1</v>
      </c>
      <c r="AG18" s="2">
        <v>1</v>
      </c>
      <c r="AH18" s="22">
        <v>1</v>
      </c>
      <c r="AI18" s="2">
        <v>1</v>
      </c>
      <c r="AJ18" s="2">
        <v>1</v>
      </c>
      <c r="AK18" s="2">
        <v>1</v>
      </c>
      <c r="AL18" s="22">
        <v>6</v>
      </c>
      <c r="AM18" s="2">
        <v>1</v>
      </c>
      <c r="AN18" s="22">
        <v>6</v>
      </c>
      <c r="AO18" s="2">
        <v>1</v>
      </c>
      <c r="AP18" s="2">
        <v>1</v>
      </c>
      <c r="AQ18" s="22">
        <v>5</v>
      </c>
      <c r="AR18" s="22">
        <v>5</v>
      </c>
      <c r="AS18" s="2">
        <v>113566</v>
      </c>
    </row>
    <row r="19" spans="1:45" ht="15" thickBot="1" x14ac:dyDescent="0.35">
      <c r="A19" s="1" t="s">
        <v>111</v>
      </c>
      <c r="B19" s="2">
        <v>6</v>
      </c>
      <c r="C19" s="2">
        <v>6</v>
      </c>
      <c r="D19" s="22">
        <v>5</v>
      </c>
      <c r="E19" s="2">
        <v>2</v>
      </c>
      <c r="F19" s="2">
        <v>1</v>
      </c>
      <c r="G19" s="22">
        <v>1</v>
      </c>
      <c r="H19" s="2">
        <v>6</v>
      </c>
      <c r="I19" s="22">
        <v>2</v>
      </c>
      <c r="J19" s="2">
        <v>1</v>
      </c>
      <c r="K19" s="22">
        <v>2</v>
      </c>
      <c r="L19" s="2">
        <v>1</v>
      </c>
      <c r="M19" s="2">
        <v>2</v>
      </c>
      <c r="N19" s="2">
        <v>1</v>
      </c>
      <c r="O19" s="22">
        <v>2</v>
      </c>
      <c r="P19" s="22">
        <v>1</v>
      </c>
      <c r="Q19" s="22">
        <v>2</v>
      </c>
      <c r="R19" s="22">
        <v>1</v>
      </c>
      <c r="S19" s="2">
        <v>1</v>
      </c>
      <c r="T19" s="2">
        <v>2</v>
      </c>
      <c r="U19" s="2">
        <v>2</v>
      </c>
      <c r="V19" s="2">
        <v>6</v>
      </c>
      <c r="W19" s="2">
        <v>6</v>
      </c>
      <c r="X19" s="2">
        <v>2</v>
      </c>
      <c r="Y19" s="22">
        <v>2</v>
      </c>
      <c r="Z19" s="22">
        <v>6</v>
      </c>
      <c r="AA19" s="2">
        <v>2</v>
      </c>
      <c r="AB19" s="2">
        <v>1</v>
      </c>
      <c r="AC19" s="22">
        <v>6</v>
      </c>
      <c r="AD19" s="2">
        <v>1</v>
      </c>
      <c r="AE19" s="2">
        <v>6</v>
      </c>
      <c r="AF19" s="2">
        <v>1</v>
      </c>
      <c r="AG19" s="2">
        <v>1</v>
      </c>
      <c r="AH19" s="22">
        <v>6</v>
      </c>
      <c r="AI19" s="2">
        <v>1</v>
      </c>
      <c r="AJ19" s="2">
        <v>1</v>
      </c>
      <c r="AK19" s="2">
        <v>2</v>
      </c>
      <c r="AL19" s="22">
        <v>6</v>
      </c>
      <c r="AM19" s="2">
        <v>2</v>
      </c>
      <c r="AN19" s="22">
        <v>2</v>
      </c>
      <c r="AO19" s="2">
        <v>2</v>
      </c>
      <c r="AP19" s="2">
        <v>2</v>
      </c>
      <c r="AQ19" s="22">
        <v>2</v>
      </c>
      <c r="AR19" s="22">
        <v>6</v>
      </c>
      <c r="AS19" s="2">
        <v>139250</v>
      </c>
    </row>
    <row r="20" spans="1:45" ht="15" thickBot="1" x14ac:dyDescent="0.35">
      <c r="A20" s="1" t="s">
        <v>112</v>
      </c>
      <c r="B20" s="2">
        <v>6</v>
      </c>
      <c r="C20" s="2">
        <v>1</v>
      </c>
      <c r="D20" s="22">
        <v>1</v>
      </c>
      <c r="E20" s="2">
        <v>5</v>
      </c>
      <c r="F20" s="2">
        <v>1</v>
      </c>
      <c r="G20" s="22">
        <v>1</v>
      </c>
      <c r="H20" s="2">
        <v>6</v>
      </c>
      <c r="I20" s="22">
        <v>5</v>
      </c>
      <c r="J20" s="2">
        <v>1</v>
      </c>
      <c r="K20" s="22">
        <v>4</v>
      </c>
      <c r="L20" s="2">
        <v>1</v>
      </c>
      <c r="M20" s="2">
        <v>4</v>
      </c>
      <c r="N20" s="2">
        <v>1</v>
      </c>
      <c r="O20" s="22">
        <v>1</v>
      </c>
      <c r="P20" s="22">
        <v>5</v>
      </c>
      <c r="Q20" s="22">
        <v>1</v>
      </c>
      <c r="R20" s="22">
        <v>1</v>
      </c>
      <c r="S20" s="2">
        <v>5</v>
      </c>
      <c r="T20" s="2">
        <v>5</v>
      </c>
      <c r="U20" s="2">
        <v>5</v>
      </c>
      <c r="V20" s="2">
        <v>1</v>
      </c>
      <c r="W20" s="2">
        <v>1</v>
      </c>
      <c r="X20" s="2">
        <v>5</v>
      </c>
      <c r="Y20" s="22">
        <v>5</v>
      </c>
      <c r="Z20" s="22">
        <v>5</v>
      </c>
      <c r="AA20" s="2">
        <v>4</v>
      </c>
      <c r="AB20" s="2">
        <v>1</v>
      </c>
      <c r="AC20" s="22">
        <v>5</v>
      </c>
      <c r="AD20" s="2">
        <v>1</v>
      </c>
      <c r="AE20" s="2">
        <v>5</v>
      </c>
      <c r="AF20" s="2">
        <v>1</v>
      </c>
      <c r="AG20" s="2">
        <v>5</v>
      </c>
      <c r="AH20" s="22">
        <v>5</v>
      </c>
      <c r="AI20" s="2">
        <v>1</v>
      </c>
      <c r="AJ20" s="2">
        <v>1</v>
      </c>
      <c r="AK20" s="2">
        <v>5</v>
      </c>
      <c r="AL20" s="22">
        <v>1</v>
      </c>
      <c r="AM20" s="2">
        <v>1</v>
      </c>
      <c r="AN20" s="22">
        <v>5</v>
      </c>
      <c r="AO20" s="2">
        <v>5</v>
      </c>
      <c r="AP20" s="2">
        <v>1</v>
      </c>
      <c r="AQ20" s="22">
        <v>5</v>
      </c>
      <c r="AR20" s="22">
        <v>5</v>
      </c>
      <c r="AS20" s="2">
        <v>132733</v>
      </c>
    </row>
    <row r="21" spans="1:45" ht="15" thickBot="1" x14ac:dyDescent="0.35">
      <c r="A21" s="1" t="s">
        <v>113</v>
      </c>
      <c r="B21" s="2">
        <v>6</v>
      </c>
      <c r="C21" s="2">
        <v>1</v>
      </c>
      <c r="D21" s="22">
        <v>1</v>
      </c>
      <c r="E21" s="2">
        <v>1</v>
      </c>
      <c r="F21" s="2">
        <v>1</v>
      </c>
      <c r="G21" s="22">
        <v>1</v>
      </c>
      <c r="H21" s="2">
        <v>6</v>
      </c>
      <c r="I21" s="22">
        <v>6</v>
      </c>
      <c r="J21" s="2">
        <v>1</v>
      </c>
      <c r="K21" s="22">
        <v>3</v>
      </c>
      <c r="L21" s="2">
        <v>1</v>
      </c>
      <c r="M21" s="2">
        <v>3</v>
      </c>
      <c r="N21" s="2">
        <v>1</v>
      </c>
      <c r="O21" s="22">
        <v>1</v>
      </c>
      <c r="P21" s="22">
        <v>1</v>
      </c>
      <c r="Q21" s="22">
        <v>1</v>
      </c>
      <c r="R21" s="22">
        <v>1</v>
      </c>
      <c r="S21" s="2">
        <v>1</v>
      </c>
      <c r="T21" s="2">
        <v>1</v>
      </c>
      <c r="U21" s="2">
        <v>3</v>
      </c>
      <c r="V21" s="2">
        <v>5</v>
      </c>
      <c r="W21" s="2">
        <v>1</v>
      </c>
      <c r="X21" s="2">
        <v>5</v>
      </c>
      <c r="Y21" s="22">
        <v>6</v>
      </c>
      <c r="Z21" s="22">
        <v>6</v>
      </c>
      <c r="AA21" s="2">
        <v>1</v>
      </c>
      <c r="AB21" s="2">
        <v>1</v>
      </c>
      <c r="AC21" s="22">
        <v>6</v>
      </c>
      <c r="AD21" s="2">
        <v>6</v>
      </c>
      <c r="AE21" s="2">
        <v>1</v>
      </c>
      <c r="AF21" s="2">
        <v>1</v>
      </c>
      <c r="AG21" s="2">
        <v>1</v>
      </c>
      <c r="AH21" s="22">
        <v>1</v>
      </c>
      <c r="AI21" s="2">
        <v>1</v>
      </c>
      <c r="AJ21" s="2">
        <v>1</v>
      </c>
      <c r="AK21" s="2">
        <v>3</v>
      </c>
      <c r="AL21" s="22">
        <v>6</v>
      </c>
      <c r="AM21" s="2">
        <v>1</v>
      </c>
      <c r="AN21" s="22">
        <v>1</v>
      </c>
      <c r="AO21" s="2">
        <v>3</v>
      </c>
      <c r="AP21" s="2">
        <v>1</v>
      </c>
      <c r="AQ21" s="22">
        <v>1</v>
      </c>
      <c r="AR21" s="22">
        <v>5</v>
      </c>
      <c r="AS21" s="2">
        <v>120666</v>
      </c>
    </row>
    <row r="22" spans="1:45" ht="15" thickBot="1" x14ac:dyDescent="0.35">
      <c r="A22" s="1" t="s">
        <v>114</v>
      </c>
      <c r="B22" s="2">
        <v>6</v>
      </c>
      <c r="C22" s="2">
        <v>1</v>
      </c>
      <c r="D22" s="22">
        <v>1</v>
      </c>
      <c r="E22" s="2">
        <v>1</v>
      </c>
      <c r="F22" s="2">
        <v>1</v>
      </c>
      <c r="G22" s="22">
        <v>5</v>
      </c>
      <c r="H22" s="2">
        <v>6</v>
      </c>
      <c r="I22" s="22">
        <v>6</v>
      </c>
      <c r="J22" s="2">
        <v>1</v>
      </c>
      <c r="K22" s="22">
        <v>1</v>
      </c>
      <c r="L22" s="2">
        <v>1</v>
      </c>
      <c r="M22" s="2">
        <v>1</v>
      </c>
      <c r="N22" s="2">
        <v>1</v>
      </c>
      <c r="O22" s="22">
        <v>1</v>
      </c>
      <c r="P22" s="22">
        <v>3</v>
      </c>
      <c r="Q22" s="22">
        <v>3</v>
      </c>
      <c r="R22" s="22">
        <v>1</v>
      </c>
      <c r="S22" s="2">
        <v>1</v>
      </c>
      <c r="T22" s="2">
        <v>1</v>
      </c>
      <c r="U22" s="2">
        <v>3</v>
      </c>
      <c r="V22" s="2">
        <v>5</v>
      </c>
      <c r="W22" s="2">
        <v>1</v>
      </c>
      <c r="X22" s="2">
        <v>5</v>
      </c>
      <c r="Y22" s="22">
        <v>6</v>
      </c>
      <c r="Z22" s="22">
        <v>6</v>
      </c>
      <c r="AA22" s="2">
        <v>1</v>
      </c>
      <c r="AB22" s="2">
        <v>1</v>
      </c>
      <c r="AC22" s="22">
        <v>6</v>
      </c>
      <c r="AD22" s="2">
        <v>5</v>
      </c>
      <c r="AE22" s="2">
        <v>5</v>
      </c>
      <c r="AF22" s="2">
        <v>1</v>
      </c>
      <c r="AG22" s="2">
        <v>1</v>
      </c>
      <c r="AH22" s="22">
        <v>5</v>
      </c>
      <c r="AI22" s="2">
        <v>1</v>
      </c>
      <c r="AJ22" s="2">
        <v>1</v>
      </c>
      <c r="AK22" s="2">
        <v>1</v>
      </c>
      <c r="AL22" s="22">
        <v>6</v>
      </c>
      <c r="AM22" s="2">
        <v>1</v>
      </c>
      <c r="AN22" s="22">
        <v>1</v>
      </c>
      <c r="AO22" s="2">
        <v>1</v>
      </c>
      <c r="AP22" s="2">
        <v>1</v>
      </c>
      <c r="AQ22" s="22">
        <v>5</v>
      </c>
      <c r="AR22" s="22">
        <v>5</v>
      </c>
      <c r="AS22" s="2">
        <v>118966</v>
      </c>
    </row>
    <row r="23" spans="1:45" ht="15" thickBot="1" x14ac:dyDescent="0.35">
      <c r="A23" s="1" t="s">
        <v>115</v>
      </c>
      <c r="B23" s="2">
        <v>6</v>
      </c>
      <c r="C23" s="2">
        <v>1</v>
      </c>
      <c r="D23" s="22">
        <v>1</v>
      </c>
      <c r="E23" s="2">
        <v>5</v>
      </c>
      <c r="F23" s="2">
        <v>1</v>
      </c>
      <c r="G23" s="22">
        <v>2</v>
      </c>
      <c r="H23" s="2">
        <v>6</v>
      </c>
      <c r="I23" s="22">
        <v>6</v>
      </c>
      <c r="J23" s="2">
        <v>1</v>
      </c>
      <c r="K23" s="22">
        <v>3</v>
      </c>
      <c r="L23" s="2">
        <v>1</v>
      </c>
      <c r="M23" s="2">
        <v>3</v>
      </c>
      <c r="N23" s="2">
        <v>1</v>
      </c>
      <c r="O23" s="22">
        <v>1</v>
      </c>
      <c r="P23" s="22">
        <v>1</v>
      </c>
      <c r="Q23" s="22">
        <v>1</v>
      </c>
      <c r="R23" s="22">
        <v>1</v>
      </c>
      <c r="S23" s="2">
        <v>2</v>
      </c>
      <c r="T23" s="2">
        <v>1</v>
      </c>
      <c r="U23" s="2">
        <v>3</v>
      </c>
      <c r="V23" s="2">
        <v>5</v>
      </c>
      <c r="W23" s="2">
        <v>1</v>
      </c>
      <c r="X23" s="2">
        <v>5</v>
      </c>
      <c r="Y23" s="22">
        <v>6</v>
      </c>
      <c r="Z23" s="22">
        <v>6</v>
      </c>
      <c r="AA23" s="2">
        <v>1</v>
      </c>
      <c r="AB23" s="2">
        <v>1</v>
      </c>
      <c r="AC23" s="22">
        <v>6</v>
      </c>
      <c r="AD23" s="2">
        <v>6</v>
      </c>
      <c r="AE23" s="2">
        <v>2</v>
      </c>
      <c r="AF23" s="2">
        <v>1</v>
      </c>
      <c r="AG23" s="2">
        <v>1</v>
      </c>
      <c r="AH23" s="22">
        <v>2</v>
      </c>
      <c r="AI23" s="2">
        <v>1</v>
      </c>
      <c r="AJ23" s="2">
        <v>1</v>
      </c>
      <c r="AK23" s="2">
        <v>3</v>
      </c>
      <c r="AL23" s="22">
        <v>6</v>
      </c>
      <c r="AM23" s="2">
        <v>1</v>
      </c>
      <c r="AN23" s="22">
        <v>1</v>
      </c>
      <c r="AO23" s="2">
        <v>3</v>
      </c>
      <c r="AP23" s="2">
        <v>1</v>
      </c>
      <c r="AQ23" s="22">
        <v>2</v>
      </c>
      <c r="AR23" s="22">
        <v>5</v>
      </c>
      <c r="AS23" s="2">
        <v>116800</v>
      </c>
    </row>
    <row r="24" spans="1:45" ht="15" thickBot="1" x14ac:dyDescent="0.35">
      <c r="A24" s="1" t="s">
        <v>116</v>
      </c>
      <c r="B24" s="2">
        <v>6</v>
      </c>
      <c r="C24" s="2">
        <v>1</v>
      </c>
      <c r="D24" s="22">
        <v>5</v>
      </c>
      <c r="E24" s="2">
        <v>5</v>
      </c>
      <c r="F24" s="2">
        <v>1</v>
      </c>
      <c r="G24" s="22">
        <v>1</v>
      </c>
      <c r="H24" s="2">
        <v>6</v>
      </c>
      <c r="I24" s="22">
        <v>6</v>
      </c>
      <c r="J24" s="2">
        <v>1</v>
      </c>
      <c r="K24" s="22">
        <v>3</v>
      </c>
      <c r="L24" s="2">
        <v>1</v>
      </c>
      <c r="M24" s="2">
        <v>3</v>
      </c>
      <c r="N24" s="2">
        <v>1</v>
      </c>
      <c r="O24" s="22">
        <v>1</v>
      </c>
      <c r="P24" s="22">
        <v>3</v>
      </c>
      <c r="Q24" s="22">
        <v>3</v>
      </c>
      <c r="R24" s="22">
        <v>1</v>
      </c>
      <c r="S24" s="2">
        <v>1</v>
      </c>
      <c r="T24" s="2">
        <v>1</v>
      </c>
      <c r="U24" s="2">
        <v>3</v>
      </c>
      <c r="V24" s="2">
        <v>5</v>
      </c>
      <c r="W24" s="2">
        <v>1</v>
      </c>
      <c r="X24" s="2">
        <v>5</v>
      </c>
      <c r="Y24" s="22">
        <v>6</v>
      </c>
      <c r="Z24" s="22">
        <v>6</v>
      </c>
      <c r="AA24" s="2">
        <v>1</v>
      </c>
      <c r="AB24" s="2">
        <v>1</v>
      </c>
      <c r="AC24" s="22">
        <v>6</v>
      </c>
      <c r="AD24" s="2">
        <v>6</v>
      </c>
      <c r="AE24" s="2">
        <v>1</v>
      </c>
      <c r="AF24" s="2">
        <v>1</v>
      </c>
      <c r="AG24" s="2">
        <v>1</v>
      </c>
      <c r="AH24" s="22">
        <v>1</v>
      </c>
      <c r="AI24" s="2">
        <v>1</v>
      </c>
      <c r="AJ24" s="2">
        <v>1</v>
      </c>
      <c r="AK24" s="2">
        <v>1</v>
      </c>
      <c r="AL24" s="22">
        <v>6</v>
      </c>
      <c r="AM24" s="2">
        <v>1</v>
      </c>
      <c r="AN24" s="22">
        <v>1</v>
      </c>
      <c r="AO24" s="2">
        <v>3</v>
      </c>
      <c r="AP24" s="2">
        <v>1</v>
      </c>
      <c r="AQ24" s="22">
        <v>1</v>
      </c>
      <c r="AR24" s="22">
        <v>5</v>
      </c>
      <c r="AS24" s="2">
        <v>124233</v>
      </c>
    </row>
    <row r="25" spans="1:45" ht="15" thickBot="1" x14ac:dyDescent="0.35">
      <c r="A25" s="1" t="s">
        <v>117</v>
      </c>
      <c r="B25" s="2">
        <v>6</v>
      </c>
      <c r="C25" s="2">
        <v>1</v>
      </c>
      <c r="D25" s="22">
        <v>5</v>
      </c>
      <c r="E25" s="2">
        <v>1</v>
      </c>
      <c r="F25" s="2">
        <v>1</v>
      </c>
      <c r="G25" s="22">
        <v>1</v>
      </c>
      <c r="H25" s="2">
        <v>6</v>
      </c>
      <c r="I25" s="22">
        <v>6</v>
      </c>
      <c r="J25" s="2">
        <v>1</v>
      </c>
      <c r="K25" s="22">
        <v>3</v>
      </c>
      <c r="L25" s="2">
        <v>1</v>
      </c>
      <c r="M25" s="2">
        <v>3</v>
      </c>
      <c r="N25" s="2">
        <v>1</v>
      </c>
      <c r="O25" s="22">
        <v>1</v>
      </c>
      <c r="P25" s="22">
        <v>1</v>
      </c>
      <c r="Q25" s="22">
        <v>1</v>
      </c>
      <c r="R25" s="22">
        <v>1</v>
      </c>
      <c r="S25" s="2">
        <v>1</v>
      </c>
      <c r="T25" s="2">
        <v>1</v>
      </c>
      <c r="U25" s="2">
        <v>3</v>
      </c>
      <c r="V25" s="2">
        <v>5</v>
      </c>
      <c r="W25" s="2">
        <v>1</v>
      </c>
      <c r="X25" s="2">
        <v>5</v>
      </c>
      <c r="Y25" s="22">
        <v>6</v>
      </c>
      <c r="Z25" s="22">
        <v>6</v>
      </c>
      <c r="AA25" s="2">
        <v>1</v>
      </c>
      <c r="AB25" s="2">
        <v>1</v>
      </c>
      <c r="AC25" s="22">
        <v>6</v>
      </c>
      <c r="AD25" s="2">
        <v>6</v>
      </c>
      <c r="AE25" s="2">
        <v>1</v>
      </c>
      <c r="AF25" s="2">
        <v>1</v>
      </c>
      <c r="AG25" s="2">
        <v>1</v>
      </c>
      <c r="AH25" s="22">
        <v>1</v>
      </c>
      <c r="AI25" s="2">
        <v>1</v>
      </c>
      <c r="AJ25" s="2">
        <v>1</v>
      </c>
      <c r="AK25" s="2">
        <v>3</v>
      </c>
      <c r="AL25" s="22">
        <v>6</v>
      </c>
      <c r="AM25" s="2">
        <v>1</v>
      </c>
      <c r="AN25" s="22">
        <v>1</v>
      </c>
      <c r="AO25" s="2">
        <v>3</v>
      </c>
      <c r="AP25" s="2">
        <v>1</v>
      </c>
      <c r="AQ25" s="22">
        <v>1</v>
      </c>
      <c r="AR25" s="22">
        <v>5</v>
      </c>
      <c r="AS25" s="2">
        <v>128300</v>
      </c>
    </row>
    <row r="26" spans="1:45" ht="15" thickBot="1" x14ac:dyDescent="0.35">
      <c r="A26" s="1" t="s">
        <v>118</v>
      </c>
      <c r="B26" s="2">
        <v>6</v>
      </c>
      <c r="C26" s="2">
        <v>1</v>
      </c>
      <c r="D26" s="22">
        <v>5</v>
      </c>
      <c r="E26" s="2">
        <v>1</v>
      </c>
      <c r="F26" s="2">
        <v>1</v>
      </c>
      <c r="G26" s="22">
        <v>1</v>
      </c>
      <c r="H26" s="2">
        <v>6</v>
      </c>
      <c r="I26" s="22">
        <v>6</v>
      </c>
      <c r="J26" s="2">
        <v>1</v>
      </c>
      <c r="K26" s="22">
        <v>3</v>
      </c>
      <c r="L26" s="2">
        <v>1</v>
      </c>
      <c r="M26" s="2">
        <v>3</v>
      </c>
      <c r="N26" s="2">
        <v>1</v>
      </c>
      <c r="O26" s="22">
        <v>1</v>
      </c>
      <c r="P26" s="22">
        <v>1</v>
      </c>
      <c r="Q26" s="22">
        <v>1</v>
      </c>
      <c r="R26" s="22">
        <v>1</v>
      </c>
      <c r="S26" s="2">
        <v>1</v>
      </c>
      <c r="T26" s="2">
        <v>1</v>
      </c>
      <c r="U26" s="2">
        <v>3</v>
      </c>
      <c r="V26" s="2">
        <v>5</v>
      </c>
      <c r="W26" s="2">
        <v>1</v>
      </c>
      <c r="X26" s="2">
        <v>5</v>
      </c>
      <c r="Y26" s="22">
        <v>6</v>
      </c>
      <c r="Z26" s="22">
        <v>6</v>
      </c>
      <c r="AA26" s="2">
        <v>1</v>
      </c>
      <c r="AB26" s="2">
        <v>1</v>
      </c>
      <c r="AC26" s="22">
        <v>6</v>
      </c>
      <c r="AD26" s="2">
        <v>6</v>
      </c>
      <c r="AE26" s="2">
        <v>1</v>
      </c>
      <c r="AF26" s="2">
        <v>1</v>
      </c>
      <c r="AG26" s="2">
        <v>1</v>
      </c>
      <c r="AH26" s="22">
        <v>1</v>
      </c>
      <c r="AI26" s="2">
        <v>1</v>
      </c>
      <c r="AJ26" s="2">
        <v>1</v>
      </c>
      <c r="AK26" s="2">
        <v>1</v>
      </c>
      <c r="AL26" s="22">
        <v>6</v>
      </c>
      <c r="AM26" s="2">
        <v>1</v>
      </c>
      <c r="AN26" s="22">
        <v>1</v>
      </c>
      <c r="AO26" s="2">
        <v>1</v>
      </c>
      <c r="AP26" s="2">
        <v>1</v>
      </c>
      <c r="AQ26" s="22">
        <v>1</v>
      </c>
      <c r="AR26" s="22">
        <v>5</v>
      </c>
      <c r="AS26" s="2">
        <v>117300</v>
      </c>
    </row>
    <row r="27" spans="1:45" ht="15" thickBot="1" x14ac:dyDescent="0.35">
      <c r="A27" s="1" t="s">
        <v>119</v>
      </c>
      <c r="B27" s="2">
        <v>6</v>
      </c>
      <c r="C27" s="2">
        <v>1</v>
      </c>
      <c r="D27" s="22">
        <v>5</v>
      </c>
      <c r="E27" s="2">
        <v>5</v>
      </c>
      <c r="F27" s="2">
        <v>1</v>
      </c>
      <c r="G27" s="22">
        <v>1</v>
      </c>
      <c r="H27" s="2">
        <v>6</v>
      </c>
      <c r="I27" s="22">
        <v>6</v>
      </c>
      <c r="J27" s="2">
        <v>1</v>
      </c>
      <c r="K27" s="22">
        <v>3</v>
      </c>
      <c r="L27" s="2">
        <v>1</v>
      </c>
      <c r="M27" s="2">
        <v>3</v>
      </c>
      <c r="N27" s="2">
        <v>1</v>
      </c>
      <c r="O27" s="22">
        <v>1</v>
      </c>
      <c r="P27" s="22">
        <v>3</v>
      </c>
      <c r="Q27" s="22">
        <v>3</v>
      </c>
      <c r="R27" s="22">
        <v>1</v>
      </c>
      <c r="S27" s="2">
        <v>1</v>
      </c>
      <c r="T27" s="2">
        <v>1</v>
      </c>
      <c r="U27" s="2">
        <v>3</v>
      </c>
      <c r="V27" s="2">
        <v>5</v>
      </c>
      <c r="W27" s="2">
        <v>1</v>
      </c>
      <c r="X27" s="2">
        <v>5</v>
      </c>
      <c r="Y27" s="22">
        <v>6</v>
      </c>
      <c r="Z27" s="22">
        <v>6</v>
      </c>
      <c r="AA27" s="2">
        <v>1</v>
      </c>
      <c r="AB27" s="2">
        <v>1</v>
      </c>
      <c r="AC27" s="22">
        <v>6</v>
      </c>
      <c r="AD27" s="2">
        <v>6</v>
      </c>
      <c r="AE27" s="2">
        <v>1</v>
      </c>
      <c r="AF27" s="2">
        <v>1</v>
      </c>
      <c r="AG27" s="2">
        <v>1</v>
      </c>
      <c r="AH27" s="22">
        <v>1</v>
      </c>
      <c r="AI27" s="2">
        <v>1</v>
      </c>
      <c r="AJ27" s="2">
        <v>1</v>
      </c>
      <c r="AK27" s="2">
        <v>3</v>
      </c>
      <c r="AL27" s="22">
        <v>6</v>
      </c>
      <c r="AM27" s="2">
        <v>1</v>
      </c>
      <c r="AN27" s="22">
        <v>1</v>
      </c>
      <c r="AO27" s="2">
        <v>3</v>
      </c>
      <c r="AP27" s="2">
        <v>1</v>
      </c>
      <c r="AQ27" s="22">
        <v>1</v>
      </c>
      <c r="AR27" s="22">
        <v>5</v>
      </c>
      <c r="AS27" s="2">
        <v>141066</v>
      </c>
    </row>
    <row r="28" spans="1:45" ht="15" thickBot="1" x14ac:dyDescent="0.35">
      <c r="A28" s="1" t="s">
        <v>120</v>
      </c>
      <c r="B28" s="2">
        <v>6</v>
      </c>
      <c r="C28" s="2">
        <v>1</v>
      </c>
      <c r="D28" s="22">
        <v>5</v>
      </c>
      <c r="E28" s="2">
        <v>4</v>
      </c>
      <c r="F28" s="2">
        <v>4</v>
      </c>
      <c r="G28" s="22">
        <v>1</v>
      </c>
      <c r="H28" s="2">
        <v>5</v>
      </c>
      <c r="I28" s="22">
        <v>1</v>
      </c>
      <c r="J28" s="2">
        <v>1</v>
      </c>
      <c r="K28" s="22">
        <v>3</v>
      </c>
      <c r="L28" s="2">
        <v>1</v>
      </c>
      <c r="M28" s="2">
        <v>3</v>
      </c>
      <c r="N28" s="2">
        <v>1</v>
      </c>
      <c r="O28" s="22">
        <v>1</v>
      </c>
      <c r="P28" s="22">
        <v>1</v>
      </c>
      <c r="Q28" s="22">
        <v>1</v>
      </c>
      <c r="R28" s="22">
        <v>3</v>
      </c>
      <c r="S28" s="2">
        <v>1</v>
      </c>
      <c r="T28" s="2">
        <v>2</v>
      </c>
      <c r="U28" s="2">
        <v>4</v>
      </c>
      <c r="V28" s="2">
        <v>5</v>
      </c>
      <c r="W28" s="2">
        <v>1</v>
      </c>
      <c r="X28" s="2">
        <v>4</v>
      </c>
      <c r="Y28" s="22">
        <v>1</v>
      </c>
      <c r="Z28" s="22">
        <v>5</v>
      </c>
      <c r="AA28" s="2">
        <v>1</v>
      </c>
      <c r="AB28" s="2">
        <v>1</v>
      </c>
      <c r="AC28" s="22">
        <v>1</v>
      </c>
      <c r="AD28" s="2">
        <v>1</v>
      </c>
      <c r="AE28" s="2">
        <v>1</v>
      </c>
      <c r="AF28" s="2">
        <v>1</v>
      </c>
      <c r="AG28" s="2">
        <v>1</v>
      </c>
      <c r="AH28" s="22">
        <v>1</v>
      </c>
      <c r="AI28" s="2">
        <v>1</v>
      </c>
      <c r="AJ28" s="2">
        <v>1</v>
      </c>
      <c r="AK28" s="2">
        <v>5</v>
      </c>
      <c r="AL28" s="22">
        <v>6</v>
      </c>
      <c r="AM28" s="2">
        <v>5</v>
      </c>
      <c r="AN28" s="22">
        <v>1</v>
      </c>
      <c r="AO28" s="2">
        <v>1</v>
      </c>
      <c r="AP28" s="2">
        <v>1</v>
      </c>
      <c r="AQ28" s="22">
        <v>1</v>
      </c>
      <c r="AR28" s="22">
        <v>5</v>
      </c>
      <c r="AS28" s="2">
        <v>140678</v>
      </c>
    </row>
    <row r="29" spans="1:45" ht="15" thickBot="1" x14ac:dyDescent="0.35">
      <c r="A29" s="1" t="s">
        <v>121</v>
      </c>
      <c r="B29" s="2">
        <v>6</v>
      </c>
      <c r="C29" s="2">
        <v>1</v>
      </c>
      <c r="D29" s="22">
        <v>1</v>
      </c>
      <c r="E29" s="2">
        <v>1</v>
      </c>
      <c r="F29" s="2">
        <v>2</v>
      </c>
      <c r="G29" s="22">
        <v>3</v>
      </c>
      <c r="H29" s="2">
        <v>6</v>
      </c>
      <c r="I29" s="22">
        <v>5</v>
      </c>
      <c r="J29" s="2">
        <v>1</v>
      </c>
      <c r="K29" s="22">
        <v>1</v>
      </c>
      <c r="L29" s="2">
        <v>1</v>
      </c>
      <c r="M29" s="2">
        <v>1</v>
      </c>
      <c r="N29" s="2">
        <v>1</v>
      </c>
      <c r="O29" s="22">
        <v>1</v>
      </c>
      <c r="P29" s="22">
        <v>1</v>
      </c>
      <c r="Q29" s="22">
        <v>5</v>
      </c>
      <c r="R29" s="22">
        <v>1</v>
      </c>
      <c r="S29" s="2">
        <v>1</v>
      </c>
      <c r="T29" s="2">
        <v>5</v>
      </c>
      <c r="U29" s="2">
        <v>4</v>
      </c>
      <c r="V29" s="2">
        <v>1</v>
      </c>
      <c r="W29" s="2">
        <v>1</v>
      </c>
      <c r="X29" s="2">
        <v>5</v>
      </c>
      <c r="Y29" s="22">
        <v>4</v>
      </c>
      <c r="Z29" s="22">
        <v>5</v>
      </c>
      <c r="AA29" s="2">
        <v>4</v>
      </c>
      <c r="AB29" s="2">
        <v>5</v>
      </c>
      <c r="AC29" s="22">
        <v>1</v>
      </c>
      <c r="AD29" s="2">
        <v>6</v>
      </c>
      <c r="AE29" s="2">
        <v>1</v>
      </c>
      <c r="AF29" s="2">
        <v>1</v>
      </c>
      <c r="AG29" s="2">
        <v>1</v>
      </c>
      <c r="AH29" s="22">
        <v>1</v>
      </c>
      <c r="AI29" s="2">
        <v>1</v>
      </c>
      <c r="AJ29" s="2">
        <v>1</v>
      </c>
      <c r="AK29" s="2">
        <v>1</v>
      </c>
      <c r="AL29" s="22">
        <v>6</v>
      </c>
      <c r="AM29" s="2">
        <v>1</v>
      </c>
      <c r="AN29" s="22">
        <v>6</v>
      </c>
      <c r="AO29" s="2">
        <v>1</v>
      </c>
      <c r="AP29" s="2">
        <v>1</v>
      </c>
      <c r="AQ29" s="22">
        <v>5</v>
      </c>
      <c r="AR29" s="22">
        <v>5</v>
      </c>
      <c r="AS29" s="2">
        <v>123666</v>
      </c>
    </row>
    <row r="30" spans="1:45" ht="15" thickBot="1" x14ac:dyDescent="0.35">
      <c r="A30" s="1" t="s">
        <v>122</v>
      </c>
      <c r="B30" s="2">
        <v>6</v>
      </c>
      <c r="C30" s="2">
        <v>1</v>
      </c>
      <c r="D30" s="22">
        <v>1</v>
      </c>
      <c r="E30" s="2">
        <v>1</v>
      </c>
      <c r="F30" s="2">
        <v>2</v>
      </c>
      <c r="G30" s="22">
        <v>3</v>
      </c>
      <c r="H30" s="2">
        <v>6</v>
      </c>
      <c r="I30" s="22">
        <v>5</v>
      </c>
      <c r="J30" s="2">
        <v>1</v>
      </c>
      <c r="K30" s="22">
        <v>1</v>
      </c>
      <c r="L30" s="2">
        <v>1</v>
      </c>
      <c r="M30" s="2">
        <v>1</v>
      </c>
      <c r="N30" s="2">
        <v>1</v>
      </c>
      <c r="O30" s="22">
        <v>1</v>
      </c>
      <c r="P30" s="22">
        <v>4</v>
      </c>
      <c r="Q30" s="22">
        <v>4</v>
      </c>
      <c r="R30" s="22">
        <v>1</v>
      </c>
      <c r="S30" s="2">
        <v>1</v>
      </c>
      <c r="T30" s="2">
        <v>5</v>
      </c>
      <c r="U30" s="2">
        <v>4</v>
      </c>
      <c r="V30" s="2">
        <v>1</v>
      </c>
      <c r="W30" s="2">
        <v>1</v>
      </c>
      <c r="X30" s="2">
        <v>5</v>
      </c>
      <c r="Y30" s="22">
        <v>4</v>
      </c>
      <c r="Z30" s="22">
        <v>5</v>
      </c>
      <c r="AA30" s="2">
        <v>4</v>
      </c>
      <c r="AB30" s="2">
        <v>5</v>
      </c>
      <c r="AC30" s="22">
        <v>1</v>
      </c>
      <c r="AD30" s="2">
        <v>6</v>
      </c>
      <c r="AE30" s="2">
        <v>5</v>
      </c>
      <c r="AF30" s="2">
        <v>1</v>
      </c>
      <c r="AG30" s="2">
        <v>1</v>
      </c>
      <c r="AH30" s="22">
        <v>1</v>
      </c>
      <c r="AI30" s="2">
        <v>1</v>
      </c>
      <c r="AJ30" s="2">
        <v>1</v>
      </c>
      <c r="AK30" s="2">
        <v>1</v>
      </c>
      <c r="AL30" s="22">
        <v>6</v>
      </c>
      <c r="AM30" s="2">
        <v>1</v>
      </c>
      <c r="AN30" s="22">
        <v>6</v>
      </c>
      <c r="AO30" s="2">
        <v>1</v>
      </c>
      <c r="AP30" s="2">
        <v>1</v>
      </c>
      <c r="AQ30" s="22">
        <v>5</v>
      </c>
      <c r="AR30" s="22">
        <v>5</v>
      </c>
      <c r="AS30" s="2">
        <v>113666</v>
      </c>
    </row>
    <row r="31" spans="1:45" ht="15" thickBot="1" x14ac:dyDescent="0.35">
      <c r="A31" s="1" t="s">
        <v>123</v>
      </c>
      <c r="B31" s="2">
        <v>6</v>
      </c>
      <c r="C31" s="2">
        <v>1</v>
      </c>
      <c r="D31" s="22">
        <v>1</v>
      </c>
      <c r="E31" s="2">
        <v>1</v>
      </c>
      <c r="F31" s="2">
        <v>2</v>
      </c>
      <c r="G31" s="22">
        <v>3</v>
      </c>
      <c r="H31" s="2">
        <v>6</v>
      </c>
      <c r="I31" s="22">
        <v>5</v>
      </c>
      <c r="J31" s="2">
        <v>1</v>
      </c>
      <c r="K31" s="22">
        <v>1</v>
      </c>
      <c r="L31" s="2">
        <v>1</v>
      </c>
      <c r="M31" s="2">
        <v>1</v>
      </c>
      <c r="N31" s="2">
        <v>1</v>
      </c>
      <c r="O31" s="22">
        <v>1</v>
      </c>
      <c r="P31" s="22">
        <v>4</v>
      </c>
      <c r="Q31" s="22">
        <v>4</v>
      </c>
      <c r="R31" s="22">
        <v>1</v>
      </c>
      <c r="S31" s="2">
        <v>1</v>
      </c>
      <c r="T31" s="2">
        <v>5</v>
      </c>
      <c r="U31" s="2">
        <v>4</v>
      </c>
      <c r="V31" s="2">
        <v>1</v>
      </c>
      <c r="W31" s="2">
        <v>1</v>
      </c>
      <c r="X31" s="2">
        <v>5</v>
      </c>
      <c r="Y31" s="22">
        <v>4</v>
      </c>
      <c r="Z31" s="22">
        <v>5</v>
      </c>
      <c r="AA31" s="2">
        <v>4</v>
      </c>
      <c r="AB31" s="2">
        <v>5</v>
      </c>
      <c r="AC31" s="22">
        <v>1</v>
      </c>
      <c r="AD31" s="2">
        <v>6</v>
      </c>
      <c r="AE31" s="2">
        <v>5</v>
      </c>
      <c r="AF31" s="2">
        <v>1</v>
      </c>
      <c r="AG31" s="2">
        <v>1</v>
      </c>
      <c r="AH31" s="22">
        <v>1</v>
      </c>
      <c r="AI31" s="2">
        <v>1</v>
      </c>
      <c r="AJ31" s="2">
        <v>1</v>
      </c>
      <c r="AK31" s="2">
        <v>1</v>
      </c>
      <c r="AL31" s="22">
        <v>6</v>
      </c>
      <c r="AM31" s="2">
        <v>1</v>
      </c>
      <c r="AN31" s="22">
        <v>6</v>
      </c>
      <c r="AO31" s="2">
        <v>1</v>
      </c>
      <c r="AP31" s="2">
        <v>1</v>
      </c>
      <c r="AQ31" s="22">
        <v>5</v>
      </c>
      <c r="AR31" s="22">
        <v>5</v>
      </c>
      <c r="AS31" s="2">
        <v>117033</v>
      </c>
    </row>
    <row r="32" spans="1:45" ht="15" thickBot="1" x14ac:dyDescent="0.35">
      <c r="A32" s="1" t="s">
        <v>124</v>
      </c>
      <c r="B32" s="2">
        <v>6</v>
      </c>
      <c r="C32" s="2">
        <v>1</v>
      </c>
      <c r="D32" s="22">
        <v>1</v>
      </c>
      <c r="E32" s="2">
        <v>1</v>
      </c>
      <c r="F32" s="2">
        <v>2</v>
      </c>
      <c r="G32" s="22">
        <v>3</v>
      </c>
      <c r="H32" s="2">
        <v>6</v>
      </c>
      <c r="I32" s="22">
        <v>5</v>
      </c>
      <c r="J32" s="2">
        <v>1</v>
      </c>
      <c r="K32" s="22">
        <v>1</v>
      </c>
      <c r="L32" s="2">
        <v>1</v>
      </c>
      <c r="M32" s="2">
        <v>1</v>
      </c>
      <c r="N32" s="2">
        <v>1</v>
      </c>
      <c r="O32" s="22">
        <v>1</v>
      </c>
      <c r="P32" s="22">
        <v>4</v>
      </c>
      <c r="Q32" s="22">
        <v>4</v>
      </c>
      <c r="R32" s="22">
        <v>1</v>
      </c>
      <c r="S32" s="2">
        <v>1</v>
      </c>
      <c r="T32" s="2">
        <v>5</v>
      </c>
      <c r="U32" s="2">
        <v>4</v>
      </c>
      <c r="V32" s="2">
        <v>1</v>
      </c>
      <c r="W32" s="2">
        <v>1</v>
      </c>
      <c r="X32" s="2">
        <v>5</v>
      </c>
      <c r="Y32" s="22">
        <v>4</v>
      </c>
      <c r="Z32" s="22">
        <v>5</v>
      </c>
      <c r="AA32" s="2">
        <v>4</v>
      </c>
      <c r="AB32" s="2">
        <v>5</v>
      </c>
      <c r="AC32" s="22">
        <v>1</v>
      </c>
      <c r="AD32" s="2">
        <v>6</v>
      </c>
      <c r="AE32" s="2">
        <v>5</v>
      </c>
      <c r="AF32" s="2">
        <v>1</v>
      </c>
      <c r="AG32" s="2">
        <v>1</v>
      </c>
      <c r="AH32" s="22">
        <v>1</v>
      </c>
      <c r="AI32" s="2">
        <v>1</v>
      </c>
      <c r="AJ32" s="2">
        <v>1</v>
      </c>
      <c r="AK32" s="2">
        <v>1</v>
      </c>
      <c r="AL32" s="22">
        <v>6</v>
      </c>
      <c r="AM32" s="2">
        <v>1</v>
      </c>
      <c r="AN32" s="22">
        <v>6</v>
      </c>
      <c r="AO32" s="2">
        <v>1</v>
      </c>
      <c r="AP32" s="2">
        <v>1</v>
      </c>
      <c r="AQ32" s="22">
        <v>5</v>
      </c>
      <c r="AR32" s="22">
        <v>5</v>
      </c>
      <c r="AS32" s="2">
        <v>122392</v>
      </c>
    </row>
    <row r="33" spans="1:45" ht="15" thickBot="1" x14ac:dyDescent="0.35">
      <c r="A33" s="1" t="s">
        <v>125</v>
      </c>
      <c r="B33" s="2">
        <v>7</v>
      </c>
      <c r="C33" s="2">
        <v>1</v>
      </c>
      <c r="D33" s="22">
        <v>6</v>
      </c>
      <c r="E33" s="2">
        <v>5</v>
      </c>
      <c r="F33" s="2">
        <v>5</v>
      </c>
      <c r="G33" s="22">
        <v>1</v>
      </c>
      <c r="H33" s="2">
        <v>7</v>
      </c>
      <c r="I33" s="22">
        <v>5</v>
      </c>
      <c r="J33" s="2">
        <v>1</v>
      </c>
      <c r="K33" s="22">
        <v>5</v>
      </c>
      <c r="L33" s="2">
        <v>1</v>
      </c>
      <c r="M33" s="2">
        <v>4</v>
      </c>
      <c r="N33" s="2">
        <v>1</v>
      </c>
      <c r="O33" s="22">
        <v>1</v>
      </c>
      <c r="P33" s="22">
        <v>4</v>
      </c>
      <c r="Q33" s="22">
        <v>4</v>
      </c>
      <c r="R33" s="22">
        <v>4</v>
      </c>
      <c r="S33" s="2">
        <v>7</v>
      </c>
      <c r="T33" s="2">
        <v>6</v>
      </c>
      <c r="U33" s="2">
        <v>5</v>
      </c>
      <c r="V33" s="2">
        <v>1</v>
      </c>
      <c r="W33" s="2">
        <v>1</v>
      </c>
      <c r="X33" s="2">
        <v>5</v>
      </c>
      <c r="Y33" s="22">
        <v>5</v>
      </c>
      <c r="Z33" s="22">
        <v>6</v>
      </c>
      <c r="AA33" s="2">
        <v>4</v>
      </c>
      <c r="AB33" s="2">
        <v>7</v>
      </c>
      <c r="AC33" s="22">
        <v>1</v>
      </c>
      <c r="AD33" s="2">
        <v>5</v>
      </c>
      <c r="AE33" s="2">
        <v>1</v>
      </c>
      <c r="AF33" s="2">
        <v>1</v>
      </c>
      <c r="AG33" s="2">
        <v>1</v>
      </c>
      <c r="AH33" s="22">
        <v>1</v>
      </c>
      <c r="AI33" s="2">
        <v>1</v>
      </c>
      <c r="AJ33" s="2">
        <v>1</v>
      </c>
      <c r="AK33" s="2">
        <v>1</v>
      </c>
      <c r="AL33" s="22">
        <v>7</v>
      </c>
      <c r="AM33" s="2">
        <v>1</v>
      </c>
      <c r="AN33" s="22">
        <v>4</v>
      </c>
      <c r="AO33" s="2">
        <v>5</v>
      </c>
      <c r="AP33" s="2">
        <v>1</v>
      </c>
      <c r="AQ33" s="22">
        <v>5</v>
      </c>
      <c r="AR33" s="22">
        <v>5</v>
      </c>
      <c r="AS33" s="2">
        <v>132214</v>
      </c>
    </row>
    <row r="34" spans="1:45" ht="15" thickBot="1" x14ac:dyDescent="0.35">
      <c r="A34" s="1" t="s">
        <v>126</v>
      </c>
      <c r="B34" s="2">
        <v>6</v>
      </c>
      <c r="C34" s="2">
        <v>1</v>
      </c>
      <c r="D34" s="22">
        <v>5</v>
      </c>
      <c r="E34" s="2">
        <v>3</v>
      </c>
      <c r="F34" s="2">
        <v>6</v>
      </c>
      <c r="G34" s="22">
        <v>3</v>
      </c>
      <c r="H34" s="2">
        <v>6</v>
      </c>
      <c r="I34" s="22">
        <v>6</v>
      </c>
      <c r="J34" s="2">
        <v>1</v>
      </c>
      <c r="K34" s="22">
        <v>3</v>
      </c>
      <c r="L34" s="2">
        <v>3</v>
      </c>
      <c r="M34" s="2">
        <v>3</v>
      </c>
      <c r="N34" s="2">
        <v>1</v>
      </c>
      <c r="O34" s="22">
        <v>1</v>
      </c>
      <c r="P34" s="22">
        <v>3</v>
      </c>
      <c r="Q34" s="22">
        <v>3</v>
      </c>
      <c r="R34" s="22">
        <v>3</v>
      </c>
      <c r="S34" s="2">
        <v>5</v>
      </c>
      <c r="T34" s="2">
        <v>3</v>
      </c>
      <c r="U34" s="2">
        <v>3</v>
      </c>
      <c r="V34" s="2">
        <v>1</v>
      </c>
      <c r="W34" s="2">
        <v>1</v>
      </c>
      <c r="X34" s="2">
        <v>6</v>
      </c>
      <c r="Y34" s="22">
        <v>1</v>
      </c>
      <c r="Z34" s="22">
        <v>6</v>
      </c>
      <c r="AA34" s="2">
        <v>3</v>
      </c>
      <c r="AB34" s="2">
        <v>3</v>
      </c>
      <c r="AC34" s="22">
        <v>1</v>
      </c>
      <c r="AD34" s="2">
        <v>1</v>
      </c>
      <c r="AE34" s="2">
        <v>1</v>
      </c>
      <c r="AF34" s="2">
        <v>1</v>
      </c>
      <c r="AG34" s="2">
        <v>3</v>
      </c>
      <c r="AH34" s="22">
        <v>5</v>
      </c>
      <c r="AI34" s="2">
        <v>1</v>
      </c>
      <c r="AJ34" s="2">
        <v>3</v>
      </c>
      <c r="AK34" s="2">
        <v>1</v>
      </c>
      <c r="AL34" s="22">
        <v>6</v>
      </c>
      <c r="AM34" s="2">
        <v>1</v>
      </c>
      <c r="AN34" s="22">
        <v>1</v>
      </c>
      <c r="AO34" s="2">
        <v>3</v>
      </c>
      <c r="AP34" s="2">
        <v>3</v>
      </c>
      <c r="AQ34" s="22">
        <v>3</v>
      </c>
      <c r="AR34" s="22">
        <v>3</v>
      </c>
      <c r="AS34" s="2">
        <v>124233</v>
      </c>
    </row>
    <row r="35" spans="1:45" ht="15" thickBot="1" x14ac:dyDescent="0.35">
      <c r="A35" s="1" t="s">
        <v>127</v>
      </c>
      <c r="B35" s="2">
        <v>6</v>
      </c>
      <c r="C35" s="2">
        <v>1</v>
      </c>
      <c r="D35" s="22">
        <v>1</v>
      </c>
      <c r="E35" s="2">
        <v>1</v>
      </c>
      <c r="F35" s="2">
        <v>2</v>
      </c>
      <c r="G35" s="22">
        <v>3</v>
      </c>
      <c r="H35" s="2">
        <v>6</v>
      </c>
      <c r="I35" s="22">
        <v>5</v>
      </c>
      <c r="J35" s="2">
        <v>1</v>
      </c>
      <c r="K35" s="22">
        <v>1</v>
      </c>
      <c r="L35" s="2">
        <v>1</v>
      </c>
      <c r="M35" s="2">
        <v>1</v>
      </c>
      <c r="N35" s="2">
        <v>1</v>
      </c>
      <c r="O35" s="22">
        <v>1</v>
      </c>
      <c r="P35" s="22">
        <v>4</v>
      </c>
      <c r="Q35" s="22">
        <v>4</v>
      </c>
      <c r="R35" s="22">
        <v>1</v>
      </c>
      <c r="S35" s="2">
        <v>1</v>
      </c>
      <c r="T35" s="2">
        <v>5</v>
      </c>
      <c r="U35" s="2">
        <v>4</v>
      </c>
      <c r="V35" s="2">
        <v>1</v>
      </c>
      <c r="W35" s="2">
        <v>1</v>
      </c>
      <c r="X35" s="2">
        <v>5</v>
      </c>
      <c r="Y35" s="22">
        <v>4</v>
      </c>
      <c r="Z35" s="22">
        <v>5</v>
      </c>
      <c r="AA35" s="2">
        <v>4</v>
      </c>
      <c r="AB35" s="2">
        <v>5</v>
      </c>
      <c r="AC35" s="22">
        <v>1</v>
      </c>
      <c r="AD35" s="2">
        <v>6</v>
      </c>
      <c r="AE35" s="2">
        <v>5</v>
      </c>
      <c r="AF35" s="2">
        <v>1</v>
      </c>
      <c r="AG35" s="2">
        <v>1</v>
      </c>
      <c r="AH35" s="22">
        <v>1</v>
      </c>
      <c r="AI35" s="2">
        <v>1</v>
      </c>
      <c r="AJ35" s="2">
        <v>1</v>
      </c>
      <c r="AK35" s="2">
        <v>1</v>
      </c>
      <c r="AL35" s="22">
        <v>6</v>
      </c>
      <c r="AM35" s="2">
        <v>1</v>
      </c>
      <c r="AN35" s="22">
        <v>6</v>
      </c>
      <c r="AO35" s="2">
        <v>1</v>
      </c>
      <c r="AP35" s="2">
        <v>1</v>
      </c>
      <c r="AQ35" s="22">
        <v>5</v>
      </c>
      <c r="AR35" s="22">
        <v>5</v>
      </c>
      <c r="AS35" s="2">
        <v>120250</v>
      </c>
    </row>
    <row r="36" spans="1:45" ht="15" thickBot="1" x14ac:dyDescent="0.35">
      <c r="A36" s="1" t="s">
        <v>128</v>
      </c>
      <c r="B36" s="2">
        <v>6</v>
      </c>
      <c r="C36" s="2">
        <v>1</v>
      </c>
      <c r="D36" s="22">
        <v>5</v>
      </c>
      <c r="E36" s="2">
        <v>5</v>
      </c>
      <c r="F36" s="2">
        <v>1</v>
      </c>
      <c r="G36" s="22">
        <v>1</v>
      </c>
      <c r="H36" s="2">
        <v>6</v>
      </c>
      <c r="I36" s="22">
        <v>6</v>
      </c>
      <c r="J36" s="2">
        <v>1</v>
      </c>
      <c r="K36" s="22">
        <v>3</v>
      </c>
      <c r="L36" s="2">
        <v>1</v>
      </c>
      <c r="M36" s="2">
        <v>3</v>
      </c>
      <c r="N36" s="2">
        <v>1</v>
      </c>
      <c r="O36" s="22">
        <v>1</v>
      </c>
      <c r="P36" s="22">
        <v>3</v>
      </c>
      <c r="Q36" s="22">
        <v>3</v>
      </c>
      <c r="R36" s="22">
        <v>1</v>
      </c>
      <c r="S36" s="2">
        <v>1</v>
      </c>
      <c r="T36" s="2">
        <v>1</v>
      </c>
      <c r="U36" s="2">
        <v>3</v>
      </c>
      <c r="V36" s="2">
        <v>5</v>
      </c>
      <c r="W36" s="2">
        <v>1</v>
      </c>
      <c r="X36" s="2">
        <v>5</v>
      </c>
      <c r="Y36" s="22">
        <v>6</v>
      </c>
      <c r="Z36" s="22">
        <v>6</v>
      </c>
      <c r="AA36" s="2">
        <v>1</v>
      </c>
      <c r="AB36" s="2">
        <v>1</v>
      </c>
      <c r="AC36" s="22">
        <v>6</v>
      </c>
      <c r="AD36" s="2">
        <v>6</v>
      </c>
      <c r="AE36" s="2">
        <v>1</v>
      </c>
      <c r="AF36" s="2">
        <v>1</v>
      </c>
      <c r="AG36" s="2">
        <v>1</v>
      </c>
      <c r="AH36" s="22">
        <v>1</v>
      </c>
      <c r="AI36" s="2">
        <v>1</v>
      </c>
      <c r="AJ36" s="2">
        <v>1</v>
      </c>
      <c r="AK36" s="2">
        <v>3</v>
      </c>
      <c r="AL36" s="22">
        <v>6</v>
      </c>
      <c r="AM36" s="2">
        <v>1</v>
      </c>
      <c r="AN36" s="22">
        <v>1</v>
      </c>
      <c r="AO36" s="2">
        <v>3</v>
      </c>
      <c r="AP36" s="2">
        <v>1</v>
      </c>
      <c r="AQ36" s="22">
        <v>1</v>
      </c>
      <c r="AR36" s="22">
        <v>5</v>
      </c>
      <c r="AS36" s="2">
        <v>130900</v>
      </c>
    </row>
    <row r="37" spans="1:45" ht="15" thickBot="1" x14ac:dyDescent="0.35">
      <c r="A37" s="1" t="s">
        <v>129</v>
      </c>
      <c r="B37" s="2">
        <v>7</v>
      </c>
      <c r="C37" s="2">
        <v>5</v>
      </c>
      <c r="D37" s="22">
        <v>1</v>
      </c>
      <c r="E37" s="2">
        <v>5</v>
      </c>
      <c r="F37" s="2">
        <v>5</v>
      </c>
      <c r="G37" s="22">
        <v>1</v>
      </c>
      <c r="H37" s="2">
        <v>7</v>
      </c>
      <c r="I37" s="22">
        <v>5</v>
      </c>
      <c r="J37" s="2">
        <v>5</v>
      </c>
      <c r="K37" s="22">
        <v>5</v>
      </c>
      <c r="L37" s="2">
        <v>1</v>
      </c>
      <c r="M37" s="2">
        <v>5</v>
      </c>
      <c r="N37" s="2">
        <v>1</v>
      </c>
      <c r="O37" s="22">
        <v>1</v>
      </c>
      <c r="P37" s="22">
        <v>5</v>
      </c>
      <c r="Q37" s="22">
        <v>5</v>
      </c>
      <c r="R37" s="22">
        <v>1</v>
      </c>
      <c r="S37" s="2">
        <v>1</v>
      </c>
      <c r="T37" s="2">
        <v>5</v>
      </c>
      <c r="U37" s="2">
        <v>5</v>
      </c>
      <c r="V37" s="2">
        <v>5</v>
      </c>
      <c r="W37" s="2">
        <v>1</v>
      </c>
      <c r="X37" s="2">
        <v>5</v>
      </c>
      <c r="Y37" s="22">
        <v>5</v>
      </c>
      <c r="Z37" s="22">
        <v>5</v>
      </c>
      <c r="AA37" s="2">
        <v>5</v>
      </c>
      <c r="AB37" s="2">
        <v>5</v>
      </c>
      <c r="AC37" s="22">
        <v>5</v>
      </c>
      <c r="AD37" s="2">
        <v>6</v>
      </c>
      <c r="AE37" s="2">
        <v>5</v>
      </c>
      <c r="AF37" s="2">
        <v>1</v>
      </c>
      <c r="AG37" s="2">
        <v>5</v>
      </c>
      <c r="AH37" s="22">
        <v>5</v>
      </c>
      <c r="AI37" s="2">
        <v>1</v>
      </c>
      <c r="AJ37" s="2">
        <v>1</v>
      </c>
      <c r="AK37" s="2">
        <v>5</v>
      </c>
      <c r="AL37" s="22">
        <v>7</v>
      </c>
      <c r="AM37" s="2">
        <v>1</v>
      </c>
      <c r="AN37" s="22">
        <v>5</v>
      </c>
      <c r="AO37" s="2">
        <v>5</v>
      </c>
      <c r="AP37" s="2">
        <v>5</v>
      </c>
      <c r="AQ37" s="22">
        <v>5</v>
      </c>
      <c r="AR37" s="22">
        <v>5</v>
      </c>
      <c r="AS37" s="2">
        <v>211821</v>
      </c>
    </row>
    <row r="40" spans="1:45" ht="18" x14ac:dyDescent="0.3">
      <c r="A40" s="3"/>
    </row>
    <row r="41" spans="1:45" x14ac:dyDescent="0.3">
      <c r="A41" s="4"/>
    </row>
    <row r="44" spans="1:45" ht="18" x14ac:dyDescent="0.3">
      <c r="A44" s="5" t="s">
        <v>130</v>
      </c>
      <c r="B44" s="6">
        <v>2885454</v>
      </c>
      <c r="C44" s="5" t="s">
        <v>131</v>
      </c>
      <c r="D44" s="24">
        <v>34</v>
      </c>
      <c r="E44" s="5" t="s">
        <v>132</v>
      </c>
      <c r="F44" s="30">
        <v>43</v>
      </c>
      <c r="G44" s="25" t="s">
        <v>133</v>
      </c>
      <c r="H44" s="6">
        <v>28</v>
      </c>
      <c r="I44" s="25" t="s">
        <v>134</v>
      </c>
      <c r="J44" s="6">
        <v>0</v>
      </c>
      <c r="K44" s="25" t="s">
        <v>135</v>
      </c>
      <c r="L44" s="6" t="s">
        <v>252</v>
      </c>
    </row>
    <row r="45" spans="1:45" ht="18.600000000000001" thickBot="1" x14ac:dyDescent="0.35">
      <c r="A45" s="3"/>
    </row>
    <row r="46" spans="1:45" ht="15" thickBot="1" x14ac:dyDescent="0.35">
      <c r="A46" s="1" t="s">
        <v>0</v>
      </c>
      <c r="B46" s="1" t="s">
        <v>1</v>
      </c>
      <c r="C46" s="1" t="s">
        <v>2</v>
      </c>
      <c r="D46" s="21" t="s">
        <v>3</v>
      </c>
      <c r="E46" s="1" t="s">
        <v>4</v>
      </c>
      <c r="F46" s="1" t="s">
        <v>5</v>
      </c>
      <c r="G46" s="21" t="s">
        <v>6</v>
      </c>
      <c r="H46" s="1" t="s">
        <v>7</v>
      </c>
      <c r="I46" s="21" t="s">
        <v>8</v>
      </c>
      <c r="J46" s="1" t="s">
        <v>9</v>
      </c>
      <c r="K46" s="21" t="s">
        <v>10</v>
      </c>
      <c r="L46" s="1" t="s">
        <v>11</v>
      </c>
      <c r="M46" s="1" t="s">
        <v>12</v>
      </c>
      <c r="N46" s="1" t="s">
        <v>13</v>
      </c>
      <c r="O46" s="21" t="s">
        <v>14</v>
      </c>
      <c r="P46" s="21" t="s">
        <v>15</v>
      </c>
      <c r="Q46" s="21" t="s">
        <v>16</v>
      </c>
      <c r="R46" s="21" t="s">
        <v>17</v>
      </c>
      <c r="S46" s="1" t="s">
        <v>18</v>
      </c>
      <c r="T46" s="1" t="s">
        <v>19</v>
      </c>
      <c r="U46" s="1" t="s">
        <v>20</v>
      </c>
      <c r="V46" s="1" t="s">
        <v>21</v>
      </c>
      <c r="W46" s="1" t="s">
        <v>22</v>
      </c>
      <c r="X46" s="1" t="s">
        <v>23</v>
      </c>
      <c r="Y46" s="21" t="s">
        <v>24</v>
      </c>
      <c r="Z46" s="21" t="s">
        <v>25</v>
      </c>
      <c r="AA46" s="1" t="s">
        <v>26</v>
      </c>
      <c r="AB46" s="1" t="s">
        <v>27</v>
      </c>
      <c r="AC46" s="21" t="s">
        <v>28</v>
      </c>
      <c r="AD46" s="1" t="s">
        <v>29</v>
      </c>
      <c r="AE46" s="1" t="s">
        <v>30</v>
      </c>
      <c r="AF46" s="1" t="s">
        <v>31</v>
      </c>
      <c r="AG46" s="1" t="s">
        <v>32</v>
      </c>
      <c r="AH46" s="21" t="s">
        <v>33</v>
      </c>
      <c r="AI46" s="1" t="s">
        <v>34</v>
      </c>
      <c r="AJ46" s="1" t="s">
        <v>35</v>
      </c>
      <c r="AK46" s="1" t="s">
        <v>36</v>
      </c>
      <c r="AL46" s="21" t="s">
        <v>37</v>
      </c>
      <c r="AM46" s="1" t="s">
        <v>38</v>
      </c>
      <c r="AN46" s="21" t="s">
        <v>39</v>
      </c>
      <c r="AO46" s="1" t="s">
        <v>40</v>
      </c>
      <c r="AP46" s="1" t="s">
        <v>41</v>
      </c>
      <c r="AQ46" s="21" t="s">
        <v>42</v>
      </c>
      <c r="AR46" s="21" t="s">
        <v>43</v>
      </c>
      <c r="AS46" s="1" t="s">
        <v>253</v>
      </c>
    </row>
    <row r="47" spans="1:45" ht="15" thickBot="1" x14ac:dyDescent="0.35">
      <c r="A47" s="1" t="s">
        <v>96</v>
      </c>
      <c r="B47" s="2">
        <v>6</v>
      </c>
      <c r="C47" s="2">
        <v>5</v>
      </c>
      <c r="D47" s="22">
        <v>5</v>
      </c>
      <c r="E47" s="2">
        <v>4</v>
      </c>
      <c r="F47" s="2">
        <v>2</v>
      </c>
      <c r="G47" s="22">
        <v>2</v>
      </c>
      <c r="H47" s="2">
        <v>6</v>
      </c>
      <c r="I47" s="22">
        <v>4</v>
      </c>
      <c r="J47" s="2">
        <v>3</v>
      </c>
      <c r="K47" s="22">
        <v>2</v>
      </c>
      <c r="L47" s="2">
        <v>1</v>
      </c>
      <c r="M47" s="2">
        <v>2</v>
      </c>
      <c r="N47" s="2">
        <v>2</v>
      </c>
      <c r="O47" s="22">
        <v>5</v>
      </c>
      <c r="P47" s="22">
        <v>1</v>
      </c>
      <c r="Q47" s="22">
        <v>2</v>
      </c>
      <c r="R47" s="22">
        <v>1</v>
      </c>
      <c r="S47" s="2">
        <v>6</v>
      </c>
      <c r="T47" s="2">
        <v>5</v>
      </c>
      <c r="U47" s="2">
        <v>5</v>
      </c>
      <c r="V47" s="2">
        <v>1</v>
      </c>
      <c r="W47" s="2">
        <v>6</v>
      </c>
      <c r="X47" s="2">
        <v>5</v>
      </c>
      <c r="Y47" s="22">
        <v>5</v>
      </c>
      <c r="Z47" s="22">
        <v>4</v>
      </c>
      <c r="AA47" s="2">
        <v>4</v>
      </c>
      <c r="AB47" s="2">
        <v>3</v>
      </c>
      <c r="AC47" s="22">
        <v>5</v>
      </c>
      <c r="AD47" s="2">
        <v>1</v>
      </c>
      <c r="AE47" s="2">
        <v>5</v>
      </c>
      <c r="AF47" s="2">
        <v>5</v>
      </c>
      <c r="AG47" s="2">
        <v>5</v>
      </c>
      <c r="AH47" s="22">
        <v>5</v>
      </c>
      <c r="AI47" s="2">
        <v>5</v>
      </c>
      <c r="AJ47" s="2">
        <v>1</v>
      </c>
      <c r="AK47" s="2">
        <v>5</v>
      </c>
      <c r="AL47" s="22">
        <v>6</v>
      </c>
      <c r="AM47" s="2">
        <v>2</v>
      </c>
      <c r="AN47" s="22">
        <v>5</v>
      </c>
      <c r="AO47" s="2">
        <v>1</v>
      </c>
      <c r="AP47" s="2">
        <v>5</v>
      </c>
      <c r="AQ47" s="22">
        <v>5</v>
      </c>
      <c r="AR47" s="22">
        <v>5</v>
      </c>
      <c r="AS47" s="2">
        <v>138700</v>
      </c>
    </row>
    <row r="48" spans="1:45" ht="15" thickBot="1" x14ac:dyDescent="0.35">
      <c r="A48" s="1" t="s">
        <v>97</v>
      </c>
      <c r="B48" s="2">
        <v>6</v>
      </c>
      <c r="C48" s="2">
        <v>1</v>
      </c>
      <c r="D48" s="22">
        <v>5</v>
      </c>
      <c r="E48" s="2">
        <v>3</v>
      </c>
      <c r="F48" s="2">
        <v>6</v>
      </c>
      <c r="G48" s="22">
        <v>3</v>
      </c>
      <c r="H48" s="2">
        <v>6</v>
      </c>
      <c r="I48" s="22">
        <v>6</v>
      </c>
      <c r="J48" s="2">
        <v>1</v>
      </c>
      <c r="K48" s="22">
        <v>3</v>
      </c>
      <c r="L48" s="2">
        <v>3</v>
      </c>
      <c r="M48" s="2">
        <v>3</v>
      </c>
      <c r="N48" s="2">
        <v>1</v>
      </c>
      <c r="O48" s="22">
        <v>1</v>
      </c>
      <c r="P48" s="22">
        <v>3</v>
      </c>
      <c r="Q48" s="22">
        <v>3</v>
      </c>
      <c r="R48" s="22">
        <v>1</v>
      </c>
      <c r="S48" s="2">
        <v>5</v>
      </c>
      <c r="T48" s="2">
        <v>3</v>
      </c>
      <c r="U48" s="2">
        <v>3</v>
      </c>
      <c r="V48" s="2">
        <v>1</v>
      </c>
      <c r="W48" s="2">
        <v>1</v>
      </c>
      <c r="X48" s="2">
        <v>6</v>
      </c>
      <c r="Y48" s="22">
        <v>1</v>
      </c>
      <c r="Z48" s="22">
        <v>6</v>
      </c>
      <c r="AA48" s="2">
        <v>3</v>
      </c>
      <c r="AB48" s="2">
        <v>3</v>
      </c>
      <c r="AC48" s="22">
        <v>1</v>
      </c>
      <c r="AD48" s="2">
        <v>1</v>
      </c>
      <c r="AE48" s="2">
        <v>1</v>
      </c>
      <c r="AF48" s="2">
        <v>1</v>
      </c>
      <c r="AG48" s="2">
        <v>3</v>
      </c>
      <c r="AH48" s="22">
        <v>5</v>
      </c>
      <c r="AI48" s="2">
        <v>1</v>
      </c>
      <c r="AJ48" s="2">
        <v>3</v>
      </c>
      <c r="AK48" s="2">
        <v>1</v>
      </c>
      <c r="AL48" s="22">
        <v>6</v>
      </c>
      <c r="AM48" s="2">
        <v>1</v>
      </c>
      <c r="AN48" s="22">
        <v>1</v>
      </c>
      <c r="AO48" s="2">
        <v>3</v>
      </c>
      <c r="AP48" s="2">
        <v>3</v>
      </c>
      <c r="AQ48" s="22">
        <v>3</v>
      </c>
      <c r="AR48" s="22">
        <v>3</v>
      </c>
      <c r="AS48" s="2">
        <v>115100</v>
      </c>
    </row>
    <row r="49" spans="1:45" ht="15" thickBot="1" x14ac:dyDescent="0.35">
      <c r="A49" s="1" t="s">
        <v>98</v>
      </c>
      <c r="B49" s="2">
        <v>6</v>
      </c>
      <c r="C49" s="2">
        <v>1</v>
      </c>
      <c r="D49" s="22">
        <v>1</v>
      </c>
      <c r="E49" s="2">
        <v>4</v>
      </c>
      <c r="F49" s="2">
        <v>2</v>
      </c>
      <c r="G49" s="22">
        <v>3</v>
      </c>
      <c r="H49" s="2">
        <v>6</v>
      </c>
      <c r="I49" s="22">
        <v>5</v>
      </c>
      <c r="J49" s="2">
        <v>1</v>
      </c>
      <c r="K49" s="22">
        <v>1</v>
      </c>
      <c r="L49" s="2">
        <v>1</v>
      </c>
      <c r="M49" s="2">
        <v>1</v>
      </c>
      <c r="N49" s="2">
        <v>1</v>
      </c>
      <c r="O49" s="22">
        <v>1</v>
      </c>
      <c r="P49" s="22">
        <v>4</v>
      </c>
      <c r="Q49" s="22">
        <v>4</v>
      </c>
      <c r="R49" s="22">
        <v>1</v>
      </c>
      <c r="S49" s="2">
        <v>1</v>
      </c>
      <c r="T49" s="2">
        <v>5</v>
      </c>
      <c r="U49" s="2">
        <v>4</v>
      </c>
      <c r="V49" s="2">
        <v>1</v>
      </c>
      <c r="W49" s="2">
        <v>1</v>
      </c>
      <c r="X49" s="2">
        <v>5</v>
      </c>
      <c r="Y49" s="22">
        <v>4</v>
      </c>
      <c r="Z49" s="22">
        <v>5</v>
      </c>
      <c r="AA49" s="2">
        <v>4</v>
      </c>
      <c r="AB49" s="2">
        <v>5</v>
      </c>
      <c r="AC49" s="22">
        <v>1</v>
      </c>
      <c r="AD49" s="2">
        <v>6</v>
      </c>
      <c r="AE49" s="2">
        <v>5</v>
      </c>
      <c r="AF49" s="2">
        <v>1</v>
      </c>
      <c r="AG49" s="2">
        <v>5</v>
      </c>
      <c r="AH49" s="22">
        <v>1</v>
      </c>
      <c r="AI49" s="2">
        <v>1</v>
      </c>
      <c r="AJ49" s="2">
        <v>1</v>
      </c>
      <c r="AK49" s="2">
        <v>1</v>
      </c>
      <c r="AL49" s="22">
        <v>6</v>
      </c>
      <c r="AM49" s="2">
        <v>1</v>
      </c>
      <c r="AN49" s="22">
        <v>6</v>
      </c>
      <c r="AO49" s="2">
        <v>1</v>
      </c>
      <c r="AP49" s="2">
        <v>1</v>
      </c>
      <c r="AQ49" s="22">
        <v>5</v>
      </c>
      <c r="AR49" s="22">
        <v>5</v>
      </c>
      <c r="AS49" s="2">
        <v>115600</v>
      </c>
    </row>
    <row r="50" spans="1:45" ht="15" thickBot="1" x14ac:dyDescent="0.35">
      <c r="A50" s="1" t="s">
        <v>99</v>
      </c>
      <c r="B50" s="2">
        <v>6</v>
      </c>
      <c r="C50" s="2">
        <v>1</v>
      </c>
      <c r="D50" s="22">
        <v>5</v>
      </c>
      <c r="E50" s="2">
        <v>1</v>
      </c>
      <c r="F50" s="2">
        <v>1</v>
      </c>
      <c r="G50" s="22">
        <v>2</v>
      </c>
      <c r="H50" s="2">
        <v>6</v>
      </c>
      <c r="I50" s="22">
        <v>6</v>
      </c>
      <c r="J50" s="2">
        <v>1</v>
      </c>
      <c r="K50" s="22">
        <v>3</v>
      </c>
      <c r="L50" s="2">
        <v>1</v>
      </c>
      <c r="M50" s="2">
        <v>3</v>
      </c>
      <c r="N50" s="2">
        <v>1</v>
      </c>
      <c r="O50" s="22">
        <v>1</v>
      </c>
      <c r="P50" s="22">
        <v>1</v>
      </c>
      <c r="Q50" s="22">
        <v>1</v>
      </c>
      <c r="R50" s="22">
        <v>1</v>
      </c>
      <c r="S50" s="2">
        <v>2</v>
      </c>
      <c r="T50" s="2">
        <v>1</v>
      </c>
      <c r="U50" s="2">
        <v>3</v>
      </c>
      <c r="V50" s="2">
        <v>5</v>
      </c>
      <c r="W50" s="2">
        <v>1</v>
      </c>
      <c r="X50" s="2">
        <v>5</v>
      </c>
      <c r="Y50" s="22">
        <v>6</v>
      </c>
      <c r="Z50" s="22">
        <v>6</v>
      </c>
      <c r="AA50" s="2">
        <v>1</v>
      </c>
      <c r="AB50" s="2">
        <v>1</v>
      </c>
      <c r="AC50" s="22">
        <v>6</v>
      </c>
      <c r="AD50" s="2">
        <v>6</v>
      </c>
      <c r="AE50" s="2">
        <v>2</v>
      </c>
      <c r="AF50" s="2">
        <v>1</v>
      </c>
      <c r="AG50" s="2">
        <v>1</v>
      </c>
      <c r="AH50" s="22">
        <v>2</v>
      </c>
      <c r="AI50" s="2">
        <v>1</v>
      </c>
      <c r="AJ50" s="2">
        <v>1</v>
      </c>
      <c r="AK50" s="2">
        <v>3</v>
      </c>
      <c r="AL50" s="22">
        <v>6</v>
      </c>
      <c r="AM50" s="2">
        <v>1</v>
      </c>
      <c r="AN50" s="22">
        <v>1</v>
      </c>
      <c r="AO50" s="2">
        <v>3</v>
      </c>
      <c r="AP50" s="2">
        <v>1</v>
      </c>
      <c r="AQ50" s="22">
        <v>2</v>
      </c>
      <c r="AR50" s="22">
        <v>5</v>
      </c>
      <c r="AS50" s="2">
        <v>131666</v>
      </c>
    </row>
    <row r="51" spans="1:45" ht="15" thickBot="1" x14ac:dyDescent="0.35">
      <c r="A51" s="1" t="s">
        <v>100</v>
      </c>
      <c r="B51" s="2">
        <v>6</v>
      </c>
      <c r="C51" s="2">
        <v>1</v>
      </c>
      <c r="D51" s="22">
        <v>5</v>
      </c>
      <c r="E51" s="2">
        <v>1</v>
      </c>
      <c r="F51" s="2">
        <v>1</v>
      </c>
      <c r="G51" s="22">
        <v>5</v>
      </c>
      <c r="H51" s="2">
        <v>6</v>
      </c>
      <c r="I51" s="22">
        <v>6</v>
      </c>
      <c r="J51" s="2">
        <v>1</v>
      </c>
      <c r="K51" s="22">
        <v>3</v>
      </c>
      <c r="L51" s="2">
        <v>1</v>
      </c>
      <c r="M51" s="2">
        <v>3</v>
      </c>
      <c r="N51" s="2">
        <v>1</v>
      </c>
      <c r="O51" s="22">
        <v>1</v>
      </c>
      <c r="P51" s="22">
        <v>3</v>
      </c>
      <c r="Q51" s="22">
        <v>3</v>
      </c>
      <c r="R51" s="22">
        <v>1</v>
      </c>
      <c r="S51" s="2">
        <v>5</v>
      </c>
      <c r="T51" s="2">
        <v>1</v>
      </c>
      <c r="U51" s="2">
        <v>3</v>
      </c>
      <c r="V51" s="2">
        <v>5</v>
      </c>
      <c r="W51" s="2">
        <v>1</v>
      </c>
      <c r="X51" s="2">
        <v>5</v>
      </c>
      <c r="Y51" s="22">
        <v>6</v>
      </c>
      <c r="Z51" s="22">
        <v>6</v>
      </c>
      <c r="AA51" s="2">
        <v>1</v>
      </c>
      <c r="AB51" s="2">
        <v>1</v>
      </c>
      <c r="AC51" s="22">
        <v>6</v>
      </c>
      <c r="AD51" s="2">
        <v>6</v>
      </c>
      <c r="AE51" s="2">
        <v>5</v>
      </c>
      <c r="AF51" s="2">
        <v>1</v>
      </c>
      <c r="AG51" s="2">
        <v>1</v>
      </c>
      <c r="AH51" s="22">
        <v>5</v>
      </c>
      <c r="AI51" s="2">
        <v>1</v>
      </c>
      <c r="AJ51" s="2">
        <v>1</v>
      </c>
      <c r="AK51" s="2">
        <v>3</v>
      </c>
      <c r="AL51" s="22">
        <v>6</v>
      </c>
      <c r="AM51" s="2">
        <v>1</v>
      </c>
      <c r="AN51" s="22">
        <v>1</v>
      </c>
      <c r="AO51" s="2">
        <v>3</v>
      </c>
      <c r="AP51" s="2">
        <v>1</v>
      </c>
      <c r="AQ51" s="22">
        <v>5</v>
      </c>
      <c r="AR51" s="22">
        <v>5</v>
      </c>
      <c r="AS51" s="2">
        <v>130933</v>
      </c>
    </row>
    <row r="52" spans="1:45" ht="15" thickBot="1" x14ac:dyDescent="0.35">
      <c r="A52" s="1" t="s">
        <v>101</v>
      </c>
      <c r="B52" s="2">
        <v>7</v>
      </c>
      <c r="C52" s="2">
        <v>1</v>
      </c>
      <c r="D52" s="22">
        <v>6</v>
      </c>
      <c r="E52" s="2">
        <v>5</v>
      </c>
      <c r="F52" s="2">
        <v>5</v>
      </c>
      <c r="G52" s="22">
        <v>1</v>
      </c>
      <c r="H52" s="2">
        <v>7</v>
      </c>
      <c r="I52" s="22">
        <v>5</v>
      </c>
      <c r="J52" s="2">
        <v>1</v>
      </c>
      <c r="K52" s="22">
        <v>5</v>
      </c>
      <c r="L52" s="2">
        <v>1</v>
      </c>
      <c r="M52" s="2">
        <v>4</v>
      </c>
      <c r="N52" s="2">
        <v>1</v>
      </c>
      <c r="O52" s="22">
        <v>1</v>
      </c>
      <c r="P52" s="22">
        <v>1</v>
      </c>
      <c r="Q52" s="22">
        <v>4</v>
      </c>
      <c r="R52" s="22">
        <v>4</v>
      </c>
      <c r="S52" s="2">
        <v>5</v>
      </c>
      <c r="T52" s="2">
        <v>6</v>
      </c>
      <c r="U52" s="2">
        <v>5</v>
      </c>
      <c r="V52" s="2">
        <v>1</v>
      </c>
      <c r="W52" s="2">
        <v>1</v>
      </c>
      <c r="X52" s="2">
        <v>5</v>
      </c>
      <c r="Y52" s="22">
        <v>5</v>
      </c>
      <c r="Z52" s="22">
        <v>6</v>
      </c>
      <c r="AA52" s="2">
        <v>1</v>
      </c>
      <c r="AB52" s="2">
        <v>7</v>
      </c>
      <c r="AC52" s="22">
        <v>1</v>
      </c>
      <c r="AD52" s="2">
        <v>5</v>
      </c>
      <c r="AE52" s="2">
        <v>1</v>
      </c>
      <c r="AF52" s="2">
        <v>1</v>
      </c>
      <c r="AG52" s="2">
        <v>5</v>
      </c>
      <c r="AH52" s="22">
        <v>5</v>
      </c>
      <c r="AI52" s="2">
        <v>1</v>
      </c>
      <c r="AJ52" s="2">
        <v>1</v>
      </c>
      <c r="AK52" s="2">
        <v>1</v>
      </c>
      <c r="AL52" s="22">
        <v>7</v>
      </c>
      <c r="AM52" s="2">
        <v>1</v>
      </c>
      <c r="AN52" s="22">
        <v>1</v>
      </c>
      <c r="AO52" s="2">
        <v>1</v>
      </c>
      <c r="AP52" s="2">
        <v>1</v>
      </c>
      <c r="AQ52" s="22">
        <v>5</v>
      </c>
      <c r="AR52" s="22">
        <v>5</v>
      </c>
      <c r="AS52" s="2">
        <v>112800</v>
      </c>
    </row>
    <row r="53" spans="1:45" ht="15" thickBot="1" x14ac:dyDescent="0.35">
      <c r="A53" s="1" t="s">
        <v>102</v>
      </c>
      <c r="B53" s="2">
        <v>7</v>
      </c>
      <c r="C53" s="2">
        <v>1</v>
      </c>
      <c r="D53" s="22">
        <v>6</v>
      </c>
      <c r="E53" s="2">
        <v>5</v>
      </c>
      <c r="F53" s="2">
        <v>5</v>
      </c>
      <c r="G53" s="22">
        <v>3</v>
      </c>
      <c r="H53" s="2">
        <v>7</v>
      </c>
      <c r="I53" s="22">
        <v>5</v>
      </c>
      <c r="J53" s="2">
        <v>5</v>
      </c>
      <c r="K53" s="22">
        <v>5</v>
      </c>
      <c r="L53" s="2">
        <v>1</v>
      </c>
      <c r="M53" s="2">
        <v>4</v>
      </c>
      <c r="N53" s="2">
        <v>1</v>
      </c>
      <c r="O53" s="22">
        <v>1</v>
      </c>
      <c r="P53" s="22">
        <v>4</v>
      </c>
      <c r="Q53" s="22">
        <v>4</v>
      </c>
      <c r="R53" s="22">
        <v>4</v>
      </c>
      <c r="S53" s="2">
        <v>5</v>
      </c>
      <c r="T53" s="2">
        <v>6</v>
      </c>
      <c r="U53" s="2">
        <v>5</v>
      </c>
      <c r="V53" s="2">
        <v>1</v>
      </c>
      <c r="W53" s="2">
        <v>1</v>
      </c>
      <c r="X53" s="2">
        <v>5</v>
      </c>
      <c r="Y53" s="22">
        <v>5</v>
      </c>
      <c r="Z53" s="22">
        <v>6</v>
      </c>
      <c r="AA53" s="2">
        <v>4</v>
      </c>
      <c r="AB53" s="2">
        <v>7</v>
      </c>
      <c r="AC53" s="22">
        <v>1</v>
      </c>
      <c r="AD53" s="2">
        <v>5</v>
      </c>
      <c r="AE53" s="2">
        <v>1</v>
      </c>
      <c r="AF53" s="2">
        <v>1</v>
      </c>
      <c r="AG53" s="2">
        <v>5</v>
      </c>
      <c r="AH53" s="22">
        <v>5</v>
      </c>
      <c r="AI53" s="2">
        <v>1</v>
      </c>
      <c r="AJ53" s="2">
        <v>1</v>
      </c>
      <c r="AK53" s="2">
        <v>6</v>
      </c>
      <c r="AL53" s="22">
        <v>7</v>
      </c>
      <c r="AM53" s="2">
        <v>1</v>
      </c>
      <c r="AN53" s="22">
        <v>1</v>
      </c>
      <c r="AO53" s="2">
        <v>6</v>
      </c>
      <c r="AP53" s="2">
        <v>5</v>
      </c>
      <c r="AQ53" s="22">
        <v>5</v>
      </c>
      <c r="AR53" s="22">
        <v>5</v>
      </c>
      <c r="AS53" s="2">
        <v>115100</v>
      </c>
    </row>
    <row r="54" spans="1:45" ht="15" thickBot="1" x14ac:dyDescent="0.35">
      <c r="A54" s="1" t="s">
        <v>103</v>
      </c>
      <c r="B54" s="2">
        <v>7</v>
      </c>
      <c r="C54" s="2">
        <v>1</v>
      </c>
      <c r="D54" s="22">
        <v>6</v>
      </c>
      <c r="E54" s="2">
        <v>5</v>
      </c>
      <c r="F54" s="2">
        <v>5</v>
      </c>
      <c r="G54" s="22">
        <v>1</v>
      </c>
      <c r="H54" s="2">
        <v>7</v>
      </c>
      <c r="I54" s="22">
        <v>5</v>
      </c>
      <c r="J54" s="2">
        <v>5</v>
      </c>
      <c r="K54" s="22">
        <v>5</v>
      </c>
      <c r="L54" s="2">
        <v>1</v>
      </c>
      <c r="M54" s="2">
        <v>4</v>
      </c>
      <c r="N54" s="2">
        <v>1</v>
      </c>
      <c r="O54" s="22">
        <v>1</v>
      </c>
      <c r="P54" s="22">
        <v>4</v>
      </c>
      <c r="Q54" s="22">
        <v>4</v>
      </c>
      <c r="R54" s="22">
        <v>4</v>
      </c>
      <c r="S54" s="2">
        <v>5</v>
      </c>
      <c r="T54" s="2">
        <v>6</v>
      </c>
      <c r="U54" s="2">
        <v>5</v>
      </c>
      <c r="V54" s="2">
        <v>1</v>
      </c>
      <c r="W54" s="2">
        <v>1</v>
      </c>
      <c r="X54" s="2">
        <v>5</v>
      </c>
      <c r="Y54" s="22">
        <v>5</v>
      </c>
      <c r="Z54" s="22">
        <v>6</v>
      </c>
      <c r="AA54" s="2">
        <v>4</v>
      </c>
      <c r="AB54" s="2">
        <v>7</v>
      </c>
      <c r="AC54" s="22">
        <v>1</v>
      </c>
      <c r="AD54" s="2">
        <v>5</v>
      </c>
      <c r="AE54" s="2">
        <v>1</v>
      </c>
      <c r="AF54" s="2">
        <v>1</v>
      </c>
      <c r="AG54" s="2">
        <v>5</v>
      </c>
      <c r="AH54" s="22">
        <v>1</v>
      </c>
      <c r="AI54" s="2">
        <v>1</v>
      </c>
      <c r="AJ54" s="2">
        <v>1</v>
      </c>
      <c r="AK54" s="2">
        <v>5</v>
      </c>
      <c r="AL54" s="22">
        <v>7</v>
      </c>
      <c r="AM54" s="2">
        <v>1</v>
      </c>
      <c r="AN54" s="22">
        <v>1</v>
      </c>
      <c r="AO54" s="2">
        <v>5</v>
      </c>
      <c r="AP54" s="2">
        <v>1</v>
      </c>
      <c r="AQ54" s="22">
        <v>5</v>
      </c>
      <c r="AR54" s="22">
        <v>5</v>
      </c>
      <c r="AS54" s="2">
        <v>112533</v>
      </c>
    </row>
    <row r="55" spans="1:45" ht="15" thickBot="1" x14ac:dyDescent="0.35">
      <c r="A55" s="1" t="s">
        <v>104</v>
      </c>
      <c r="B55" s="2">
        <v>6</v>
      </c>
      <c r="C55" s="2">
        <v>5</v>
      </c>
      <c r="D55" s="22">
        <v>4</v>
      </c>
      <c r="E55" s="2">
        <v>2</v>
      </c>
      <c r="F55" s="2">
        <v>2</v>
      </c>
      <c r="G55" s="22">
        <v>1</v>
      </c>
      <c r="H55" s="2">
        <v>5</v>
      </c>
      <c r="I55" s="22">
        <v>5</v>
      </c>
      <c r="J55" s="2">
        <v>2</v>
      </c>
      <c r="K55" s="22">
        <v>2</v>
      </c>
      <c r="L55" s="2">
        <v>1</v>
      </c>
      <c r="M55" s="2">
        <v>4</v>
      </c>
      <c r="N55" s="2">
        <v>1</v>
      </c>
      <c r="O55" s="22">
        <v>1</v>
      </c>
      <c r="P55" s="22">
        <v>1</v>
      </c>
      <c r="Q55" s="22">
        <v>4</v>
      </c>
      <c r="R55" s="22">
        <v>1</v>
      </c>
      <c r="S55" s="2">
        <v>5</v>
      </c>
      <c r="T55" s="2">
        <v>4</v>
      </c>
      <c r="U55" s="2">
        <v>2</v>
      </c>
      <c r="V55" s="2">
        <v>4</v>
      </c>
      <c r="W55" s="2">
        <v>4</v>
      </c>
      <c r="X55" s="2">
        <v>4</v>
      </c>
      <c r="Y55" s="22">
        <v>4</v>
      </c>
      <c r="Z55" s="22">
        <v>4</v>
      </c>
      <c r="AA55" s="2">
        <v>2</v>
      </c>
      <c r="AB55" s="2">
        <v>2</v>
      </c>
      <c r="AC55" s="22">
        <v>4</v>
      </c>
      <c r="AD55" s="2">
        <v>1</v>
      </c>
      <c r="AE55" s="2">
        <v>5</v>
      </c>
      <c r="AF55" s="2">
        <v>4</v>
      </c>
      <c r="AG55" s="2">
        <v>1</v>
      </c>
      <c r="AH55" s="22">
        <v>5</v>
      </c>
      <c r="AI55" s="2">
        <v>1</v>
      </c>
      <c r="AJ55" s="2">
        <v>1</v>
      </c>
      <c r="AK55" s="2">
        <v>4</v>
      </c>
      <c r="AL55" s="22">
        <v>6</v>
      </c>
      <c r="AM55" s="2">
        <v>1</v>
      </c>
      <c r="AN55" s="22">
        <v>2</v>
      </c>
      <c r="AO55" s="2">
        <v>1</v>
      </c>
      <c r="AP55" s="2">
        <v>4</v>
      </c>
      <c r="AQ55" s="22">
        <v>2</v>
      </c>
      <c r="AR55" s="22">
        <v>5</v>
      </c>
      <c r="AS55" s="2">
        <v>174357</v>
      </c>
    </row>
    <row r="56" spans="1:45" ht="15" thickBot="1" x14ac:dyDescent="0.35">
      <c r="A56" s="1" t="s">
        <v>105</v>
      </c>
      <c r="B56" s="2">
        <v>6</v>
      </c>
      <c r="C56" s="2">
        <v>1</v>
      </c>
      <c r="D56" s="22">
        <v>1</v>
      </c>
      <c r="E56" s="2">
        <v>1</v>
      </c>
      <c r="F56" s="2">
        <v>2</v>
      </c>
      <c r="G56" s="22">
        <v>3</v>
      </c>
      <c r="H56" s="2">
        <v>6</v>
      </c>
      <c r="I56" s="22">
        <v>5</v>
      </c>
      <c r="J56" s="2">
        <v>1</v>
      </c>
      <c r="K56" s="22">
        <v>5</v>
      </c>
      <c r="L56" s="2">
        <v>1</v>
      </c>
      <c r="M56" s="2">
        <v>1</v>
      </c>
      <c r="N56" s="2">
        <v>1</v>
      </c>
      <c r="O56" s="22">
        <v>1</v>
      </c>
      <c r="P56" s="22">
        <v>1</v>
      </c>
      <c r="Q56" s="22">
        <v>1</v>
      </c>
      <c r="R56" s="22">
        <v>1</v>
      </c>
      <c r="S56" s="2">
        <v>1</v>
      </c>
      <c r="T56" s="2">
        <v>5</v>
      </c>
      <c r="U56" s="2">
        <v>4</v>
      </c>
      <c r="V56" s="2">
        <v>1</v>
      </c>
      <c r="W56" s="2">
        <v>1</v>
      </c>
      <c r="X56" s="2">
        <v>5</v>
      </c>
      <c r="Y56" s="22">
        <v>4</v>
      </c>
      <c r="Z56" s="22">
        <v>5</v>
      </c>
      <c r="AA56" s="2">
        <v>4</v>
      </c>
      <c r="AB56" s="2">
        <v>5</v>
      </c>
      <c r="AC56" s="22">
        <v>1</v>
      </c>
      <c r="AD56" s="2">
        <v>6</v>
      </c>
      <c r="AE56" s="2">
        <v>5</v>
      </c>
      <c r="AF56" s="2">
        <v>1</v>
      </c>
      <c r="AG56" s="2">
        <v>1</v>
      </c>
      <c r="AH56" s="22">
        <v>1</v>
      </c>
      <c r="AI56" s="2">
        <v>1</v>
      </c>
      <c r="AJ56" s="2">
        <v>1</v>
      </c>
      <c r="AK56" s="2">
        <v>1</v>
      </c>
      <c r="AL56" s="22">
        <v>6</v>
      </c>
      <c r="AM56" s="2">
        <v>1</v>
      </c>
      <c r="AN56" s="22">
        <v>6</v>
      </c>
      <c r="AO56" s="2">
        <v>1</v>
      </c>
      <c r="AP56" s="2">
        <v>1</v>
      </c>
      <c r="AQ56" s="22">
        <v>5</v>
      </c>
      <c r="AR56" s="22">
        <v>5</v>
      </c>
      <c r="AS56" s="2">
        <v>125964</v>
      </c>
    </row>
    <row r="57" spans="1:45" ht="15" thickBot="1" x14ac:dyDescent="0.35">
      <c r="A57" s="1" t="s">
        <v>106</v>
      </c>
      <c r="B57" s="2">
        <v>6</v>
      </c>
      <c r="C57" s="2">
        <v>1</v>
      </c>
      <c r="D57" s="22">
        <v>1</v>
      </c>
      <c r="E57" s="2">
        <v>1</v>
      </c>
      <c r="F57" s="2">
        <v>4</v>
      </c>
      <c r="G57" s="22">
        <v>4</v>
      </c>
      <c r="H57" s="2">
        <v>6</v>
      </c>
      <c r="I57" s="22">
        <v>1</v>
      </c>
      <c r="J57" s="2">
        <v>1</v>
      </c>
      <c r="K57" s="22">
        <v>4</v>
      </c>
      <c r="L57" s="2">
        <v>1</v>
      </c>
      <c r="M57" s="2">
        <v>4</v>
      </c>
      <c r="N57" s="2">
        <v>1</v>
      </c>
      <c r="O57" s="22">
        <v>1</v>
      </c>
      <c r="P57" s="22">
        <v>4</v>
      </c>
      <c r="Q57" s="22">
        <v>4</v>
      </c>
      <c r="R57" s="22">
        <v>1</v>
      </c>
      <c r="S57" s="2">
        <v>1</v>
      </c>
      <c r="T57" s="2">
        <v>1</v>
      </c>
      <c r="U57" s="2">
        <v>1</v>
      </c>
      <c r="V57" s="2">
        <v>1</v>
      </c>
      <c r="W57" s="2">
        <v>1</v>
      </c>
      <c r="X57" s="2">
        <v>5</v>
      </c>
      <c r="Y57" s="22">
        <v>1</v>
      </c>
      <c r="Z57" s="22">
        <v>5</v>
      </c>
      <c r="AA57" s="2">
        <v>4</v>
      </c>
      <c r="AB57" s="2">
        <v>5</v>
      </c>
      <c r="AC57" s="22">
        <v>1</v>
      </c>
      <c r="AD57" s="2">
        <v>5</v>
      </c>
      <c r="AE57" s="2">
        <v>1</v>
      </c>
      <c r="AF57" s="2">
        <v>1</v>
      </c>
      <c r="AG57" s="2">
        <v>1</v>
      </c>
      <c r="AH57" s="22">
        <v>1</v>
      </c>
      <c r="AI57" s="2">
        <v>1</v>
      </c>
      <c r="AJ57" s="2">
        <v>1</v>
      </c>
      <c r="AK57" s="2">
        <v>4</v>
      </c>
      <c r="AL57" s="22">
        <v>6</v>
      </c>
      <c r="AM57" s="2">
        <v>1</v>
      </c>
      <c r="AN57" s="22">
        <v>4</v>
      </c>
      <c r="AO57" s="2">
        <v>1</v>
      </c>
      <c r="AP57" s="2">
        <v>1</v>
      </c>
      <c r="AQ57" s="22">
        <v>1</v>
      </c>
      <c r="AR57" s="22">
        <v>5</v>
      </c>
      <c r="AS57" s="2">
        <v>138966</v>
      </c>
    </row>
    <row r="58" spans="1:45" ht="15" thickBot="1" x14ac:dyDescent="0.35">
      <c r="A58" s="1" t="s">
        <v>107</v>
      </c>
      <c r="B58" s="2">
        <v>6</v>
      </c>
      <c r="C58" s="2">
        <v>1</v>
      </c>
      <c r="D58" s="22">
        <v>5</v>
      </c>
      <c r="E58" s="2">
        <v>4</v>
      </c>
      <c r="F58" s="2">
        <v>4</v>
      </c>
      <c r="G58" s="22">
        <v>1</v>
      </c>
      <c r="H58" s="2">
        <v>5</v>
      </c>
      <c r="I58" s="22">
        <v>1</v>
      </c>
      <c r="J58" s="2">
        <v>1</v>
      </c>
      <c r="K58" s="22">
        <v>3</v>
      </c>
      <c r="L58" s="2">
        <v>1</v>
      </c>
      <c r="M58" s="2">
        <v>3</v>
      </c>
      <c r="N58" s="2">
        <v>1</v>
      </c>
      <c r="O58" s="22">
        <v>1</v>
      </c>
      <c r="P58" s="22">
        <v>3</v>
      </c>
      <c r="Q58" s="22">
        <v>3</v>
      </c>
      <c r="R58" s="22">
        <v>3</v>
      </c>
      <c r="S58" s="2">
        <v>1</v>
      </c>
      <c r="T58" s="2">
        <v>5</v>
      </c>
      <c r="U58" s="2">
        <v>4</v>
      </c>
      <c r="V58" s="2">
        <v>5</v>
      </c>
      <c r="W58" s="2">
        <v>1</v>
      </c>
      <c r="X58" s="2">
        <v>4</v>
      </c>
      <c r="Y58" s="22">
        <v>1</v>
      </c>
      <c r="Z58" s="22">
        <v>5</v>
      </c>
      <c r="AA58" s="2">
        <v>1</v>
      </c>
      <c r="AB58" s="2">
        <v>1</v>
      </c>
      <c r="AC58" s="22">
        <v>1</v>
      </c>
      <c r="AD58" s="2">
        <v>1</v>
      </c>
      <c r="AE58" s="2">
        <v>1</v>
      </c>
      <c r="AF58" s="2">
        <v>1</v>
      </c>
      <c r="AG58" s="2">
        <v>1</v>
      </c>
      <c r="AH58" s="22">
        <v>5</v>
      </c>
      <c r="AI58" s="2">
        <v>1</v>
      </c>
      <c r="AJ58" s="2">
        <v>1</v>
      </c>
      <c r="AK58" s="2">
        <v>5</v>
      </c>
      <c r="AL58" s="22">
        <v>6</v>
      </c>
      <c r="AM58" s="2">
        <v>1</v>
      </c>
      <c r="AN58" s="22">
        <v>3</v>
      </c>
      <c r="AO58" s="2">
        <v>1</v>
      </c>
      <c r="AP58" s="2">
        <v>5</v>
      </c>
      <c r="AQ58" s="22">
        <v>1</v>
      </c>
      <c r="AR58" s="22">
        <v>5</v>
      </c>
      <c r="AS58" s="2">
        <v>127857</v>
      </c>
    </row>
    <row r="59" spans="1:45" ht="15" thickBot="1" x14ac:dyDescent="0.35">
      <c r="A59" s="1" t="s">
        <v>108</v>
      </c>
      <c r="B59" s="2">
        <v>6</v>
      </c>
      <c r="C59" s="2">
        <v>1</v>
      </c>
      <c r="D59" s="22">
        <v>5</v>
      </c>
      <c r="E59" s="2">
        <v>4</v>
      </c>
      <c r="F59" s="2">
        <v>4</v>
      </c>
      <c r="G59" s="22">
        <v>1</v>
      </c>
      <c r="H59" s="2">
        <v>5</v>
      </c>
      <c r="I59" s="22">
        <v>1</v>
      </c>
      <c r="J59" s="2">
        <v>1</v>
      </c>
      <c r="K59" s="22">
        <v>3</v>
      </c>
      <c r="L59" s="2">
        <v>1</v>
      </c>
      <c r="M59" s="2">
        <v>3</v>
      </c>
      <c r="N59" s="2">
        <v>1</v>
      </c>
      <c r="O59" s="22">
        <v>1</v>
      </c>
      <c r="P59" s="22">
        <v>4</v>
      </c>
      <c r="Q59" s="22">
        <v>3</v>
      </c>
      <c r="R59" s="22">
        <v>3</v>
      </c>
      <c r="S59" s="2">
        <v>1</v>
      </c>
      <c r="T59" s="2">
        <v>2</v>
      </c>
      <c r="U59" s="2">
        <v>4</v>
      </c>
      <c r="V59" s="2">
        <v>5</v>
      </c>
      <c r="W59" s="2">
        <v>1</v>
      </c>
      <c r="X59" s="2">
        <v>4</v>
      </c>
      <c r="Y59" s="22">
        <v>1</v>
      </c>
      <c r="Z59" s="22">
        <v>5</v>
      </c>
      <c r="AA59" s="2">
        <v>1</v>
      </c>
      <c r="AB59" s="2">
        <v>1</v>
      </c>
      <c r="AC59" s="22">
        <v>1</v>
      </c>
      <c r="AD59" s="2">
        <v>1</v>
      </c>
      <c r="AE59" s="2">
        <v>1</v>
      </c>
      <c r="AF59" s="2">
        <v>1</v>
      </c>
      <c r="AG59" s="2">
        <v>4</v>
      </c>
      <c r="AH59" s="22">
        <v>5</v>
      </c>
      <c r="AI59" s="2">
        <v>1</v>
      </c>
      <c r="AJ59" s="2">
        <v>1</v>
      </c>
      <c r="AK59" s="2">
        <v>5</v>
      </c>
      <c r="AL59" s="22">
        <v>6</v>
      </c>
      <c r="AM59" s="2">
        <v>1</v>
      </c>
      <c r="AN59" s="22">
        <v>1</v>
      </c>
      <c r="AO59" s="2">
        <v>1</v>
      </c>
      <c r="AP59" s="2">
        <v>5</v>
      </c>
      <c r="AQ59" s="22">
        <v>1</v>
      </c>
      <c r="AR59" s="22">
        <v>5</v>
      </c>
      <c r="AS59" s="2">
        <v>125066</v>
      </c>
    </row>
    <row r="60" spans="1:45" ht="15" thickBot="1" x14ac:dyDescent="0.35">
      <c r="A60" s="1" t="s">
        <v>109</v>
      </c>
      <c r="B60" s="2">
        <v>6</v>
      </c>
      <c r="C60" s="2">
        <v>1</v>
      </c>
      <c r="D60" s="22">
        <v>2</v>
      </c>
      <c r="E60" s="2">
        <v>1</v>
      </c>
      <c r="F60" s="2">
        <v>1</v>
      </c>
      <c r="G60" s="22">
        <v>1</v>
      </c>
      <c r="H60" s="2">
        <v>4</v>
      </c>
      <c r="I60" s="22">
        <v>4</v>
      </c>
      <c r="J60" s="2">
        <v>1</v>
      </c>
      <c r="K60" s="22">
        <v>3</v>
      </c>
      <c r="L60" s="2">
        <v>1</v>
      </c>
      <c r="M60" s="2">
        <v>1</v>
      </c>
      <c r="N60" s="2">
        <v>1</v>
      </c>
      <c r="O60" s="22">
        <v>1</v>
      </c>
      <c r="P60" s="22">
        <v>1</v>
      </c>
      <c r="Q60" s="22">
        <v>1</v>
      </c>
      <c r="R60" s="22">
        <v>1</v>
      </c>
      <c r="S60" s="2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2">
        <v>3</v>
      </c>
      <c r="Z60" s="22">
        <v>3</v>
      </c>
      <c r="AA60" s="2">
        <v>1</v>
      </c>
      <c r="AB60" s="2">
        <v>1</v>
      </c>
      <c r="AC60" s="22">
        <v>1</v>
      </c>
      <c r="AD60" s="2">
        <v>1</v>
      </c>
      <c r="AE60" s="2">
        <v>1</v>
      </c>
      <c r="AF60" s="2">
        <v>1</v>
      </c>
      <c r="AG60" s="2">
        <v>1</v>
      </c>
      <c r="AH60" s="22">
        <v>1</v>
      </c>
      <c r="AI60" s="2">
        <v>1</v>
      </c>
      <c r="AJ60" s="2">
        <v>1</v>
      </c>
      <c r="AK60" s="2">
        <v>3</v>
      </c>
      <c r="AL60" s="22">
        <v>6</v>
      </c>
      <c r="AM60" s="2">
        <v>1</v>
      </c>
      <c r="AN60" s="22">
        <v>1</v>
      </c>
      <c r="AO60" s="2">
        <v>1</v>
      </c>
      <c r="AP60" s="2">
        <v>1</v>
      </c>
      <c r="AQ60" s="22">
        <v>4</v>
      </c>
      <c r="AR60" s="22">
        <v>1</v>
      </c>
      <c r="AS60" s="2">
        <v>127857</v>
      </c>
    </row>
    <row r="61" spans="1:45" ht="15" thickBot="1" x14ac:dyDescent="0.35">
      <c r="A61" s="1" t="s">
        <v>110</v>
      </c>
      <c r="B61" s="2">
        <v>6</v>
      </c>
      <c r="C61" s="2">
        <v>1</v>
      </c>
      <c r="D61" s="22">
        <v>1</v>
      </c>
      <c r="E61" s="2">
        <v>1</v>
      </c>
      <c r="F61" s="2">
        <v>2</v>
      </c>
      <c r="G61" s="22">
        <v>3</v>
      </c>
      <c r="H61" s="2">
        <v>6</v>
      </c>
      <c r="I61" s="22">
        <v>5</v>
      </c>
      <c r="J61" s="2">
        <v>1</v>
      </c>
      <c r="K61" s="22">
        <v>1</v>
      </c>
      <c r="L61" s="2">
        <v>1</v>
      </c>
      <c r="M61" s="2">
        <v>1</v>
      </c>
      <c r="N61" s="2">
        <v>1</v>
      </c>
      <c r="O61" s="22">
        <v>1</v>
      </c>
      <c r="P61" s="22">
        <v>4</v>
      </c>
      <c r="Q61" s="22">
        <v>4</v>
      </c>
      <c r="R61" s="22">
        <v>1</v>
      </c>
      <c r="S61" s="2">
        <v>1</v>
      </c>
      <c r="T61" s="2">
        <v>5</v>
      </c>
      <c r="U61" s="2">
        <v>4</v>
      </c>
      <c r="V61" s="2">
        <v>1</v>
      </c>
      <c r="W61" s="2">
        <v>1</v>
      </c>
      <c r="X61" s="2">
        <v>5</v>
      </c>
      <c r="Y61" s="22">
        <v>4</v>
      </c>
      <c r="Z61" s="22">
        <v>5</v>
      </c>
      <c r="AA61" s="2">
        <v>4</v>
      </c>
      <c r="AB61" s="2">
        <v>5</v>
      </c>
      <c r="AC61" s="22">
        <v>1</v>
      </c>
      <c r="AD61" s="2">
        <v>6</v>
      </c>
      <c r="AE61" s="2">
        <v>5</v>
      </c>
      <c r="AF61" s="2">
        <v>1</v>
      </c>
      <c r="AG61" s="2">
        <v>1</v>
      </c>
      <c r="AH61" s="22">
        <v>1</v>
      </c>
      <c r="AI61" s="2">
        <v>1</v>
      </c>
      <c r="AJ61" s="2">
        <v>1</v>
      </c>
      <c r="AK61" s="2">
        <v>1</v>
      </c>
      <c r="AL61" s="22">
        <v>6</v>
      </c>
      <c r="AM61" s="2">
        <v>1</v>
      </c>
      <c r="AN61" s="22">
        <v>6</v>
      </c>
      <c r="AO61" s="2">
        <v>1</v>
      </c>
      <c r="AP61" s="2">
        <v>1</v>
      </c>
      <c r="AQ61" s="22">
        <v>5</v>
      </c>
      <c r="AR61" s="22">
        <v>5</v>
      </c>
      <c r="AS61" s="2">
        <v>113566</v>
      </c>
    </row>
    <row r="62" spans="1:45" ht="15" thickBot="1" x14ac:dyDescent="0.35">
      <c r="A62" s="1" t="s">
        <v>111</v>
      </c>
      <c r="B62" s="2">
        <v>6</v>
      </c>
      <c r="C62" s="2">
        <v>6</v>
      </c>
      <c r="D62" s="22">
        <v>5</v>
      </c>
      <c r="E62" s="2">
        <v>2</v>
      </c>
      <c r="F62" s="2">
        <v>1</v>
      </c>
      <c r="G62" s="22">
        <v>1</v>
      </c>
      <c r="H62" s="2">
        <v>6</v>
      </c>
      <c r="I62" s="22">
        <v>2</v>
      </c>
      <c r="J62" s="2">
        <v>1</v>
      </c>
      <c r="K62" s="22">
        <v>2</v>
      </c>
      <c r="L62" s="2">
        <v>1</v>
      </c>
      <c r="M62" s="2">
        <v>2</v>
      </c>
      <c r="N62" s="2">
        <v>1</v>
      </c>
      <c r="O62" s="22">
        <v>2</v>
      </c>
      <c r="P62" s="22">
        <v>1</v>
      </c>
      <c r="Q62" s="22">
        <v>2</v>
      </c>
      <c r="R62" s="22">
        <v>1</v>
      </c>
      <c r="S62" s="2">
        <v>1</v>
      </c>
      <c r="T62" s="2">
        <v>2</v>
      </c>
      <c r="U62" s="2">
        <v>2</v>
      </c>
      <c r="V62" s="2">
        <v>6</v>
      </c>
      <c r="W62" s="2">
        <v>6</v>
      </c>
      <c r="X62" s="2">
        <v>2</v>
      </c>
      <c r="Y62" s="22">
        <v>2</v>
      </c>
      <c r="Z62" s="22">
        <v>6</v>
      </c>
      <c r="AA62" s="2">
        <v>2</v>
      </c>
      <c r="AB62" s="2">
        <v>1</v>
      </c>
      <c r="AC62" s="22">
        <v>6</v>
      </c>
      <c r="AD62" s="2">
        <v>1</v>
      </c>
      <c r="AE62" s="2">
        <v>6</v>
      </c>
      <c r="AF62" s="2">
        <v>1</v>
      </c>
      <c r="AG62" s="2">
        <v>1</v>
      </c>
      <c r="AH62" s="22">
        <v>6</v>
      </c>
      <c r="AI62" s="2">
        <v>1</v>
      </c>
      <c r="AJ62" s="2">
        <v>1</v>
      </c>
      <c r="AK62" s="2">
        <v>2</v>
      </c>
      <c r="AL62" s="22">
        <v>6</v>
      </c>
      <c r="AM62" s="2">
        <v>2</v>
      </c>
      <c r="AN62" s="22">
        <v>2</v>
      </c>
      <c r="AO62" s="2">
        <v>2</v>
      </c>
      <c r="AP62" s="2">
        <v>2</v>
      </c>
      <c r="AQ62" s="22">
        <v>2</v>
      </c>
      <c r="AR62" s="22">
        <v>6</v>
      </c>
      <c r="AS62" s="2">
        <v>139250</v>
      </c>
    </row>
    <row r="63" spans="1:45" ht="15" thickBot="1" x14ac:dyDescent="0.35">
      <c r="A63" s="1" t="s">
        <v>112</v>
      </c>
      <c r="B63" s="2">
        <v>6</v>
      </c>
      <c r="C63" s="2">
        <v>1</v>
      </c>
      <c r="D63" s="22">
        <v>1</v>
      </c>
      <c r="E63" s="2">
        <v>5</v>
      </c>
      <c r="F63" s="2">
        <v>1</v>
      </c>
      <c r="G63" s="22">
        <v>1</v>
      </c>
      <c r="H63" s="2">
        <v>6</v>
      </c>
      <c r="I63" s="22">
        <v>5</v>
      </c>
      <c r="J63" s="2">
        <v>1</v>
      </c>
      <c r="K63" s="22">
        <v>4</v>
      </c>
      <c r="L63" s="2">
        <v>1</v>
      </c>
      <c r="M63" s="2">
        <v>4</v>
      </c>
      <c r="N63" s="2">
        <v>1</v>
      </c>
      <c r="O63" s="22">
        <v>1</v>
      </c>
      <c r="P63" s="22">
        <v>5</v>
      </c>
      <c r="Q63" s="22">
        <v>1</v>
      </c>
      <c r="R63" s="22">
        <v>1</v>
      </c>
      <c r="S63" s="2">
        <v>5</v>
      </c>
      <c r="T63" s="2">
        <v>5</v>
      </c>
      <c r="U63" s="2">
        <v>5</v>
      </c>
      <c r="V63" s="2">
        <v>1</v>
      </c>
      <c r="W63" s="2">
        <v>1</v>
      </c>
      <c r="X63" s="2">
        <v>5</v>
      </c>
      <c r="Y63" s="22">
        <v>5</v>
      </c>
      <c r="Z63" s="22">
        <v>5</v>
      </c>
      <c r="AA63" s="2">
        <v>4</v>
      </c>
      <c r="AB63" s="2">
        <v>1</v>
      </c>
      <c r="AC63" s="22">
        <v>5</v>
      </c>
      <c r="AD63" s="2">
        <v>1</v>
      </c>
      <c r="AE63" s="2">
        <v>5</v>
      </c>
      <c r="AF63" s="2">
        <v>1</v>
      </c>
      <c r="AG63" s="2">
        <v>5</v>
      </c>
      <c r="AH63" s="22">
        <v>5</v>
      </c>
      <c r="AI63" s="2">
        <v>1</v>
      </c>
      <c r="AJ63" s="2">
        <v>1</v>
      </c>
      <c r="AK63" s="2">
        <v>5</v>
      </c>
      <c r="AL63" s="22">
        <v>1</v>
      </c>
      <c r="AM63" s="2">
        <v>1</v>
      </c>
      <c r="AN63" s="22">
        <v>5</v>
      </c>
      <c r="AO63" s="2">
        <v>5</v>
      </c>
      <c r="AP63" s="2">
        <v>1</v>
      </c>
      <c r="AQ63" s="22">
        <v>5</v>
      </c>
      <c r="AR63" s="22">
        <v>5</v>
      </c>
      <c r="AS63" s="2">
        <v>132733</v>
      </c>
    </row>
    <row r="64" spans="1:45" ht="15" thickBot="1" x14ac:dyDescent="0.35">
      <c r="A64" s="1" t="s">
        <v>113</v>
      </c>
      <c r="B64" s="2">
        <v>6</v>
      </c>
      <c r="C64" s="2">
        <v>1</v>
      </c>
      <c r="D64" s="22">
        <v>1</v>
      </c>
      <c r="E64" s="2">
        <v>1</v>
      </c>
      <c r="F64" s="2">
        <v>1</v>
      </c>
      <c r="G64" s="22">
        <v>1</v>
      </c>
      <c r="H64" s="2">
        <v>6</v>
      </c>
      <c r="I64" s="22">
        <v>6</v>
      </c>
      <c r="J64" s="2">
        <v>1</v>
      </c>
      <c r="K64" s="22">
        <v>3</v>
      </c>
      <c r="L64" s="2">
        <v>1</v>
      </c>
      <c r="M64" s="2">
        <v>3</v>
      </c>
      <c r="N64" s="2">
        <v>1</v>
      </c>
      <c r="O64" s="22">
        <v>1</v>
      </c>
      <c r="P64" s="22">
        <v>1</v>
      </c>
      <c r="Q64" s="22">
        <v>1</v>
      </c>
      <c r="R64" s="22">
        <v>1</v>
      </c>
      <c r="S64" s="2">
        <v>1</v>
      </c>
      <c r="T64" s="2">
        <v>1</v>
      </c>
      <c r="U64" s="2">
        <v>3</v>
      </c>
      <c r="V64" s="2">
        <v>5</v>
      </c>
      <c r="W64" s="2">
        <v>1</v>
      </c>
      <c r="X64" s="2">
        <v>5</v>
      </c>
      <c r="Y64" s="22">
        <v>6</v>
      </c>
      <c r="Z64" s="22">
        <v>6</v>
      </c>
      <c r="AA64" s="2">
        <v>1</v>
      </c>
      <c r="AB64" s="2">
        <v>1</v>
      </c>
      <c r="AC64" s="22">
        <v>6</v>
      </c>
      <c r="AD64" s="2">
        <v>6</v>
      </c>
      <c r="AE64" s="2">
        <v>1</v>
      </c>
      <c r="AF64" s="2">
        <v>1</v>
      </c>
      <c r="AG64" s="2">
        <v>1</v>
      </c>
      <c r="AH64" s="22">
        <v>1</v>
      </c>
      <c r="AI64" s="2">
        <v>1</v>
      </c>
      <c r="AJ64" s="2">
        <v>1</v>
      </c>
      <c r="AK64" s="2">
        <v>3</v>
      </c>
      <c r="AL64" s="22">
        <v>6</v>
      </c>
      <c r="AM64" s="2">
        <v>1</v>
      </c>
      <c r="AN64" s="22">
        <v>1</v>
      </c>
      <c r="AO64" s="2">
        <v>3</v>
      </c>
      <c r="AP64" s="2">
        <v>1</v>
      </c>
      <c r="AQ64" s="22">
        <v>1</v>
      </c>
      <c r="AR64" s="22">
        <v>5</v>
      </c>
      <c r="AS64" s="2">
        <v>120666</v>
      </c>
    </row>
    <row r="65" spans="1:45" ht="15" thickBot="1" x14ac:dyDescent="0.35">
      <c r="A65" s="1" t="s">
        <v>114</v>
      </c>
      <c r="B65" s="2">
        <v>6</v>
      </c>
      <c r="C65" s="2">
        <v>1</v>
      </c>
      <c r="D65" s="22">
        <v>1</v>
      </c>
      <c r="E65" s="2">
        <v>1</v>
      </c>
      <c r="F65" s="2">
        <v>1</v>
      </c>
      <c r="G65" s="22">
        <v>5</v>
      </c>
      <c r="H65" s="2">
        <v>6</v>
      </c>
      <c r="I65" s="22">
        <v>6</v>
      </c>
      <c r="J65" s="2">
        <v>1</v>
      </c>
      <c r="K65" s="22">
        <v>1</v>
      </c>
      <c r="L65" s="2">
        <v>1</v>
      </c>
      <c r="M65" s="2">
        <v>1</v>
      </c>
      <c r="N65" s="2">
        <v>1</v>
      </c>
      <c r="O65" s="22">
        <v>1</v>
      </c>
      <c r="P65" s="22">
        <v>3</v>
      </c>
      <c r="Q65" s="22">
        <v>3</v>
      </c>
      <c r="R65" s="22">
        <v>1</v>
      </c>
      <c r="S65" s="2">
        <v>1</v>
      </c>
      <c r="T65" s="2">
        <v>1</v>
      </c>
      <c r="U65" s="2">
        <v>3</v>
      </c>
      <c r="V65" s="2">
        <v>5</v>
      </c>
      <c r="W65" s="2">
        <v>1</v>
      </c>
      <c r="X65" s="2">
        <v>5</v>
      </c>
      <c r="Y65" s="22">
        <v>6</v>
      </c>
      <c r="Z65" s="22">
        <v>6</v>
      </c>
      <c r="AA65" s="2">
        <v>1</v>
      </c>
      <c r="AB65" s="2">
        <v>1</v>
      </c>
      <c r="AC65" s="22">
        <v>6</v>
      </c>
      <c r="AD65" s="2">
        <v>5</v>
      </c>
      <c r="AE65" s="2">
        <v>5</v>
      </c>
      <c r="AF65" s="2">
        <v>1</v>
      </c>
      <c r="AG65" s="2">
        <v>1</v>
      </c>
      <c r="AH65" s="22">
        <v>5</v>
      </c>
      <c r="AI65" s="2">
        <v>1</v>
      </c>
      <c r="AJ65" s="2">
        <v>1</v>
      </c>
      <c r="AK65" s="2">
        <v>1</v>
      </c>
      <c r="AL65" s="22">
        <v>6</v>
      </c>
      <c r="AM65" s="2">
        <v>1</v>
      </c>
      <c r="AN65" s="22">
        <v>1</v>
      </c>
      <c r="AO65" s="2">
        <v>1</v>
      </c>
      <c r="AP65" s="2">
        <v>1</v>
      </c>
      <c r="AQ65" s="22">
        <v>5</v>
      </c>
      <c r="AR65" s="22">
        <v>5</v>
      </c>
      <c r="AS65" s="2">
        <v>118966</v>
      </c>
    </row>
    <row r="66" spans="1:45" ht="15" thickBot="1" x14ac:dyDescent="0.35">
      <c r="A66" s="1" t="s">
        <v>115</v>
      </c>
      <c r="B66" s="2">
        <v>6</v>
      </c>
      <c r="C66" s="2">
        <v>1</v>
      </c>
      <c r="D66" s="22">
        <v>1</v>
      </c>
      <c r="E66" s="2">
        <v>5</v>
      </c>
      <c r="F66" s="2">
        <v>1</v>
      </c>
      <c r="G66" s="22">
        <v>2</v>
      </c>
      <c r="H66" s="2">
        <v>6</v>
      </c>
      <c r="I66" s="22">
        <v>6</v>
      </c>
      <c r="J66" s="2">
        <v>1</v>
      </c>
      <c r="K66" s="22">
        <v>3</v>
      </c>
      <c r="L66" s="2">
        <v>1</v>
      </c>
      <c r="M66" s="2">
        <v>3</v>
      </c>
      <c r="N66" s="2">
        <v>1</v>
      </c>
      <c r="O66" s="22">
        <v>1</v>
      </c>
      <c r="P66" s="22">
        <v>1</v>
      </c>
      <c r="Q66" s="22">
        <v>1</v>
      </c>
      <c r="R66" s="22">
        <v>1</v>
      </c>
      <c r="S66" s="2">
        <v>2</v>
      </c>
      <c r="T66" s="2">
        <v>1</v>
      </c>
      <c r="U66" s="2">
        <v>3</v>
      </c>
      <c r="V66" s="2">
        <v>5</v>
      </c>
      <c r="W66" s="2">
        <v>1</v>
      </c>
      <c r="X66" s="2">
        <v>5</v>
      </c>
      <c r="Y66" s="22">
        <v>6</v>
      </c>
      <c r="Z66" s="22">
        <v>6</v>
      </c>
      <c r="AA66" s="2">
        <v>1</v>
      </c>
      <c r="AB66" s="2">
        <v>1</v>
      </c>
      <c r="AC66" s="22">
        <v>6</v>
      </c>
      <c r="AD66" s="2">
        <v>6</v>
      </c>
      <c r="AE66" s="2">
        <v>2</v>
      </c>
      <c r="AF66" s="2">
        <v>1</v>
      </c>
      <c r="AG66" s="2">
        <v>1</v>
      </c>
      <c r="AH66" s="22">
        <v>2</v>
      </c>
      <c r="AI66" s="2">
        <v>1</v>
      </c>
      <c r="AJ66" s="2">
        <v>1</v>
      </c>
      <c r="AK66" s="2">
        <v>3</v>
      </c>
      <c r="AL66" s="22">
        <v>6</v>
      </c>
      <c r="AM66" s="2">
        <v>1</v>
      </c>
      <c r="AN66" s="22">
        <v>1</v>
      </c>
      <c r="AO66" s="2">
        <v>3</v>
      </c>
      <c r="AP66" s="2">
        <v>1</v>
      </c>
      <c r="AQ66" s="22">
        <v>2</v>
      </c>
      <c r="AR66" s="22">
        <v>5</v>
      </c>
      <c r="AS66" s="2">
        <v>116800</v>
      </c>
    </row>
    <row r="67" spans="1:45" ht="15" thickBot="1" x14ac:dyDescent="0.35">
      <c r="A67" s="1" t="s">
        <v>116</v>
      </c>
      <c r="B67" s="2">
        <v>6</v>
      </c>
      <c r="C67" s="2">
        <v>1</v>
      </c>
      <c r="D67" s="22">
        <v>5</v>
      </c>
      <c r="E67" s="2">
        <v>5</v>
      </c>
      <c r="F67" s="2">
        <v>1</v>
      </c>
      <c r="G67" s="22">
        <v>1</v>
      </c>
      <c r="H67" s="2">
        <v>6</v>
      </c>
      <c r="I67" s="22">
        <v>6</v>
      </c>
      <c r="J67" s="2">
        <v>1</v>
      </c>
      <c r="K67" s="22">
        <v>3</v>
      </c>
      <c r="L67" s="2">
        <v>1</v>
      </c>
      <c r="M67" s="2">
        <v>3</v>
      </c>
      <c r="N67" s="2">
        <v>1</v>
      </c>
      <c r="O67" s="22">
        <v>1</v>
      </c>
      <c r="P67" s="22">
        <v>3</v>
      </c>
      <c r="Q67" s="22">
        <v>3</v>
      </c>
      <c r="R67" s="22">
        <v>1</v>
      </c>
      <c r="S67" s="2">
        <v>1</v>
      </c>
      <c r="T67" s="2">
        <v>1</v>
      </c>
      <c r="U67" s="2">
        <v>3</v>
      </c>
      <c r="V67" s="2">
        <v>5</v>
      </c>
      <c r="W67" s="2">
        <v>1</v>
      </c>
      <c r="X67" s="2">
        <v>5</v>
      </c>
      <c r="Y67" s="22">
        <v>6</v>
      </c>
      <c r="Z67" s="22">
        <v>6</v>
      </c>
      <c r="AA67" s="2">
        <v>1</v>
      </c>
      <c r="AB67" s="2">
        <v>1</v>
      </c>
      <c r="AC67" s="22">
        <v>6</v>
      </c>
      <c r="AD67" s="2">
        <v>6</v>
      </c>
      <c r="AE67" s="2">
        <v>1</v>
      </c>
      <c r="AF67" s="2">
        <v>1</v>
      </c>
      <c r="AG67" s="2">
        <v>1</v>
      </c>
      <c r="AH67" s="22">
        <v>1</v>
      </c>
      <c r="AI67" s="2">
        <v>1</v>
      </c>
      <c r="AJ67" s="2">
        <v>1</v>
      </c>
      <c r="AK67" s="2">
        <v>1</v>
      </c>
      <c r="AL67" s="22">
        <v>6</v>
      </c>
      <c r="AM67" s="2">
        <v>1</v>
      </c>
      <c r="AN67" s="22">
        <v>1</v>
      </c>
      <c r="AO67" s="2">
        <v>3</v>
      </c>
      <c r="AP67" s="2">
        <v>1</v>
      </c>
      <c r="AQ67" s="22">
        <v>1</v>
      </c>
      <c r="AR67" s="22">
        <v>5</v>
      </c>
      <c r="AS67" s="2">
        <v>124233</v>
      </c>
    </row>
    <row r="68" spans="1:45" ht="15" thickBot="1" x14ac:dyDescent="0.35">
      <c r="A68" s="1" t="s">
        <v>117</v>
      </c>
      <c r="B68" s="2">
        <v>6</v>
      </c>
      <c r="C68" s="2">
        <v>1</v>
      </c>
      <c r="D68" s="22">
        <v>5</v>
      </c>
      <c r="E68" s="2">
        <v>1</v>
      </c>
      <c r="F68" s="2">
        <v>1</v>
      </c>
      <c r="G68" s="22">
        <v>1</v>
      </c>
      <c r="H68" s="2">
        <v>6</v>
      </c>
      <c r="I68" s="22">
        <v>6</v>
      </c>
      <c r="J68" s="2">
        <v>1</v>
      </c>
      <c r="K68" s="22">
        <v>3</v>
      </c>
      <c r="L68" s="2">
        <v>1</v>
      </c>
      <c r="M68" s="2">
        <v>3</v>
      </c>
      <c r="N68" s="2">
        <v>1</v>
      </c>
      <c r="O68" s="22">
        <v>1</v>
      </c>
      <c r="P68" s="22">
        <v>1</v>
      </c>
      <c r="Q68" s="22">
        <v>1</v>
      </c>
      <c r="R68" s="22">
        <v>1</v>
      </c>
      <c r="S68" s="2">
        <v>1</v>
      </c>
      <c r="T68" s="2">
        <v>1</v>
      </c>
      <c r="U68" s="2">
        <v>3</v>
      </c>
      <c r="V68" s="2">
        <v>5</v>
      </c>
      <c r="W68" s="2">
        <v>1</v>
      </c>
      <c r="X68" s="2">
        <v>5</v>
      </c>
      <c r="Y68" s="22">
        <v>6</v>
      </c>
      <c r="Z68" s="22">
        <v>6</v>
      </c>
      <c r="AA68" s="2">
        <v>1</v>
      </c>
      <c r="AB68" s="2">
        <v>1</v>
      </c>
      <c r="AC68" s="22">
        <v>6</v>
      </c>
      <c r="AD68" s="2">
        <v>6</v>
      </c>
      <c r="AE68" s="2">
        <v>1</v>
      </c>
      <c r="AF68" s="2">
        <v>1</v>
      </c>
      <c r="AG68" s="2">
        <v>1</v>
      </c>
      <c r="AH68" s="22">
        <v>1</v>
      </c>
      <c r="AI68" s="2">
        <v>1</v>
      </c>
      <c r="AJ68" s="2">
        <v>1</v>
      </c>
      <c r="AK68" s="2">
        <v>3</v>
      </c>
      <c r="AL68" s="22">
        <v>6</v>
      </c>
      <c r="AM68" s="2">
        <v>1</v>
      </c>
      <c r="AN68" s="22">
        <v>1</v>
      </c>
      <c r="AO68" s="2">
        <v>3</v>
      </c>
      <c r="AP68" s="2">
        <v>1</v>
      </c>
      <c r="AQ68" s="22">
        <v>1</v>
      </c>
      <c r="AR68" s="22">
        <v>5</v>
      </c>
      <c r="AS68" s="2">
        <v>128300</v>
      </c>
    </row>
    <row r="69" spans="1:45" ht="15" thickBot="1" x14ac:dyDescent="0.35">
      <c r="A69" s="1" t="s">
        <v>118</v>
      </c>
      <c r="B69" s="2">
        <v>6</v>
      </c>
      <c r="C69" s="2">
        <v>1</v>
      </c>
      <c r="D69" s="22">
        <v>5</v>
      </c>
      <c r="E69" s="2">
        <v>1</v>
      </c>
      <c r="F69" s="2">
        <v>1</v>
      </c>
      <c r="G69" s="22">
        <v>1</v>
      </c>
      <c r="H69" s="2">
        <v>6</v>
      </c>
      <c r="I69" s="22">
        <v>6</v>
      </c>
      <c r="J69" s="2">
        <v>1</v>
      </c>
      <c r="K69" s="22">
        <v>3</v>
      </c>
      <c r="L69" s="2">
        <v>1</v>
      </c>
      <c r="M69" s="2">
        <v>3</v>
      </c>
      <c r="N69" s="2">
        <v>1</v>
      </c>
      <c r="O69" s="22">
        <v>1</v>
      </c>
      <c r="P69" s="22">
        <v>1</v>
      </c>
      <c r="Q69" s="22">
        <v>1</v>
      </c>
      <c r="R69" s="22">
        <v>1</v>
      </c>
      <c r="S69" s="2">
        <v>1</v>
      </c>
      <c r="T69" s="2">
        <v>1</v>
      </c>
      <c r="U69" s="2">
        <v>3</v>
      </c>
      <c r="V69" s="2">
        <v>5</v>
      </c>
      <c r="W69" s="2">
        <v>1</v>
      </c>
      <c r="X69" s="2">
        <v>5</v>
      </c>
      <c r="Y69" s="22">
        <v>6</v>
      </c>
      <c r="Z69" s="22">
        <v>6</v>
      </c>
      <c r="AA69" s="2">
        <v>1</v>
      </c>
      <c r="AB69" s="2">
        <v>1</v>
      </c>
      <c r="AC69" s="22">
        <v>6</v>
      </c>
      <c r="AD69" s="2">
        <v>6</v>
      </c>
      <c r="AE69" s="2">
        <v>1</v>
      </c>
      <c r="AF69" s="2">
        <v>1</v>
      </c>
      <c r="AG69" s="2">
        <v>1</v>
      </c>
      <c r="AH69" s="22">
        <v>1</v>
      </c>
      <c r="AI69" s="2">
        <v>1</v>
      </c>
      <c r="AJ69" s="2">
        <v>1</v>
      </c>
      <c r="AK69" s="2">
        <v>1</v>
      </c>
      <c r="AL69" s="22">
        <v>6</v>
      </c>
      <c r="AM69" s="2">
        <v>1</v>
      </c>
      <c r="AN69" s="22">
        <v>1</v>
      </c>
      <c r="AO69" s="2">
        <v>1</v>
      </c>
      <c r="AP69" s="2">
        <v>1</v>
      </c>
      <c r="AQ69" s="22">
        <v>1</v>
      </c>
      <c r="AR69" s="22">
        <v>5</v>
      </c>
      <c r="AS69" s="2">
        <v>117300</v>
      </c>
    </row>
    <row r="70" spans="1:45" ht="15" thickBot="1" x14ac:dyDescent="0.35">
      <c r="A70" s="1" t="s">
        <v>119</v>
      </c>
      <c r="B70" s="2">
        <v>6</v>
      </c>
      <c r="C70" s="2">
        <v>1</v>
      </c>
      <c r="D70" s="22">
        <v>5</v>
      </c>
      <c r="E70" s="2">
        <v>5</v>
      </c>
      <c r="F70" s="2">
        <v>1</v>
      </c>
      <c r="G70" s="22">
        <v>1</v>
      </c>
      <c r="H70" s="2">
        <v>6</v>
      </c>
      <c r="I70" s="22">
        <v>6</v>
      </c>
      <c r="J70" s="2">
        <v>1</v>
      </c>
      <c r="K70" s="22">
        <v>3</v>
      </c>
      <c r="L70" s="2">
        <v>1</v>
      </c>
      <c r="M70" s="2">
        <v>3</v>
      </c>
      <c r="N70" s="2">
        <v>1</v>
      </c>
      <c r="O70" s="22">
        <v>1</v>
      </c>
      <c r="P70" s="22">
        <v>3</v>
      </c>
      <c r="Q70" s="22">
        <v>3</v>
      </c>
      <c r="R70" s="22">
        <v>1</v>
      </c>
      <c r="S70" s="2">
        <v>1</v>
      </c>
      <c r="T70" s="2">
        <v>1</v>
      </c>
      <c r="U70" s="2">
        <v>3</v>
      </c>
      <c r="V70" s="2">
        <v>5</v>
      </c>
      <c r="W70" s="2">
        <v>1</v>
      </c>
      <c r="X70" s="2">
        <v>5</v>
      </c>
      <c r="Y70" s="22">
        <v>6</v>
      </c>
      <c r="Z70" s="22">
        <v>6</v>
      </c>
      <c r="AA70" s="2">
        <v>1</v>
      </c>
      <c r="AB70" s="2">
        <v>1</v>
      </c>
      <c r="AC70" s="22">
        <v>6</v>
      </c>
      <c r="AD70" s="2">
        <v>6</v>
      </c>
      <c r="AE70" s="2">
        <v>1</v>
      </c>
      <c r="AF70" s="2">
        <v>1</v>
      </c>
      <c r="AG70" s="2">
        <v>1</v>
      </c>
      <c r="AH70" s="22">
        <v>1</v>
      </c>
      <c r="AI70" s="2">
        <v>1</v>
      </c>
      <c r="AJ70" s="2">
        <v>1</v>
      </c>
      <c r="AK70" s="2">
        <v>3</v>
      </c>
      <c r="AL70" s="22">
        <v>6</v>
      </c>
      <c r="AM70" s="2">
        <v>1</v>
      </c>
      <c r="AN70" s="22">
        <v>1</v>
      </c>
      <c r="AO70" s="2">
        <v>3</v>
      </c>
      <c r="AP70" s="2">
        <v>1</v>
      </c>
      <c r="AQ70" s="22">
        <v>1</v>
      </c>
      <c r="AR70" s="22">
        <v>5</v>
      </c>
      <c r="AS70" s="2">
        <v>141066</v>
      </c>
    </row>
    <row r="71" spans="1:45" ht="15" thickBot="1" x14ac:dyDescent="0.35">
      <c r="A71" s="1" t="s">
        <v>120</v>
      </c>
      <c r="B71" s="2">
        <v>6</v>
      </c>
      <c r="C71" s="2">
        <v>1</v>
      </c>
      <c r="D71" s="22">
        <v>5</v>
      </c>
      <c r="E71" s="2">
        <v>4</v>
      </c>
      <c r="F71" s="2">
        <v>4</v>
      </c>
      <c r="G71" s="22">
        <v>1</v>
      </c>
      <c r="H71" s="2">
        <v>5</v>
      </c>
      <c r="I71" s="22">
        <v>1</v>
      </c>
      <c r="J71" s="2">
        <v>1</v>
      </c>
      <c r="K71" s="22">
        <v>3</v>
      </c>
      <c r="L71" s="2">
        <v>1</v>
      </c>
      <c r="M71" s="2">
        <v>3</v>
      </c>
      <c r="N71" s="2">
        <v>1</v>
      </c>
      <c r="O71" s="22">
        <v>1</v>
      </c>
      <c r="P71" s="22">
        <v>1</v>
      </c>
      <c r="Q71" s="22">
        <v>1</v>
      </c>
      <c r="R71" s="22">
        <v>3</v>
      </c>
      <c r="S71" s="2">
        <v>1</v>
      </c>
      <c r="T71" s="2">
        <v>2</v>
      </c>
      <c r="U71" s="2">
        <v>4</v>
      </c>
      <c r="V71" s="2">
        <v>5</v>
      </c>
      <c r="W71" s="2">
        <v>1</v>
      </c>
      <c r="X71" s="2">
        <v>4</v>
      </c>
      <c r="Y71" s="22">
        <v>1</v>
      </c>
      <c r="Z71" s="22">
        <v>5</v>
      </c>
      <c r="AA71" s="2">
        <v>1</v>
      </c>
      <c r="AB71" s="2">
        <v>1</v>
      </c>
      <c r="AC71" s="22">
        <v>1</v>
      </c>
      <c r="AD71" s="2">
        <v>1</v>
      </c>
      <c r="AE71" s="2">
        <v>1</v>
      </c>
      <c r="AF71" s="2">
        <v>1</v>
      </c>
      <c r="AG71" s="2">
        <v>1</v>
      </c>
      <c r="AH71" s="22">
        <v>1</v>
      </c>
      <c r="AI71" s="2">
        <v>1</v>
      </c>
      <c r="AJ71" s="2">
        <v>1</v>
      </c>
      <c r="AK71" s="2">
        <v>5</v>
      </c>
      <c r="AL71" s="22">
        <v>6</v>
      </c>
      <c r="AM71" s="2">
        <v>5</v>
      </c>
      <c r="AN71" s="22">
        <v>1</v>
      </c>
      <c r="AO71" s="2">
        <v>1</v>
      </c>
      <c r="AP71" s="2">
        <v>1</v>
      </c>
      <c r="AQ71" s="22">
        <v>1</v>
      </c>
      <c r="AR71" s="22">
        <v>5</v>
      </c>
      <c r="AS71" s="2">
        <v>140678</v>
      </c>
    </row>
    <row r="72" spans="1:45" ht="15" thickBot="1" x14ac:dyDescent="0.35">
      <c r="A72" s="1" t="s">
        <v>121</v>
      </c>
      <c r="B72" s="2">
        <v>6</v>
      </c>
      <c r="C72" s="2">
        <v>1</v>
      </c>
      <c r="D72" s="22">
        <v>1</v>
      </c>
      <c r="E72" s="2">
        <v>1</v>
      </c>
      <c r="F72" s="2">
        <v>2</v>
      </c>
      <c r="G72" s="22">
        <v>3</v>
      </c>
      <c r="H72" s="2">
        <v>6</v>
      </c>
      <c r="I72" s="22">
        <v>5</v>
      </c>
      <c r="J72" s="2">
        <v>1</v>
      </c>
      <c r="K72" s="22">
        <v>1</v>
      </c>
      <c r="L72" s="2">
        <v>1</v>
      </c>
      <c r="M72" s="2">
        <v>1</v>
      </c>
      <c r="N72" s="2">
        <v>1</v>
      </c>
      <c r="O72" s="22">
        <v>1</v>
      </c>
      <c r="P72" s="22">
        <v>1</v>
      </c>
      <c r="Q72" s="22">
        <v>5</v>
      </c>
      <c r="R72" s="22">
        <v>1</v>
      </c>
      <c r="S72" s="2">
        <v>1</v>
      </c>
      <c r="T72" s="2">
        <v>5</v>
      </c>
      <c r="U72" s="2">
        <v>4</v>
      </c>
      <c r="V72" s="2">
        <v>1</v>
      </c>
      <c r="W72" s="2">
        <v>1</v>
      </c>
      <c r="X72" s="2">
        <v>5</v>
      </c>
      <c r="Y72" s="22">
        <v>4</v>
      </c>
      <c r="Z72" s="22">
        <v>5</v>
      </c>
      <c r="AA72" s="2">
        <v>4</v>
      </c>
      <c r="AB72" s="2">
        <v>5</v>
      </c>
      <c r="AC72" s="22">
        <v>1</v>
      </c>
      <c r="AD72" s="2">
        <v>6</v>
      </c>
      <c r="AE72" s="2">
        <v>1</v>
      </c>
      <c r="AF72" s="2">
        <v>1</v>
      </c>
      <c r="AG72" s="2">
        <v>1</v>
      </c>
      <c r="AH72" s="22">
        <v>1</v>
      </c>
      <c r="AI72" s="2">
        <v>1</v>
      </c>
      <c r="AJ72" s="2">
        <v>1</v>
      </c>
      <c r="AK72" s="2">
        <v>1</v>
      </c>
      <c r="AL72" s="22">
        <v>6</v>
      </c>
      <c r="AM72" s="2">
        <v>1</v>
      </c>
      <c r="AN72" s="22">
        <v>6</v>
      </c>
      <c r="AO72" s="2">
        <v>1</v>
      </c>
      <c r="AP72" s="2">
        <v>1</v>
      </c>
      <c r="AQ72" s="22">
        <v>5</v>
      </c>
      <c r="AR72" s="22">
        <v>5</v>
      </c>
      <c r="AS72" s="2">
        <v>123666</v>
      </c>
    </row>
    <row r="73" spans="1:45" ht="15" thickBot="1" x14ac:dyDescent="0.35">
      <c r="A73" s="1" t="s">
        <v>122</v>
      </c>
      <c r="B73" s="2">
        <v>6</v>
      </c>
      <c r="C73" s="2">
        <v>1</v>
      </c>
      <c r="D73" s="22">
        <v>1</v>
      </c>
      <c r="E73" s="2">
        <v>1</v>
      </c>
      <c r="F73" s="2">
        <v>2</v>
      </c>
      <c r="G73" s="22">
        <v>3</v>
      </c>
      <c r="H73" s="2">
        <v>6</v>
      </c>
      <c r="I73" s="22">
        <v>5</v>
      </c>
      <c r="J73" s="2">
        <v>1</v>
      </c>
      <c r="K73" s="22">
        <v>1</v>
      </c>
      <c r="L73" s="2">
        <v>1</v>
      </c>
      <c r="M73" s="2">
        <v>1</v>
      </c>
      <c r="N73" s="2">
        <v>1</v>
      </c>
      <c r="O73" s="22">
        <v>1</v>
      </c>
      <c r="P73" s="22">
        <v>4</v>
      </c>
      <c r="Q73" s="22">
        <v>4</v>
      </c>
      <c r="R73" s="22">
        <v>1</v>
      </c>
      <c r="S73" s="2">
        <v>1</v>
      </c>
      <c r="T73" s="2">
        <v>5</v>
      </c>
      <c r="U73" s="2">
        <v>4</v>
      </c>
      <c r="V73" s="2">
        <v>1</v>
      </c>
      <c r="W73" s="2">
        <v>1</v>
      </c>
      <c r="X73" s="2">
        <v>5</v>
      </c>
      <c r="Y73" s="22">
        <v>4</v>
      </c>
      <c r="Z73" s="22">
        <v>5</v>
      </c>
      <c r="AA73" s="2">
        <v>4</v>
      </c>
      <c r="AB73" s="2">
        <v>5</v>
      </c>
      <c r="AC73" s="22">
        <v>1</v>
      </c>
      <c r="AD73" s="2">
        <v>6</v>
      </c>
      <c r="AE73" s="2">
        <v>5</v>
      </c>
      <c r="AF73" s="2">
        <v>1</v>
      </c>
      <c r="AG73" s="2">
        <v>1</v>
      </c>
      <c r="AH73" s="22">
        <v>1</v>
      </c>
      <c r="AI73" s="2">
        <v>1</v>
      </c>
      <c r="AJ73" s="2">
        <v>1</v>
      </c>
      <c r="AK73" s="2">
        <v>1</v>
      </c>
      <c r="AL73" s="22">
        <v>6</v>
      </c>
      <c r="AM73" s="2">
        <v>1</v>
      </c>
      <c r="AN73" s="22">
        <v>6</v>
      </c>
      <c r="AO73" s="2">
        <v>1</v>
      </c>
      <c r="AP73" s="2">
        <v>1</v>
      </c>
      <c r="AQ73" s="22">
        <v>5</v>
      </c>
      <c r="AR73" s="22">
        <v>5</v>
      </c>
      <c r="AS73" s="2">
        <v>113666</v>
      </c>
    </row>
    <row r="74" spans="1:45" ht="15" thickBot="1" x14ac:dyDescent="0.35">
      <c r="A74" s="1" t="s">
        <v>123</v>
      </c>
      <c r="B74" s="2">
        <v>6</v>
      </c>
      <c r="C74" s="2">
        <v>1</v>
      </c>
      <c r="D74" s="22">
        <v>1</v>
      </c>
      <c r="E74" s="2">
        <v>1</v>
      </c>
      <c r="F74" s="2">
        <v>2</v>
      </c>
      <c r="G74" s="22">
        <v>3</v>
      </c>
      <c r="H74" s="2">
        <v>6</v>
      </c>
      <c r="I74" s="22">
        <v>5</v>
      </c>
      <c r="J74" s="2">
        <v>1</v>
      </c>
      <c r="K74" s="22">
        <v>1</v>
      </c>
      <c r="L74" s="2">
        <v>1</v>
      </c>
      <c r="M74" s="2">
        <v>1</v>
      </c>
      <c r="N74" s="2">
        <v>1</v>
      </c>
      <c r="O74" s="22">
        <v>1</v>
      </c>
      <c r="P74" s="22">
        <v>4</v>
      </c>
      <c r="Q74" s="22">
        <v>4</v>
      </c>
      <c r="R74" s="22">
        <v>1</v>
      </c>
      <c r="S74" s="2">
        <v>1</v>
      </c>
      <c r="T74" s="2">
        <v>5</v>
      </c>
      <c r="U74" s="2">
        <v>4</v>
      </c>
      <c r="V74" s="2">
        <v>1</v>
      </c>
      <c r="W74" s="2">
        <v>1</v>
      </c>
      <c r="X74" s="2">
        <v>5</v>
      </c>
      <c r="Y74" s="22">
        <v>4</v>
      </c>
      <c r="Z74" s="22">
        <v>5</v>
      </c>
      <c r="AA74" s="2">
        <v>4</v>
      </c>
      <c r="AB74" s="2">
        <v>5</v>
      </c>
      <c r="AC74" s="22">
        <v>1</v>
      </c>
      <c r="AD74" s="2">
        <v>6</v>
      </c>
      <c r="AE74" s="2">
        <v>5</v>
      </c>
      <c r="AF74" s="2">
        <v>1</v>
      </c>
      <c r="AG74" s="2">
        <v>1</v>
      </c>
      <c r="AH74" s="22">
        <v>1</v>
      </c>
      <c r="AI74" s="2">
        <v>1</v>
      </c>
      <c r="AJ74" s="2">
        <v>1</v>
      </c>
      <c r="AK74" s="2">
        <v>1</v>
      </c>
      <c r="AL74" s="22">
        <v>6</v>
      </c>
      <c r="AM74" s="2">
        <v>1</v>
      </c>
      <c r="AN74" s="22">
        <v>6</v>
      </c>
      <c r="AO74" s="2">
        <v>1</v>
      </c>
      <c r="AP74" s="2">
        <v>1</v>
      </c>
      <c r="AQ74" s="22">
        <v>5</v>
      </c>
      <c r="AR74" s="22">
        <v>5</v>
      </c>
      <c r="AS74" s="2">
        <v>117033</v>
      </c>
    </row>
    <row r="75" spans="1:45" ht="15" thickBot="1" x14ac:dyDescent="0.35">
      <c r="A75" s="1" t="s">
        <v>124</v>
      </c>
      <c r="B75" s="2">
        <v>6</v>
      </c>
      <c r="C75" s="2">
        <v>1</v>
      </c>
      <c r="D75" s="22">
        <v>1</v>
      </c>
      <c r="E75" s="2">
        <v>1</v>
      </c>
      <c r="F75" s="2">
        <v>2</v>
      </c>
      <c r="G75" s="22">
        <v>3</v>
      </c>
      <c r="H75" s="2">
        <v>6</v>
      </c>
      <c r="I75" s="22">
        <v>5</v>
      </c>
      <c r="J75" s="2">
        <v>1</v>
      </c>
      <c r="K75" s="22">
        <v>1</v>
      </c>
      <c r="L75" s="2">
        <v>1</v>
      </c>
      <c r="M75" s="2">
        <v>1</v>
      </c>
      <c r="N75" s="2">
        <v>1</v>
      </c>
      <c r="O75" s="22">
        <v>1</v>
      </c>
      <c r="P75" s="22">
        <v>4</v>
      </c>
      <c r="Q75" s="22">
        <v>4</v>
      </c>
      <c r="R75" s="22">
        <v>1</v>
      </c>
      <c r="S75" s="2">
        <v>1</v>
      </c>
      <c r="T75" s="2">
        <v>5</v>
      </c>
      <c r="U75" s="2">
        <v>4</v>
      </c>
      <c r="V75" s="2">
        <v>1</v>
      </c>
      <c r="W75" s="2">
        <v>1</v>
      </c>
      <c r="X75" s="2">
        <v>5</v>
      </c>
      <c r="Y75" s="22">
        <v>4</v>
      </c>
      <c r="Z75" s="22">
        <v>5</v>
      </c>
      <c r="AA75" s="2">
        <v>4</v>
      </c>
      <c r="AB75" s="2">
        <v>5</v>
      </c>
      <c r="AC75" s="22">
        <v>1</v>
      </c>
      <c r="AD75" s="2">
        <v>6</v>
      </c>
      <c r="AE75" s="2">
        <v>5</v>
      </c>
      <c r="AF75" s="2">
        <v>1</v>
      </c>
      <c r="AG75" s="2">
        <v>1</v>
      </c>
      <c r="AH75" s="22">
        <v>1</v>
      </c>
      <c r="AI75" s="2">
        <v>1</v>
      </c>
      <c r="AJ75" s="2">
        <v>1</v>
      </c>
      <c r="AK75" s="2">
        <v>1</v>
      </c>
      <c r="AL75" s="22">
        <v>6</v>
      </c>
      <c r="AM75" s="2">
        <v>1</v>
      </c>
      <c r="AN75" s="22">
        <v>6</v>
      </c>
      <c r="AO75" s="2">
        <v>1</v>
      </c>
      <c r="AP75" s="2">
        <v>1</v>
      </c>
      <c r="AQ75" s="22">
        <v>5</v>
      </c>
      <c r="AR75" s="22">
        <v>5</v>
      </c>
      <c r="AS75" s="2">
        <v>122392</v>
      </c>
    </row>
    <row r="76" spans="1:45" ht="15" thickBot="1" x14ac:dyDescent="0.35">
      <c r="A76" s="1" t="s">
        <v>125</v>
      </c>
      <c r="B76" s="2">
        <v>7</v>
      </c>
      <c r="C76" s="2">
        <v>1</v>
      </c>
      <c r="D76" s="22">
        <v>6</v>
      </c>
      <c r="E76" s="2">
        <v>5</v>
      </c>
      <c r="F76" s="2">
        <v>5</v>
      </c>
      <c r="G76" s="22">
        <v>1</v>
      </c>
      <c r="H76" s="2">
        <v>7</v>
      </c>
      <c r="I76" s="22">
        <v>5</v>
      </c>
      <c r="J76" s="2">
        <v>1</v>
      </c>
      <c r="K76" s="22">
        <v>5</v>
      </c>
      <c r="L76" s="2">
        <v>1</v>
      </c>
      <c r="M76" s="2">
        <v>4</v>
      </c>
      <c r="N76" s="2">
        <v>1</v>
      </c>
      <c r="O76" s="22">
        <v>1</v>
      </c>
      <c r="P76" s="22">
        <v>4</v>
      </c>
      <c r="Q76" s="22">
        <v>4</v>
      </c>
      <c r="R76" s="22">
        <v>4</v>
      </c>
      <c r="S76" s="2">
        <v>7</v>
      </c>
      <c r="T76" s="2">
        <v>6</v>
      </c>
      <c r="U76" s="2">
        <v>5</v>
      </c>
      <c r="V76" s="2">
        <v>1</v>
      </c>
      <c r="W76" s="2">
        <v>1</v>
      </c>
      <c r="X76" s="2">
        <v>5</v>
      </c>
      <c r="Y76" s="22">
        <v>5</v>
      </c>
      <c r="Z76" s="22">
        <v>6</v>
      </c>
      <c r="AA76" s="2">
        <v>4</v>
      </c>
      <c r="AB76" s="2">
        <v>7</v>
      </c>
      <c r="AC76" s="22">
        <v>1</v>
      </c>
      <c r="AD76" s="2">
        <v>5</v>
      </c>
      <c r="AE76" s="2">
        <v>1</v>
      </c>
      <c r="AF76" s="2">
        <v>1</v>
      </c>
      <c r="AG76" s="2">
        <v>1</v>
      </c>
      <c r="AH76" s="22">
        <v>1</v>
      </c>
      <c r="AI76" s="2">
        <v>1</v>
      </c>
      <c r="AJ76" s="2">
        <v>1</v>
      </c>
      <c r="AK76" s="2">
        <v>1</v>
      </c>
      <c r="AL76" s="22">
        <v>7</v>
      </c>
      <c r="AM76" s="2">
        <v>1</v>
      </c>
      <c r="AN76" s="22">
        <v>4</v>
      </c>
      <c r="AO76" s="2">
        <v>5</v>
      </c>
      <c r="AP76" s="2">
        <v>1</v>
      </c>
      <c r="AQ76" s="22">
        <v>5</v>
      </c>
      <c r="AR76" s="22">
        <v>5</v>
      </c>
      <c r="AS76" s="2">
        <v>132214</v>
      </c>
    </row>
    <row r="77" spans="1:45" ht="15" thickBot="1" x14ac:dyDescent="0.35">
      <c r="A77" s="1" t="s">
        <v>126</v>
      </c>
      <c r="B77" s="2">
        <v>6</v>
      </c>
      <c r="C77" s="2">
        <v>1</v>
      </c>
      <c r="D77" s="22">
        <v>5</v>
      </c>
      <c r="E77" s="2">
        <v>3</v>
      </c>
      <c r="F77" s="2">
        <v>6</v>
      </c>
      <c r="G77" s="22">
        <v>3</v>
      </c>
      <c r="H77" s="2">
        <v>6</v>
      </c>
      <c r="I77" s="22">
        <v>6</v>
      </c>
      <c r="J77" s="2">
        <v>1</v>
      </c>
      <c r="K77" s="22">
        <v>3</v>
      </c>
      <c r="L77" s="2">
        <v>3</v>
      </c>
      <c r="M77" s="2">
        <v>3</v>
      </c>
      <c r="N77" s="2">
        <v>1</v>
      </c>
      <c r="O77" s="22">
        <v>1</v>
      </c>
      <c r="P77" s="22">
        <v>3</v>
      </c>
      <c r="Q77" s="22">
        <v>3</v>
      </c>
      <c r="R77" s="22">
        <v>3</v>
      </c>
      <c r="S77" s="2">
        <v>5</v>
      </c>
      <c r="T77" s="2">
        <v>3</v>
      </c>
      <c r="U77" s="2">
        <v>3</v>
      </c>
      <c r="V77" s="2">
        <v>1</v>
      </c>
      <c r="W77" s="2">
        <v>1</v>
      </c>
      <c r="X77" s="2">
        <v>6</v>
      </c>
      <c r="Y77" s="22">
        <v>1</v>
      </c>
      <c r="Z77" s="22">
        <v>6</v>
      </c>
      <c r="AA77" s="2">
        <v>3</v>
      </c>
      <c r="AB77" s="2">
        <v>3</v>
      </c>
      <c r="AC77" s="22">
        <v>1</v>
      </c>
      <c r="AD77" s="2">
        <v>1</v>
      </c>
      <c r="AE77" s="2">
        <v>1</v>
      </c>
      <c r="AF77" s="2">
        <v>1</v>
      </c>
      <c r="AG77" s="2">
        <v>3</v>
      </c>
      <c r="AH77" s="22">
        <v>5</v>
      </c>
      <c r="AI77" s="2">
        <v>1</v>
      </c>
      <c r="AJ77" s="2">
        <v>3</v>
      </c>
      <c r="AK77" s="2">
        <v>1</v>
      </c>
      <c r="AL77" s="22">
        <v>6</v>
      </c>
      <c r="AM77" s="2">
        <v>1</v>
      </c>
      <c r="AN77" s="22">
        <v>1</v>
      </c>
      <c r="AO77" s="2">
        <v>3</v>
      </c>
      <c r="AP77" s="2">
        <v>3</v>
      </c>
      <c r="AQ77" s="22">
        <v>3</v>
      </c>
      <c r="AR77" s="22">
        <v>3</v>
      </c>
      <c r="AS77" s="2">
        <v>124233</v>
      </c>
    </row>
    <row r="78" spans="1:45" ht="15" thickBot="1" x14ac:dyDescent="0.35">
      <c r="A78" s="1" t="s">
        <v>127</v>
      </c>
      <c r="B78" s="2">
        <v>6</v>
      </c>
      <c r="C78" s="2">
        <v>1</v>
      </c>
      <c r="D78" s="22">
        <v>1</v>
      </c>
      <c r="E78" s="2">
        <v>1</v>
      </c>
      <c r="F78" s="2">
        <v>2</v>
      </c>
      <c r="G78" s="22">
        <v>3</v>
      </c>
      <c r="H78" s="2">
        <v>6</v>
      </c>
      <c r="I78" s="22">
        <v>5</v>
      </c>
      <c r="J78" s="2">
        <v>1</v>
      </c>
      <c r="K78" s="22">
        <v>1</v>
      </c>
      <c r="L78" s="2">
        <v>1</v>
      </c>
      <c r="M78" s="2">
        <v>1</v>
      </c>
      <c r="N78" s="2">
        <v>1</v>
      </c>
      <c r="O78" s="22">
        <v>1</v>
      </c>
      <c r="P78" s="22">
        <v>4</v>
      </c>
      <c r="Q78" s="22">
        <v>4</v>
      </c>
      <c r="R78" s="22">
        <v>1</v>
      </c>
      <c r="S78" s="2">
        <v>1</v>
      </c>
      <c r="T78" s="2">
        <v>5</v>
      </c>
      <c r="U78" s="2">
        <v>4</v>
      </c>
      <c r="V78" s="2">
        <v>1</v>
      </c>
      <c r="W78" s="2">
        <v>1</v>
      </c>
      <c r="X78" s="2">
        <v>5</v>
      </c>
      <c r="Y78" s="22">
        <v>4</v>
      </c>
      <c r="Z78" s="22">
        <v>5</v>
      </c>
      <c r="AA78" s="2">
        <v>4</v>
      </c>
      <c r="AB78" s="2">
        <v>5</v>
      </c>
      <c r="AC78" s="22">
        <v>1</v>
      </c>
      <c r="AD78" s="2">
        <v>6</v>
      </c>
      <c r="AE78" s="2">
        <v>5</v>
      </c>
      <c r="AF78" s="2">
        <v>1</v>
      </c>
      <c r="AG78" s="2">
        <v>1</v>
      </c>
      <c r="AH78" s="22">
        <v>1</v>
      </c>
      <c r="AI78" s="2">
        <v>1</v>
      </c>
      <c r="AJ78" s="2">
        <v>1</v>
      </c>
      <c r="AK78" s="2">
        <v>1</v>
      </c>
      <c r="AL78" s="22">
        <v>6</v>
      </c>
      <c r="AM78" s="2">
        <v>1</v>
      </c>
      <c r="AN78" s="22">
        <v>6</v>
      </c>
      <c r="AO78" s="2">
        <v>1</v>
      </c>
      <c r="AP78" s="2">
        <v>1</v>
      </c>
      <c r="AQ78" s="22">
        <v>5</v>
      </c>
      <c r="AR78" s="22">
        <v>5</v>
      </c>
      <c r="AS78" s="2">
        <v>120250</v>
      </c>
    </row>
    <row r="79" spans="1:45" ht="15" thickBot="1" x14ac:dyDescent="0.35">
      <c r="A79" s="1" t="s">
        <v>128</v>
      </c>
      <c r="B79" s="2">
        <v>6</v>
      </c>
      <c r="C79" s="2">
        <v>1</v>
      </c>
      <c r="D79" s="22">
        <v>5</v>
      </c>
      <c r="E79" s="2">
        <v>5</v>
      </c>
      <c r="F79" s="2">
        <v>1</v>
      </c>
      <c r="G79" s="22">
        <v>1</v>
      </c>
      <c r="H79" s="2">
        <v>6</v>
      </c>
      <c r="I79" s="22">
        <v>6</v>
      </c>
      <c r="J79" s="2">
        <v>1</v>
      </c>
      <c r="K79" s="22">
        <v>3</v>
      </c>
      <c r="L79" s="2">
        <v>1</v>
      </c>
      <c r="M79" s="2">
        <v>3</v>
      </c>
      <c r="N79" s="2">
        <v>1</v>
      </c>
      <c r="O79" s="22">
        <v>1</v>
      </c>
      <c r="P79" s="22">
        <v>3</v>
      </c>
      <c r="Q79" s="22">
        <v>3</v>
      </c>
      <c r="R79" s="22">
        <v>1</v>
      </c>
      <c r="S79" s="2">
        <v>1</v>
      </c>
      <c r="T79" s="2">
        <v>1</v>
      </c>
      <c r="U79" s="2">
        <v>3</v>
      </c>
      <c r="V79" s="2">
        <v>5</v>
      </c>
      <c r="W79" s="2">
        <v>1</v>
      </c>
      <c r="X79" s="2">
        <v>5</v>
      </c>
      <c r="Y79" s="22">
        <v>6</v>
      </c>
      <c r="Z79" s="22">
        <v>6</v>
      </c>
      <c r="AA79" s="2">
        <v>1</v>
      </c>
      <c r="AB79" s="2">
        <v>1</v>
      </c>
      <c r="AC79" s="22">
        <v>6</v>
      </c>
      <c r="AD79" s="2">
        <v>6</v>
      </c>
      <c r="AE79" s="2">
        <v>1</v>
      </c>
      <c r="AF79" s="2">
        <v>1</v>
      </c>
      <c r="AG79" s="2">
        <v>1</v>
      </c>
      <c r="AH79" s="22">
        <v>1</v>
      </c>
      <c r="AI79" s="2">
        <v>1</v>
      </c>
      <c r="AJ79" s="2">
        <v>1</v>
      </c>
      <c r="AK79" s="2">
        <v>3</v>
      </c>
      <c r="AL79" s="22">
        <v>6</v>
      </c>
      <c r="AM79" s="2">
        <v>1</v>
      </c>
      <c r="AN79" s="22">
        <v>1</v>
      </c>
      <c r="AO79" s="2">
        <v>3</v>
      </c>
      <c r="AP79" s="2">
        <v>1</v>
      </c>
      <c r="AQ79" s="22">
        <v>1</v>
      </c>
      <c r="AR79" s="22">
        <v>5</v>
      </c>
      <c r="AS79" s="2">
        <v>130900</v>
      </c>
    </row>
    <row r="80" spans="1:45" ht="15" thickBot="1" x14ac:dyDescent="0.35">
      <c r="A80" s="1" t="s">
        <v>129</v>
      </c>
      <c r="B80" s="2">
        <v>7</v>
      </c>
      <c r="C80" s="2">
        <v>5</v>
      </c>
      <c r="D80" s="22">
        <v>1</v>
      </c>
      <c r="E80" s="2">
        <v>5</v>
      </c>
      <c r="F80" s="2">
        <v>5</v>
      </c>
      <c r="G80" s="22">
        <v>1</v>
      </c>
      <c r="H80" s="2">
        <v>7</v>
      </c>
      <c r="I80" s="22">
        <v>5</v>
      </c>
      <c r="J80" s="2">
        <v>5</v>
      </c>
      <c r="K80" s="22">
        <v>5</v>
      </c>
      <c r="L80" s="2">
        <v>1</v>
      </c>
      <c r="M80" s="2">
        <v>5</v>
      </c>
      <c r="N80" s="2">
        <v>1</v>
      </c>
      <c r="O80" s="22">
        <v>1</v>
      </c>
      <c r="P80" s="22">
        <v>5</v>
      </c>
      <c r="Q80" s="22">
        <v>5</v>
      </c>
      <c r="R80" s="22">
        <v>1</v>
      </c>
      <c r="S80" s="2">
        <v>1</v>
      </c>
      <c r="T80" s="2">
        <v>5</v>
      </c>
      <c r="U80" s="2">
        <v>5</v>
      </c>
      <c r="V80" s="2">
        <v>5</v>
      </c>
      <c r="W80" s="2">
        <v>1</v>
      </c>
      <c r="X80" s="2">
        <v>5</v>
      </c>
      <c r="Y80" s="22">
        <v>5</v>
      </c>
      <c r="Z80" s="22">
        <v>5</v>
      </c>
      <c r="AA80" s="2">
        <v>5</v>
      </c>
      <c r="AB80" s="2">
        <v>5</v>
      </c>
      <c r="AC80" s="22">
        <v>5</v>
      </c>
      <c r="AD80" s="2">
        <v>6</v>
      </c>
      <c r="AE80" s="2">
        <v>5</v>
      </c>
      <c r="AF80" s="2">
        <v>1</v>
      </c>
      <c r="AG80" s="2">
        <v>5</v>
      </c>
      <c r="AH80" s="22">
        <v>5</v>
      </c>
      <c r="AI80" s="2">
        <v>1</v>
      </c>
      <c r="AJ80" s="2">
        <v>1</v>
      </c>
      <c r="AK80" s="2">
        <v>5</v>
      </c>
      <c r="AL80" s="22">
        <v>7</v>
      </c>
      <c r="AM80" s="2">
        <v>1</v>
      </c>
      <c r="AN80" s="22">
        <v>5</v>
      </c>
      <c r="AO80" s="2">
        <v>5</v>
      </c>
      <c r="AP80" s="2">
        <v>5</v>
      </c>
      <c r="AQ80" s="22">
        <v>5</v>
      </c>
      <c r="AR80" s="22">
        <v>5</v>
      </c>
      <c r="AS80" s="2">
        <v>211821</v>
      </c>
    </row>
    <row r="81" spans="1:44" ht="18.600000000000001" thickBot="1" x14ac:dyDescent="0.35">
      <c r="A81" s="3"/>
    </row>
    <row r="82" spans="1:44" ht="15" thickBot="1" x14ac:dyDescent="0.35">
      <c r="A82" s="1" t="s">
        <v>137</v>
      </c>
      <c r="B82" s="1" t="s">
        <v>1</v>
      </c>
      <c r="C82" s="1" t="s">
        <v>2</v>
      </c>
      <c r="D82" s="21" t="s">
        <v>3</v>
      </c>
      <c r="E82" s="1" t="s">
        <v>4</v>
      </c>
      <c r="F82" s="1" t="s">
        <v>5</v>
      </c>
      <c r="G82" s="21" t="s">
        <v>6</v>
      </c>
      <c r="H82" s="1" t="s">
        <v>7</v>
      </c>
      <c r="I82" s="21" t="s">
        <v>8</v>
      </c>
      <c r="J82" s="1" t="s">
        <v>9</v>
      </c>
      <c r="K82" s="21" t="s">
        <v>10</v>
      </c>
      <c r="L82" s="1" t="s">
        <v>11</v>
      </c>
      <c r="M82" s="1" t="s">
        <v>12</v>
      </c>
      <c r="N82" s="1" t="s">
        <v>13</v>
      </c>
      <c r="O82" s="21" t="s">
        <v>14</v>
      </c>
      <c r="P82" s="21" t="s">
        <v>15</v>
      </c>
      <c r="Q82" s="21" t="s">
        <v>16</v>
      </c>
      <c r="R82" s="21" t="s">
        <v>17</v>
      </c>
      <c r="S82" s="1" t="s">
        <v>18</v>
      </c>
      <c r="T82" s="1" t="s">
        <v>19</v>
      </c>
      <c r="U82" s="1" t="s">
        <v>20</v>
      </c>
      <c r="V82" s="1" t="s">
        <v>21</v>
      </c>
      <c r="W82" s="1" t="s">
        <v>22</v>
      </c>
      <c r="X82" s="1" t="s">
        <v>23</v>
      </c>
      <c r="Y82" s="21" t="s">
        <v>24</v>
      </c>
      <c r="Z82" s="21" t="s">
        <v>25</v>
      </c>
      <c r="AA82" s="1" t="s">
        <v>26</v>
      </c>
      <c r="AB82" s="1" t="s">
        <v>27</v>
      </c>
      <c r="AC82" s="21" t="s">
        <v>28</v>
      </c>
      <c r="AD82" s="1" t="s">
        <v>29</v>
      </c>
      <c r="AE82" s="1" t="s">
        <v>30</v>
      </c>
      <c r="AF82" s="1" t="s">
        <v>31</v>
      </c>
      <c r="AG82" s="1" t="s">
        <v>32</v>
      </c>
      <c r="AH82" s="21" t="s">
        <v>33</v>
      </c>
      <c r="AI82" s="1" t="s">
        <v>34</v>
      </c>
      <c r="AJ82" s="1" t="s">
        <v>35</v>
      </c>
      <c r="AK82" s="1" t="s">
        <v>36</v>
      </c>
      <c r="AL82" s="21" t="s">
        <v>37</v>
      </c>
      <c r="AM82" s="1" t="s">
        <v>38</v>
      </c>
      <c r="AN82" s="21" t="s">
        <v>39</v>
      </c>
      <c r="AO82" s="1" t="s">
        <v>40</v>
      </c>
      <c r="AP82" s="1" t="s">
        <v>41</v>
      </c>
      <c r="AQ82" s="21" t="s">
        <v>42</v>
      </c>
      <c r="AR82" s="21" t="s">
        <v>43</v>
      </c>
    </row>
    <row r="83" spans="1:44" ht="15" thickBot="1" x14ac:dyDescent="0.35">
      <c r="A83" s="1" t="s">
        <v>138</v>
      </c>
      <c r="B83" s="2" t="s">
        <v>140</v>
      </c>
      <c r="C83" s="2" t="s">
        <v>140</v>
      </c>
      <c r="D83" s="22" t="s">
        <v>254</v>
      </c>
      <c r="E83" s="2" t="s">
        <v>140</v>
      </c>
      <c r="F83" s="2" t="s">
        <v>140</v>
      </c>
      <c r="G83" s="22" t="s">
        <v>255</v>
      </c>
      <c r="H83" s="2" t="s">
        <v>140</v>
      </c>
      <c r="I83" s="22" t="s">
        <v>256</v>
      </c>
      <c r="J83" s="2" t="s">
        <v>140</v>
      </c>
      <c r="K83" s="22" t="s">
        <v>257</v>
      </c>
      <c r="L83" s="2" t="s">
        <v>140</v>
      </c>
      <c r="M83" s="2" t="s">
        <v>140</v>
      </c>
      <c r="N83" s="2" t="s">
        <v>140</v>
      </c>
      <c r="O83" s="22" t="s">
        <v>258</v>
      </c>
      <c r="P83" s="22" t="s">
        <v>259</v>
      </c>
      <c r="Q83" s="22" t="s">
        <v>260</v>
      </c>
      <c r="R83" s="22" t="s">
        <v>261</v>
      </c>
      <c r="S83" s="2" t="s">
        <v>140</v>
      </c>
      <c r="T83" s="2" t="s">
        <v>140</v>
      </c>
      <c r="U83" s="2" t="s">
        <v>140</v>
      </c>
      <c r="V83" s="2" t="s">
        <v>140</v>
      </c>
      <c r="W83" s="2" t="s">
        <v>140</v>
      </c>
      <c r="X83" s="2" t="s">
        <v>140</v>
      </c>
      <c r="Y83" s="22" t="s">
        <v>262</v>
      </c>
      <c r="Z83" s="22" t="s">
        <v>263</v>
      </c>
      <c r="AA83" s="2" t="s">
        <v>140</v>
      </c>
      <c r="AB83" s="2" t="s">
        <v>140</v>
      </c>
      <c r="AC83" s="22" t="s">
        <v>264</v>
      </c>
      <c r="AD83" s="2" t="s">
        <v>140</v>
      </c>
      <c r="AE83" s="2" t="s">
        <v>140</v>
      </c>
      <c r="AF83" s="2" t="s">
        <v>140</v>
      </c>
      <c r="AG83" s="2" t="s">
        <v>140</v>
      </c>
      <c r="AH83" s="22" t="s">
        <v>265</v>
      </c>
      <c r="AI83" s="2" t="s">
        <v>140</v>
      </c>
      <c r="AJ83" s="2" t="s">
        <v>140</v>
      </c>
      <c r="AK83" s="2" t="s">
        <v>140</v>
      </c>
      <c r="AL83" s="22" t="s">
        <v>266</v>
      </c>
      <c r="AM83" s="2" t="s">
        <v>140</v>
      </c>
      <c r="AN83" s="22" t="s">
        <v>267</v>
      </c>
      <c r="AO83" s="2" t="s">
        <v>140</v>
      </c>
      <c r="AP83" s="2" t="s">
        <v>140</v>
      </c>
      <c r="AQ83" s="22" t="s">
        <v>268</v>
      </c>
      <c r="AR83" s="22" t="s">
        <v>269</v>
      </c>
    </row>
    <row r="84" spans="1:44" ht="15" thickBot="1" x14ac:dyDescent="0.35">
      <c r="A84" s="1" t="s">
        <v>168</v>
      </c>
      <c r="B84" s="2" t="s">
        <v>140</v>
      </c>
      <c r="C84" s="2" t="s">
        <v>140</v>
      </c>
      <c r="D84" s="22" t="s">
        <v>270</v>
      </c>
      <c r="E84" s="2" t="s">
        <v>140</v>
      </c>
      <c r="F84" s="2" t="s">
        <v>140</v>
      </c>
      <c r="G84" s="22" t="s">
        <v>140</v>
      </c>
      <c r="H84" s="2" t="s">
        <v>140</v>
      </c>
      <c r="I84" s="22" t="s">
        <v>256</v>
      </c>
      <c r="J84" s="2" t="s">
        <v>140</v>
      </c>
      <c r="K84" s="22" t="s">
        <v>257</v>
      </c>
      <c r="L84" s="2" t="s">
        <v>140</v>
      </c>
      <c r="M84" s="2" t="s">
        <v>140</v>
      </c>
      <c r="N84" s="2" t="s">
        <v>140</v>
      </c>
      <c r="O84" s="22" t="s">
        <v>271</v>
      </c>
      <c r="P84" s="22" t="s">
        <v>259</v>
      </c>
      <c r="Q84" s="22" t="s">
        <v>140</v>
      </c>
      <c r="R84" s="22" t="s">
        <v>272</v>
      </c>
      <c r="S84" s="2" t="s">
        <v>140</v>
      </c>
      <c r="T84" s="2" t="s">
        <v>140</v>
      </c>
      <c r="U84" s="2" t="s">
        <v>140</v>
      </c>
      <c r="V84" s="2" t="s">
        <v>140</v>
      </c>
      <c r="W84" s="2" t="s">
        <v>140</v>
      </c>
      <c r="X84" s="2" t="s">
        <v>140</v>
      </c>
      <c r="Y84" s="22" t="s">
        <v>262</v>
      </c>
      <c r="Z84" s="22" t="s">
        <v>263</v>
      </c>
      <c r="AA84" s="2" t="s">
        <v>140</v>
      </c>
      <c r="AB84" s="2" t="s">
        <v>140</v>
      </c>
      <c r="AC84" s="22" t="s">
        <v>264</v>
      </c>
      <c r="AD84" s="2" t="s">
        <v>140</v>
      </c>
      <c r="AE84" s="2" t="s">
        <v>140</v>
      </c>
      <c r="AF84" s="2" t="s">
        <v>140</v>
      </c>
      <c r="AG84" s="2" t="s">
        <v>140</v>
      </c>
      <c r="AH84" s="22" t="s">
        <v>140</v>
      </c>
      <c r="AI84" s="2" t="s">
        <v>140</v>
      </c>
      <c r="AJ84" s="2" t="s">
        <v>140</v>
      </c>
      <c r="AK84" s="2" t="s">
        <v>140</v>
      </c>
      <c r="AL84" s="22" t="s">
        <v>140</v>
      </c>
      <c r="AM84" s="2" t="s">
        <v>140</v>
      </c>
      <c r="AN84" s="22" t="s">
        <v>267</v>
      </c>
      <c r="AO84" s="2" t="s">
        <v>140</v>
      </c>
      <c r="AP84" s="2" t="s">
        <v>140</v>
      </c>
      <c r="AQ84" s="22" t="s">
        <v>273</v>
      </c>
      <c r="AR84" s="22" t="s">
        <v>269</v>
      </c>
    </row>
    <row r="85" spans="1:44" ht="15" thickBot="1" x14ac:dyDescent="0.35">
      <c r="A85" s="1" t="s">
        <v>173</v>
      </c>
      <c r="B85" s="2" t="s">
        <v>140</v>
      </c>
      <c r="C85" s="2" t="s">
        <v>140</v>
      </c>
      <c r="D85" s="22" t="s">
        <v>270</v>
      </c>
      <c r="E85" s="2" t="s">
        <v>140</v>
      </c>
      <c r="F85" s="2" t="s">
        <v>140</v>
      </c>
      <c r="G85" s="22" t="s">
        <v>140</v>
      </c>
      <c r="H85" s="2" t="s">
        <v>140</v>
      </c>
      <c r="I85" s="22" t="s">
        <v>256</v>
      </c>
      <c r="J85" s="2" t="s">
        <v>140</v>
      </c>
      <c r="K85" s="22" t="s">
        <v>140</v>
      </c>
      <c r="L85" s="2" t="s">
        <v>140</v>
      </c>
      <c r="M85" s="2" t="s">
        <v>140</v>
      </c>
      <c r="N85" s="2" t="s">
        <v>140</v>
      </c>
      <c r="O85" s="22" t="s">
        <v>271</v>
      </c>
      <c r="P85" s="22" t="s">
        <v>259</v>
      </c>
      <c r="Q85" s="22" t="s">
        <v>140</v>
      </c>
      <c r="R85" s="22" t="s">
        <v>140</v>
      </c>
      <c r="S85" s="2" t="s">
        <v>140</v>
      </c>
      <c r="T85" s="2" t="s">
        <v>140</v>
      </c>
      <c r="U85" s="2" t="s">
        <v>140</v>
      </c>
      <c r="V85" s="2" t="s">
        <v>140</v>
      </c>
      <c r="W85" s="2" t="s">
        <v>140</v>
      </c>
      <c r="X85" s="2" t="s">
        <v>140</v>
      </c>
      <c r="Y85" s="22" t="s">
        <v>262</v>
      </c>
      <c r="Z85" s="22" t="s">
        <v>263</v>
      </c>
      <c r="AA85" s="2" t="s">
        <v>140</v>
      </c>
      <c r="AB85" s="2" t="s">
        <v>140</v>
      </c>
      <c r="AC85" s="22" t="s">
        <v>264</v>
      </c>
      <c r="AD85" s="2" t="s">
        <v>140</v>
      </c>
      <c r="AE85" s="2" t="s">
        <v>140</v>
      </c>
      <c r="AF85" s="2" t="s">
        <v>140</v>
      </c>
      <c r="AG85" s="2" t="s">
        <v>140</v>
      </c>
      <c r="AH85" s="22" t="s">
        <v>140</v>
      </c>
      <c r="AI85" s="2" t="s">
        <v>140</v>
      </c>
      <c r="AJ85" s="2" t="s">
        <v>140</v>
      </c>
      <c r="AK85" s="2" t="s">
        <v>140</v>
      </c>
      <c r="AL85" s="22" t="s">
        <v>140</v>
      </c>
      <c r="AM85" s="2" t="s">
        <v>140</v>
      </c>
      <c r="AN85" s="22" t="s">
        <v>267</v>
      </c>
      <c r="AO85" s="2" t="s">
        <v>140</v>
      </c>
      <c r="AP85" s="2" t="s">
        <v>140</v>
      </c>
      <c r="AQ85" s="22" t="s">
        <v>140</v>
      </c>
      <c r="AR85" s="22" t="s">
        <v>269</v>
      </c>
    </row>
    <row r="86" spans="1:44" ht="15" thickBot="1" x14ac:dyDescent="0.35">
      <c r="A86" s="1" t="s">
        <v>175</v>
      </c>
      <c r="B86" s="2" t="s">
        <v>140</v>
      </c>
      <c r="C86" s="2" t="s">
        <v>140</v>
      </c>
      <c r="D86" s="22" t="s">
        <v>270</v>
      </c>
      <c r="E86" s="2" t="s">
        <v>140</v>
      </c>
      <c r="F86" s="2" t="s">
        <v>140</v>
      </c>
      <c r="G86" s="22" t="s">
        <v>140</v>
      </c>
      <c r="H86" s="2" t="s">
        <v>140</v>
      </c>
      <c r="I86" s="22" t="s">
        <v>256</v>
      </c>
      <c r="J86" s="2" t="s">
        <v>140</v>
      </c>
      <c r="K86" s="22" t="s">
        <v>140</v>
      </c>
      <c r="L86" s="2" t="s">
        <v>140</v>
      </c>
      <c r="M86" s="2" t="s">
        <v>140</v>
      </c>
      <c r="N86" s="2" t="s">
        <v>140</v>
      </c>
      <c r="O86" s="22" t="s">
        <v>271</v>
      </c>
      <c r="P86" s="22" t="s">
        <v>140</v>
      </c>
      <c r="Q86" s="22" t="s">
        <v>140</v>
      </c>
      <c r="R86" s="22" t="s">
        <v>140</v>
      </c>
      <c r="S86" s="2" t="s">
        <v>140</v>
      </c>
      <c r="T86" s="2" t="s">
        <v>140</v>
      </c>
      <c r="U86" s="2" t="s">
        <v>140</v>
      </c>
      <c r="V86" s="2" t="s">
        <v>140</v>
      </c>
      <c r="W86" s="2" t="s">
        <v>140</v>
      </c>
      <c r="X86" s="2" t="s">
        <v>140</v>
      </c>
      <c r="Y86" s="22" t="s">
        <v>262</v>
      </c>
      <c r="Z86" s="22" t="s">
        <v>263</v>
      </c>
      <c r="AA86" s="2" t="s">
        <v>140</v>
      </c>
      <c r="AB86" s="2" t="s">
        <v>140</v>
      </c>
      <c r="AC86" s="22" t="s">
        <v>264</v>
      </c>
      <c r="AD86" s="2" t="s">
        <v>140</v>
      </c>
      <c r="AE86" s="2" t="s">
        <v>140</v>
      </c>
      <c r="AF86" s="2" t="s">
        <v>140</v>
      </c>
      <c r="AG86" s="2" t="s">
        <v>140</v>
      </c>
      <c r="AH86" s="22" t="s">
        <v>140</v>
      </c>
      <c r="AI86" s="2" t="s">
        <v>140</v>
      </c>
      <c r="AJ86" s="2" t="s">
        <v>140</v>
      </c>
      <c r="AK86" s="2" t="s">
        <v>140</v>
      </c>
      <c r="AL86" s="22" t="s">
        <v>140</v>
      </c>
      <c r="AM86" s="2" t="s">
        <v>140</v>
      </c>
      <c r="AN86" s="22" t="s">
        <v>267</v>
      </c>
      <c r="AO86" s="2" t="s">
        <v>140</v>
      </c>
      <c r="AP86" s="2" t="s">
        <v>140</v>
      </c>
      <c r="AQ86" s="22" t="s">
        <v>140</v>
      </c>
      <c r="AR86" s="22" t="s">
        <v>269</v>
      </c>
    </row>
    <row r="87" spans="1:44" ht="15" thickBot="1" x14ac:dyDescent="0.35">
      <c r="A87" s="1" t="s">
        <v>176</v>
      </c>
      <c r="B87" s="2" t="s">
        <v>140</v>
      </c>
      <c r="C87" s="2" t="s">
        <v>140</v>
      </c>
      <c r="D87" s="22" t="s">
        <v>140</v>
      </c>
      <c r="E87" s="2" t="s">
        <v>140</v>
      </c>
      <c r="F87" s="2" t="s">
        <v>140</v>
      </c>
      <c r="G87" s="22" t="s">
        <v>140</v>
      </c>
      <c r="H87" s="2" t="s">
        <v>140</v>
      </c>
      <c r="I87" s="22" t="s">
        <v>256</v>
      </c>
      <c r="J87" s="2" t="s">
        <v>140</v>
      </c>
      <c r="K87" s="22" t="s">
        <v>140</v>
      </c>
      <c r="L87" s="2" t="s">
        <v>140</v>
      </c>
      <c r="M87" s="2" t="s">
        <v>140</v>
      </c>
      <c r="N87" s="2" t="s">
        <v>140</v>
      </c>
      <c r="O87" s="22" t="s">
        <v>271</v>
      </c>
      <c r="P87" s="22" t="s">
        <v>140</v>
      </c>
      <c r="Q87" s="22" t="s">
        <v>140</v>
      </c>
      <c r="R87" s="22" t="s">
        <v>140</v>
      </c>
      <c r="S87" s="2" t="s">
        <v>140</v>
      </c>
      <c r="T87" s="2" t="s">
        <v>140</v>
      </c>
      <c r="U87" s="2" t="s">
        <v>140</v>
      </c>
      <c r="V87" s="2" t="s">
        <v>140</v>
      </c>
      <c r="W87" s="2" t="s">
        <v>140</v>
      </c>
      <c r="X87" s="2" t="s">
        <v>140</v>
      </c>
      <c r="Y87" s="22" t="s">
        <v>262</v>
      </c>
      <c r="Z87" s="22" t="s">
        <v>263</v>
      </c>
      <c r="AA87" s="2" t="s">
        <v>140</v>
      </c>
      <c r="AB87" s="2" t="s">
        <v>140</v>
      </c>
      <c r="AC87" s="22" t="s">
        <v>264</v>
      </c>
      <c r="AD87" s="2" t="s">
        <v>140</v>
      </c>
      <c r="AE87" s="2" t="s">
        <v>140</v>
      </c>
      <c r="AF87" s="2" t="s">
        <v>140</v>
      </c>
      <c r="AG87" s="2" t="s">
        <v>140</v>
      </c>
      <c r="AH87" s="22" t="s">
        <v>140</v>
      </c>
      <c r="AI87" s="2" t="s">
        <v>140</v>
      </c>
      <c r="AJ87" s="2" t="s">
        <v>140</v>
      </c>
      <c r="AK87" s="2" t="s">
        <v>140</v>
      </c>
      <c r="AL87" s="22" t="s">
        <v>140</v>
      </c>
      <c r="AM87" s="2" t="s">
        <v>140</v>
      </c>
      <c r="AN87" s="22" t="s">
        <v>267</v>
      </c>
      <c r="AO87" s="2" t="s">
        <v>140</v>
      </c>
      <c r="AP87" s="2" t="s">
        <v>140</v>
      </c>
      <c r="AQ87" s="22" t="s">
        <v>140</v>
      </c>
      <c r="AR87" s="22" t="s">
        <v>269</v>
      </c>
    </row>
    <row r="88" spans="1:44" ht="15" thickBot="1" x14ac:dyDescent="0.35">
      <c r="A88" s="1" t="s">
        <v>177</v>
      </c>
      <c r="B88" s="2" t="s">
        <v>140</v>
      </c>
      <c r="C88" s="2" t="s">
        <v>140</v>
      </c>
      <c r="D88" s="22" t="s">
        <v>140</v>
      </c>
      <c r="E88" s="2" t="s">
        <v>140</v>
      </c>
      <c r="F88" s="2" t="s">
        <v>140</v>
      </c>
      <c r="G88" s="22" t="s">
        <v>140</v>
      </c>
      <c r="H88" s="2" t="s">
        <v>140</v>
      </c>
      <c r="I88" s="22" t="s">
        <v>140</v>
      </c>
      <c r="J88" s="2" t="s">
        <v>140</v>
      </c>
      <c r="K88" s="22" t="s">
        <v>140</v>
      </c>
      <c r="L88" s="2" t="s">
        <v>140</v>
      </c>
      <c r="M88" s="2" t="s">
        <v>140</v>
      </c>
      <c r="N88" s="2" t="s">
        <v>140</v>
      </c>
      <c r="O88" s="22" t="s">
        <v>140</v>
      </c>
      <c r="P88" s="22" t="s">
        <v>140</v>
      </c>
      <c r="Q88" s="22" t="s">
        <v>140</v>
      </c>
      <c r="R88" s="22" t="s">
        <v>140</v>
      </c>
      <c r="S88" s="2" t="s">
        <v>140</v>
      </c>
      <c r="T88" s="2" t="s">
        <v>140</v>
      </c>
      <c r="U88" s="2" t="s">
        <v>140</v>
      </c>
      <c r="V88" s="2" t="s">
        <v>140</v>
      </c>
      <c r="W88" s="2" t="s">
        <v>140</v>
      </c>
      <c r="X88" s="2" t="s">
        <v>140</v>
      </c>
      <c r="Y88" s="22" t="s">
        <v>140</v>
      </c>
      <c r="Z88" s="22" t="s">
        <v>140</v>
      </c>
      <c r="AA88" s="2" t="s">
        <v>140</v>
      </c>
      <c r="AB88" s="2" t="s">
        <v>140</v>
      </c>
      <c r="AC88" s="22" t="s">
        <v>140</v>
      </c>
      <c r="AD88" s="2" t="s">
        <v>140</v>
      </c>
      <c r="AE88" s="2" t="s">
        <v>140</v>
      </c>
      <c r="AF88" s="2" t="s">
        <v>140</v>
      </c>
      <c r="AG88" s="2" t="s">
        <v>140</v>
      </c>
      <c r="AH88" s="22" t="s">
        <v>140</v>
      </c>
      <c r="AI88" s="2" t="s">
        <v>140</v>
      </c>
      <c r="AJ88" s="2" t="s">
        <v>140</v>
      </c>
      <c r="AK88" s="2" t="s">
        <v>140</v>
      </c>
      <c r="AL88" s="22" t="s">
        <v>140</v>
      </c>
      <c r="AM88" s="2" t="s">
        <v>140</v>
      </c>
      <c r="AN88" s="22" t="s">
        <v>140</v>
      </c>
      <c r="AO88" s="2" t="s">
        <v>140</v>
      </c>
      <c r="AP88" s="2" t="s">
        <v>140</v>
      </c>
      <c r="AQ88" s="22" t="s">
        <v>140</v>
      </c>
      <c r="AR88" s="22" t="s">
        <v>140</v>
      </c>
    </row>
    <row r="89" spans="1:44" ht="15" thickBot="1" x14ac:dyDescent="0.35">
      <c r="A89" s="1" t="s">
        <v>178</v>
      </c>
      <c r="B89" s="2" t="s">
        <v>140</v>
      </c>
      <c r="C89" s="2" t="s">
        <v>140</v>
      </c>
      <c r="D89" s="22" t="s">
        <v>140</v>
      </c>
      <c r="E89" s="2" t="s">
        <v>140</v>
      </c>
      <c r="F89" s="2" t="s">
        <v>140</v>
      </c>
      <c r="G89" s="22" t="s">
        <v>140</v>
      </c>
      <c r="H89" s="2" t="s">
        <v>140</v>
      </c>
      <c r="I89" s="22" t="s">
        <v>140</v>
      </c>
      <c r="J89" s="2" t="s">
        <v>140</v>
      </c>
      <c r="K89" s="22" t="s">
        <v>140</v>
      </c>
      <c r="L89" s="2" t="s">
        <v>140</v>
      </c>
      <c r="M89" s="2" t="s">
        <v>140</v>
      </c>
      <c r="N89" s="2" t="s">
        <v>140</v>
      </c>
      <c r="O89" s="22" t="s">
        <v>140</v>
      </c>
      <c r="P89" s="22" t="s">
        <v>140</v>
      </c>
      <c r="Q89" s="22" t="s">
        <v>140</v>
      </c>
      <c r="R89" s="22" t="s">
        <v>140</v>
      </c>
      <c r="S89" s="2" t="s">
        <v>140</v>
      </c>
      <c r="T89" s="2" t="s">
        <v>140</v>
      </c>
      <c r="U89" s="2" t="s">
        <v>140</v>
      </c>
      <c r="V89" s="2" t="s">
        <v>140</v>
      </c>
      <c r="W89" s="2" t="s">
        <v>140</v>
      </c>
      <c r="X89" s="2" t="s">
        <v>140</v>
      </c>
      <c r="Y89" s="22" t="s">
        <v>140</v>
      </c>
      <c r="Z89" s="22" t="s">
        <v>140</v>
      </c>
      <c r="AA89" s="2" t="s">
        <v>140</v>
      </c>
      <c r="AB89" s="2" t="s">
        <v>140</v>
      </c>
      <c r="AC89" s="22" t="s">
        <v>140</v>
      </c>
      <c r="AD89" s="2" t="s">
        <v>140</v>
      </c>
      <c r="AE89" s="2" t="s">
        <v>140</v>
      </c>
      <c r="AF89" s="2" t="s">
        <v>140</v>
      </c>
      <c r="AG89" s="2" t="s">
        <v>140</v>
      </c>
      <c r="AH89" s="22" t="s">
        <v>140</v>
      </c>
      <c r="AI89" s="2" t="s">
        <v>140</v>
      </c>
      <c r="AJ89" s="2" t="s">
        <v>140</v>
      </c>
      <c r="AK89" s="2" t="s">
        <v>140</v>
      </c>
      <c r="AL89" s="22" t="s">
        <v>140</v>
      </c>
      <c r="AM89" s="2" t="s">
        <v>140</v>
      </c>
      <c r="AN89" s="22" t="s">
        <v>140</v>
      </c>
      <c r="AO89" s="2" t="s">
        <v>140</v>
      </c>
      <c r="AP89" s="2" t="s">
        <v>140</v>
      </c>
      <c r="AQ89" s="22" t="s">
        <v>140</v>
      </c>
      <c r="AR89" s="22" t="s">
        <v>140</v>
      </c>
    </row>
    <row r="90" spans="1:44" ht="15" thickBot="1" x14ac:dyDescent="0.35">
      <c r="A90" s="1" t="s">
        <v>179</v>
      </c>
      <c r="B90" s="2" t="s">
        <v>140</v>
      </c>
      <c r="C90" s="2" t="s">
        <v>140</v>
      </c>
      <c r="D90" s="22" t="s">
        <v>140</v>
      </c>
      <c r="E90" s="2" t="s">
        <v>140</v>
      </c>
      <c r="F90" s="2" t="s">
        <v>140</v>
      </c>
      <c r="G90" s="22" t="s">
        <v>140</v>
      </c>
      <c r="H90" s="2" t="s">
        <v>140</v>
      </c>
      <c r="I90" s="22" t="s">
        <v>140</v>
      </c>
      <c r="J90" s="2" t="s">
        <v>140</v>
      </c>
      <c r="K90" s="22" t="s">
        <v>140</v>
      </c>
      <c r="L90" s="2" t="s">
        <v>140</v>
      </c>
      <c r="M90" s="2" t="s">
        <v>140</v>
      </c>
      <c r="N90" s="2" t="s">
        <v>140</v>
      </c>
      <c r="O90" s="22" t="s">
        <v>140</v>
      </c>
      <c r="P90" s="22" t="s">
        <v>140</v>
      </c>
      <c r="Q90" s="22" t="s">
        <v>140</v>
      </c>
      <c r="R90" s="22" t="s">
        <v>140</v>
      </c>
      <c r="S90" s="2" t="s">
        <v>140</v>
      </c>
      <c r="T90" s="2" t="s">
        <v>140</v>
      </c>
      <c r="U90" s="2" t="s">
        <v>140</v>
      </c>
      <c r="V90" s="2" t="s">
        <v>140</v>
      </c>
      <c r="W90" s="2" t="s">
        <v>140</v>
      </c>
      <c r="X90" s="2" t="s">
        <v>140</v>
      </c>
      <c r="Y90" s="22" t="s">
        <v>140</v>
      </c>
      <c r="Z90" s="22" t="s">
        <v>140</v>
      </c>
      <c r="AA90" s="2" t="s">
        <v>140</v>
      </c>
      <c r="AB90" s="2" t="s">
        <v>140</v>
      </c>
      <c r="AC90" s="22" t="s">
        <v>140</v>
      </c>
      <c r="AD90" s="2" t="s">
        <v>140</v>
      </c>
      <c r="AE90" s="2" t="s">
        <v>140</v>
      </c>
      <c r="AF90" s="2" t="s">
        <v>140</v>
      </c>
      <c r="AG90" s="2" t="s">
        <v>140</v>
      </c>
      <c r="AH90" s="22" t="s">
        <v>140</v>
      </c>
      <c r="AI90" s="2" t="s">
        <v>140</v>
      </c>
      <c r="AJ90" s="2" t="s">
        <v>140</v>
      </c>
      <c r="AK90" s="2" t="s">
        <v>140</v>
      </c>
      <c r="AL90" s="22" t="s">
        <v>140</v>
      </c>
      <c r="AM90" s="2" t="s">
        <v>140</v>
      </c>
      <c r="AN90" s="22" t="s">
        <v>140</v>
      </c>
      <c r="AO90" s="2" t="s">
        <v>140</v>
      </c>
      <c r="AP90" s="2" t="s">
        <v>140</v>
      </c>
      <c r="AQ90" s="22" t="s">
        <v>140</v>
      </c>
      <c r="AR90" s="22" t="s">
        <v>140</v>
      </c>
    </row>
    <row r="91" spans="1:44" ht="15" thickBot="1" x14ac:dyDescent="0.35">
      <c r="A91" s="1" t="s">
        <v>180</v>
      </c>
      <c r="B91" s="2" t="s">
        <v>140</v>
      </c>
      <c r="C91" s="2" t="s">
        <v>140</v>
      </c>
      <c r="D91" s="22" t="s">
        <v>140</v>
      </c>
      <c r="E91" s="2" t="s">
        <v>140</v>
      </c>
      <c r="F91" s="2" t="s">
        <v>140</v>
      </c>
      <c r="G91" s="22" t="s">
        <v>140</v>
      </c>
      <c r="H91" s="2" t="s">
        <v>140</v>
      </c>
      <c r="I91" s="22" t="s">
        <v>140</v>
      </c>
      <c r="J91" s="2" t="s">
        <v>140</v>
      </c>
      <c r="K91" s="22" t="s">
        <v>140</v>
      </c>
      <c r="L91" s="2" t="s">
        <v>140</v>
      </c>
      <c r="M91" s="2" t="s">
        <v>140</v>
      </c>
      <c r="N91" s="2" t="s">
        <v>140</v>
      </c>
      <c r="O91" s="22" t="s">
        <v>140</v>
      </c>
      <c r="P91" s="22" t="s">
        <v>140</v>
      </c>
      <c r="Q91" s="22" t="s">
        <v>140</v>
      </c>
      <c r="R91" s="22" t="s">
        <v>140</v>
      </c>
      <c r="S91" s="2" t="s">
        <v>140</v>
      </c>
      <c r="T91" s="2" t="s">
        <v>140</v>
      </c>
      <c r="U91" s="2" t="s">
        <v>140</v>
      </c>
      <c r="V91" s="2" t="s">
        <v>140</v>
      </c>
      <c r="W91" s="2" t="s">
        <v>140</v>
      </c>
      <c r="X91" s="2" t="s">
        <v>140</v>
      </c>
      <c r="Y91" s="22" t="s">
        <v>140</v>
      </c>
      <c r="Z91" s="22" t="s">
        <v>140</v>
      </c>
      <c r="AA91" s="2" t="s">
        <v>140</v>
      </c>
      <c r="AB91" s="2" t="s">
        <v>140</v>
      </c>
      <c r="AC91" s="22" t="s">
        <v>140</v>
      </c>
      <c r="AD91" s="2" t="s">
        <v>140</v>
      </c>
      <c r="AE91" s="2" t="s">
        <v>140</v>
      </c>
      <c r="AF91" s="2" t="s">
        <v>140</v>
      </c>
      <c r="AG91" s="2" t="s">
        <v>140</v>
      </c>
      <c r="AH91" s="22" t="s">
        <v>140</v>
      </c>
      <c r="AI91" s="2" t="s">
        <v>140</v>
      </c>
      <c r="AJ91" s="2" t="s">
        <v>140</v>
      </c>
      <c r="AK91" s="2" t="s">
        <v>140</v>
      </c>
      <c r="AL91" s="22" t="s">
        <v>140</v>
      </c>
      <c r="AM91" s="2" t="s">
        <v>140</v>
      </c>
      <c r="AN91" s="22" t="s">
        <v>140</v>
      </c>
      <c r="AO91" s="2" t="s">
        <v>140</v>
      </c>
      <c r="AP91" s="2" t="s">
        <v>140</v>
      </c>
      <c r="AQ91" s="22" t="s">
        <v>140</v>
      </c>
      <c r="AR91" s="22" t="s">
        <v>140</v>
      </c>
    </row>
    <row r="92" spans="1:44" ht="15" thickBot="1" x14ac:dyDescent="0.35">
      <c r="A92" s="1" t="s">
        <v>181</v>
      </c>
      <c r="B92" s="2" t="s">
        <v>140</v>
      </c>
      <c r="C92" s="2" t="s">
        <v>140</v>
      </c>
      <c r="D92" s="22" t="s">
        <v>140</v>
      </c>
      <c r="E92" s="2" t="s">
        <v>140</v>
      </c>
      <c r="F92" s="2" t="s">
        <v>140</v>
      </c>
      <c r="G92" s="22" t="s">
        <v>140</v>
      </c>
      <c r="H92" s="2" t="s">
        <v>140</v>
      </c>
      <c r="I92" s="22" t="s">
        <v>140</v>
      </c>
      <c r="J92" s="2" t="s">
        <v>140</v>
      </c>
      <c r="K92" s="22" t="s">
        <v>140</v>
      </c>
      <c r="L92" s="2" t="s">
        <v>140</v>
      </c>
      <c r="M92" s="2" t="s">
        <v>140</v>
      </c>
      <c r="N92" s="2" t="s">
        <v>140</v>
      </c>
      <c r="O92" s="22" t="s">
        <v>140</v>
      </c>
      <c r="P92" s="22" t="s">
        <v>140</v>
      </c>
      <c r="Q92" s="22" t="s">
        <v>140</v>
      </c>
      <c r="R92" s="22" t="s">
        <v>140</v>
      </c>
      <c r="S92" s="2" t="s">
        <v>140</v>
      </c>
      <c r="T92" s="2" t="s">
        <v>140</v>
      </c>
      <c r="U92" s="2" t="s">
        <v>140</v>
      </c>
      <c r="V92" s="2" t="s">
        <v>140</v>
      </c>
      <c r="W92" s="2" t="s">
        <v>140</v>
      </c>
      <c r="X92" s="2" t="s">
        <v>140</v>
      </c>
      <c r="Y92" s="22" t="s">
        <v>140</v>
      </c>
      <c r="Z92" s="22" t="s">
        <v>140</v>
      </c>
      <c r="AA92" s="2" t="s">
        <v>140</v>
      </c>
      <c r="AB92" s="2" t="s">
        <v>140</v>
      </c>
      <c r="AC92" s="22" t="s">
        <v>140</v>
      </c>
      <c r="AD92" s="2" t="s">
        <v>140</v>
      </c>
      <c r="AE92" s="2" t="s">
        <v>140</v>
      </c>
      <c r="AF92" s="2" t="s">
        <v>140</v>
      </c>
      <c r="AG92" s="2" t="s">
        <v>140</v>
      </c>
      <c r="AH92" s="22" t="s">
        <v>140</v>
      </c>
      <c r="AI92" s="2" t="s">
        <v>140</v>
      </c>
      <c r="AJ92" s="2" t="s">
        <v>140</v>
      </c>
      <c r="AK92" s="2" t="s">
        <v>140</v>
      </c>
      <c r="AL92" s="22" t="s">
        <v>140</v>
      </c>
      <c r="AM92" s="2" t="s">
        <v>140</v>
      </c>
      <c r="AN92" s="22" t="s">
        <v>140</v>
      </c>
      <c r="AO92" s="2" t="s">
        <v>140</v>
      </c>
      <c r="AP92" s="2" t="s">
        <v>140</v>
      </c>
      <c r="AQ92" s="22" t="s">
        <v>140</v>
      </c>
      <c r="AR92" s="22" t="s">
        <v>140</v>
      </c>
    </row>
    <row r="93" spans="1:44" ht="15" thickBot="1" x14ac:dyDescent="0.35">
      <c r="A93" s="1" t="s">
        <v>182</v>
      </c>
      <c r="B93" s="2" t="s">
        <v>140</v>
      </c>
      <c r="C93" s="2" t="s">
        <v>140</v>
      </c>
      <c r="D93" s="22" t="s">
        <v>140</v>
      </c>
      <c r="E93" s="2" t="s">
        <v>140</v>
      </c>
      <c r="F93" s="2" t="s">
        <v>140</v>
      </c>
      <c r="G93" s="22" t="s">
        <v>140</v>
      </c>
      <c r="H93" s="2" t="s">
        <v>140</v>
      </c>
      <c r="I93" s="22" t="s">
        <v>140</v>
      </c>
      <c r="J93" s="2" t="s">
        <v>140</v>
      </c>
      <c r="K93" s="22" t="s">
        <v>140</v>
      </c>
      <c r="L93" s="2" t="s">
        <v>140</v>
      </c>
      <c r="M93" s="2" t="s">
        <v>140</v>
      </c>
      <c r="N93" s="2" t="s">
        <v>140</v>
      </c>
      <c r="O93" s="22" t="s">
        <v>140</v>
      </c>
      <c r="P93" s="22" t="s">
        <v>140</v>
      </c>
      <c r="Q93" s="22" t="s">
        <v>140</v>
      </c>
      <c r="R93" s="22" t="s">
        <v>140</v>
      </c>
      <c r="S93" s="2" t="s">
        <v>140</v>
      </c>
      <c r="T93" s="2" t="s">
        <v>140</v>
      </c>
      <c r="U93" s="2" t="s">
        <v>140</v>
      </c>
      <c r="V93" s="2" t="s">
        <v>140</v>
      </c>
      <c r="W93" s="2" t="s">
        <v>140</v>
      </c>
      <c r="X93" s="2" t="s">
        <v>140</v>
      </c>
      <c r="Y93" s="22" t="s">
        <v>140</v>
      </c>
      <c r="Z93" s="22" t="s">
        <v>140</v>
      </c>
      <c r="AA93" s="2" t="s">
        <v>140</v>
      </c>
      <c r="AB93" s="2" t="s">
        <v>140</v>
      </c>
      <c r="AC93" s="22" t="s">
        <v>140</v>
      </c>
      <c r="AD93" s="2" t="s">
        <v>140</v>
      </c>
      <c r="AE93" s="2" t="s">
        <v>140</v>
      </c>
      <c r="AF93" s="2" t="s">
        <v>140</v>
      </c>
      <c r="AG93" s="2" t="s">
        <v>140</v>
      </c>
      <c r="AH93" s="22" t="s">
        <v>140</v>
      </c>
      <c r="AI93" s="2" t="s">
        <v>140</v>
      </c>
      <c r="AJ93" s="2" t="s">
        <v>140</v>
      </c>
      <c r="AK93" s="2" t="s">
        <v>140</v>
      </c>
      <c r="AL93" s="22" t="s">
        <v>140</v>
      </c>
      <c r="AM93" s="2" t="s">
        <v>140</v>
      </c>
      <c r="AN93" s="22" t="s">
        <v>140</v>
      </c>
      <c r="AO93" s="2" t="s">
        <v>140</v>
      </c>
      <c r="AP93" s="2" t="s">
        <v>140</v>
      </c>
      <c r="AQ93" s="22" t="s">
        <v>140</v>
      </c>
      <c r="AR93" s="22" t="s">
        <v>140</v>
      </c>
    </row>
    <row r="94" spans="1:44" ht="15" thickBot="1" x14ac:dyDescent="0.35">
      <c r="A94" s="1" t="s">
        <v>183</v>
      </c>
      <c r="B94" s="2" t="s">
        <v>140</v>
      </c>
      <c r="C94" s="2" t="s">
        <v>140</v>
      </c>
      <c r="D94" s="22" t="s">
        <v>140</v>
      </c>
      <c r="E94" s="2" t="s">
        <v>140</v>
      </c>
      <c r="F94" s="2" t="s">
        <v>140</v>
      </c>
      <c r="G94" s="22" t="s">
        <v>140</v>
      </c>
      <c r="H94" s="2" t="s">
        <v>140</v>
      </c>
      <c r="I94" s="22" t="s">
        <v>140</v>
      </c>
      <c r="J94" s="2" t="s">
        <v>140</v>
      </c>
      <c r="K94" s="22" t="s">
        <v>140</v>
      </c>
      <c r="L94" s="2" t="s">
        <v>140</v>
      </c>
      <c r="M94" s="2" t="s">
        <v>140</v>
      </c>
      <c r="N94" s="2" t="s">
        <v>140</v>
      </c>
      <c r="O94" s="22" t="s">
        <v>140</v>
      </c>
      <c r="P94" s="22" t="s">
        <v>140</v>
      </c>
      <c r="Q94" s="22" t="s">
        <v>140</v>
      </c>
      <c r="R94" s="22" t="s">
        <v>140</v>
      </c>
      <c r="S94" s="2" t="s">
        <v>140</v>
      </c>
      <c r="T94" s="2" t="s">
        <v>140</v>
      </c>
      <c r="U94" s="2" t="s">
        <v>140</v>
      </c>
      <c r="V94" s="2" t="s">
        <v>140</v>
      </c>
      <c r="W94" s="2" t="s">
        <v>140</v>
      </c>
      <c r="X94" s="2" t="s">
        <v>140</v>
      </c>
      <c r="Y94" s="22" t="s">
        <v>140</v>
      </c>
      <c r="Z94" s="22" t="s">
        <v>140</v>
      </c>
      <c r="AA94" s="2" t="s">
        <v>140</v>
      </c>
      <c r="AB94" s="2" t="s">
        <v>140</v>
      </c>
      <c r="AC94" s="22" t="s">
        <v>140</v>
      </c>
      <c r="AD94" s="2" t="s">
        <v>140</v>
      </c>
      <c r="AE94" s="2" t="s">
        <v>140</v>
      </c>
      <c r="AF94" s="2" t="s">
        <v>140</v>
      </c>
      <c r="AG94" s="2" t="s">
        <v>140</v>
      </c>
      <c r="AH94" s="22" t="s">
        <v>140</v>
      </c>
      <c r="AI94" s="2" t="s">
        <v>140</v>
      </c>
      <c r="AJ94" s="2" t="s">
        <v>140</v>
      </c>
      <c r="AK94" s="2" t="s">
        <v>140</v>
      </c>
      <c r="AL94" s="22" t="s">
        <v>140</v>
      </c>
      <c r="AM94" s="2" t="s">
        <v>140</v>
      </c>
      <c r="AN94" s="22" t="s">
        <v>140</v>
      </c>
      <c r="AO94" s="2" t="s">
        <v>140</v>
      </c>
      <c r="AP94" s="2" t="s">
        <v>140</v>
      </c>
      <c r="AQ94" s="22" t="s">
        <v>140</v>
      </c>
      <c r="AR94" s="22" t="s">
        <v>140</v>
      </c>
    </row>
    <row r="95" spans="1:44" ht="15" thickBot="1" x14ac:dyDescent="0.35">
      <c r="A95" s="1" t="s">
        <v>184</v>
      </c>
      <c r="B95" s="2" t="s">
        <v>140</v>
      </c>
      <c r="C95" s="2" t="s">
        <v>140</v>
      </c>
      <c r="D95" s="22" t="s">
        <v>140</v>
      </c>
      <c r="E95" s="2" t="s">
        <v>140</v>
      </c>
      <c r="F95" s="2" t="s">
        <v>140</v>
      </c>
      <c r="G95" s="22" t="s">
        <v>140</v>
      </c>
      <c r="H95" s="2" t="s">
        <v>140</v>
      </c>
      <c r="I95" s="22" t="s">
        <v>140</v>
      </c>
      <c r="J95" s="2" t="s">
        <v>140</v>
      </c>
      <c r="K95" s="22" t="s">
        <v>140</v>
      </c>
      <c r="L95" s="2" t="s">
        <v>140</v>
      </c>
      <c r="M95" s="2" t="s">
        <v>140</v>
      </c>
      <c r="N95" s="2" t="s">
        <v>140</v>
      </c>
      <c r="O95" s="22" t="s">
        <v>140</v>
      </c>
      <c r="P95" s="22" t="s">
        <v>140</v>
      </c>
      <c r="Q95" s="22" t="s">
        <v>140</v>
      </c>
      <c r="R95" s="22" t="s">
        <v>140</v>
      </c>
      <c r="S95" s="2" t="s">
        <v>140</v>
      </c>
      <c r="T95" s="2" t="s">
        <v>140</v>
      </c>
      <c r="U95" s="2" t="s">
        <v>140</v>
      </c>
      <c r="V95" s="2" t="s">
        <v>140</v>
      </c>
      <c r="W95" s="2" t="s">
        <v>140</v>
      </c>
      <c r="X95" s="2" t="s">
        <v>140</v>
      </c>
      <c r="Y95" s="22" t="s">
        <v>140</v>
      </c>
      <c r="Z95" s="22" t="s">
        <v>140</v>
      </c>
      <c r="AA95" s="2" t="s">
        <v>140</v>
      </c>
      <c r="AB95" s="2" t="s">
        <v>140</v>
      </c>
      <c r="AC95" s="22" t="s">
        <v>140</v>
      </c>
      <c r="AD95" s="2" t="s">
        <v>140</v>
      </c>
      <c r="AE95" s="2" t="s">
        <v>140</v>
      </c>
      <c r="AF95" s="2" t="s">
        <v>140</v>
      </c>
      <c r="AG95" s="2" t="s">
        <v>140</v>
      </c>
      <c r="AH95" s="22" t="s">
        <v>140</v>
      </c>
      <c r="AI95" s="2" t="s">
        <v>140</v>
      </c>
      <c r="AJ95" s="2" t="s">
        <v>140</v>
      </c>
      <c r="AK95" s="2" t="s">
        <v>140</v>
      </c>
      <c r="AL95" s="22" t="s">
        <v>140</v>
      </c>
      <c r="AM95" s="2" t="s">
        <v>140</v>
      </c>
      <c r="AN95" s="22" t="s">
        <v>140</v>
      </c>
      <c r="AO95" s="2" t="s">
        <v>140</v>
      </c>
      <c r="AP95" s="2" t="s">
        <v>140</v>
      </c>
      <c r="AQ95" s="22" t="s">
        <v>140</v>
      </c>
      <c r="AR95" s="22" t="s">
        <v>140</v>
      </c>
    </row>
    <row r="96" spans="1:44" ht="15" thickBot="1" x14ac:dyDescent="0.35">
      <c r="A96" s="1" t="s">
        <v>185</v>
      </c>
      <c r="B96" s="2" t="s">
        <v>140</v>
      </c>
      <c r="C96" s="2" t="s">
        <v>140</v>
      </c>
      <c r="D96" s="22" t="s">
        <v>140</v>
      </c>
      <c r="E96" s="2" t="s">
        <v>140</v>
      </c>
      <c r="F96" s="2" t="s">
        <v>140</v>
      </c>
      <c r="G96" s="22" t="s">
        <v>140</v>
      </c>
      <c r="H96" s="2" t="s">
        <v>140</v>
      </c>
      <c r="I96" s="22" t="s">
        <v>140</v>
      </c>
      <c r="J96" s="2" t="s">
        <v>140</v>
      </c>
      <c r="K96" s="22" t="s">
        <v>140</v>
      </c>
      <c r="L96" s="2" t="s">
        <v>140</v>
      </c>
      <c r="M96" s="2" t="s">
        <v>140</v>
      </c>
      <c r="N96" s="2" t="s">
        <v>140</v>
      </c>
      <c r="O96" s="22" t="s">
        <v>140</v>
      </c>
      <c r="P96" s="22" t="s">
        <v>140</v>
      </c>
      <c r="Q96" s="22" t="s">
        <v>140</v>
      </c>
      <c r="R96" s="22" t="s">
        <v>140</v>
      </c>
      <c r="S96" s="2" t="s">
        <v>140</v>
      </c>
      <c r="T96" s="2" t="s">
        <v>140</v>
      </c>
      <c r="U96" s="2" t="s">
        <v>140</v>
      </c>
      <c r="V96" s="2" t="s">
        <v>140</v>
      </c>
      <c r="W96" s="2" t="s">
        <v>140</v>
      </c>
      <c r="X96" s="2" t="s">
        <v>140</v>
      </c>
      <c r="Y96" s="22" t="s">
        <v>140</v>
      </c>
      <c r="Z96" s="22" t="s">
        <v>140</v>
      </c>
      <c r="AA96" s="2" t="s">
        <v>140</v>
      </c>
      <c r="AB96" s="2" t="s">
        <v>140</v>
      </c>
      <c r="AC96" s="22" t="s">
        <v>140</v>
      </c>
      <c r="AD96" s="2" t="s">
        <v>140</v>
      </c>
      <c r="AE96" s="2" t="s">
        <v>140</v>
      </c>
      <c r="AF96" s="2" t="s">
        <v>140</v>
      </c>
      <c r="AG96" s="2" t="s">
        <v>140</v>
      </c>
      <c r="AH96" s="22" t="s">
        <v>140</v>
      </c>
      <c r="AI96" s="2" t="s">
        <v>140</v>
      </c>
      <c r="AJ96" s="2" t="s">
        <v>140</v>
      </c>
      <c r="AK96" s="2" t="s">
        <v>140</v>
      </c>
      <c r="AL96" s="22" t="s">
        <v>140</v>
      </c>
      <c r="AM96" s="2" t="s">
        <v>140</v>
      </c>
      <c r="AN96" s="22" t="s">
        <v>140</v>
      </c>
      <c r="AO96" s="2" t="s">
        <v>140</v>
      </c>
      <c r="AP96" s="2" t="s">
        <v>140</v>
      </c>
      <c r="AQ96" s="22" t="s">
        <v>140</v>
      </c>
      <c r="AR96" s="22" t="s">
        <v>140</v>
      </c>
    </row>
    <row r="97" spans="1:44" ht="15" thickBot="1" x14ac:dyDescent="0.35">
      <c r="A97" s="1" t="s">
        <v>186</v>
      </c>
      <c r="B97" s="2" t="s">
        <v>140</v>
      </c>
      <c r="C97" s="2" t="s">
        <v>140</v>
      </c>
      <c r="D97" s="22" t="s">
        <v>140</v>
      </c>
      <c r="E97" s="2" t="s">
        <v>140</v>
      </c>
      <c r="F97" s="2" t="s">
        <v>140</v>
      </c>
      <c r="G97" s="22" t="s">
        <v>140</v>
      </c>
      <c r="H97" s="2" t="s">
        <v>140</v>
      </c>
      <c r="I97" s="22" t="s">
        <v>140</v>
      </c>
      <c r="J97" s="2" t="s">
        <v>140</v>
      </c>
      <c r="K97" s="22" t="s">
        <v>140</v>
      </c>
      <c r="L97" s="2" t="s">
        <v>140</v>
      </c>
      <c r="M97" s="2" t="s">
        <v>140</v>
      </c>
      <c r="N97" s="2" t="s">
        <v>140</v>
      </c>
      <c r="O97" s="22" t="s">
        <v>140</v>
      </c>
      <c r="P97" s="22" t="s">
        <v>140</v>
      </c>
      <c r="Q97" s="22" t="s">
        <v>140</v>
      </c>
      <c r="R97" s="22" t="s">
        <v>140</v>
      </c>
      <c r="S97" s="2" t="s">
        <v>140</v>
      </c>
      <c r="T97" s="2" t="s">
        <v>140</v>
      </c>
      <c r="U97" s="2" t="s">
        <v>140</v>
      </c>
      <c r="V97" s="2" t="s">
        <v>140</v>
      </c>
      <c r="W97" s="2" t="s">
        <v>140</v>
      </c>
      <c r="X97" s="2" t="s">
        <v>140</v>
      </c>
      <c r="Y97" s="22" t="s">
        <v>140</v>
      </c>
      <c r="Z97" s="22" t="s">
        <v>140</v>
      </c>
      <c r="AA97" s="2" t="s">
        <v>140</v>
      </c>
      <c r="AB97" s="2" t="s">
        <v>140</v>
      </c>
      <c r="AC97" s="22" t="s">
        <v>140</v>
      </c>
      <c r="AD97" s="2" t="s">
        <v>140</v>
      </c>
      <c r="AE97" s="2" t="s">
        <v>140</v>
      </c>
      <c r="AF97" s="2" t="s">
        <v>140</v>
      </c>
      <c r="AG97" s="2" t="s">
        <v>140</v>
      </c>
      <c r="AH97" s="22" t="s">
        <v>140</v>
      </c>
      <c r="AI97" s="2" t="s">
        <v>140</v>
      </c>
      <c r="AJ97" s="2" t="s">
        <v>140</v>
      </c>
      <c r="AK97" s="2" t="s">
        <v>140</v>
      </c>
      <c r="AL97" s="22" t="s">
        <v>140</v>
      </c>
      <c r="AM97" s="2" t="s">
        <v>140</v>
      </c>
      <c r="AN97" s="22" t="s">
        <v>140</v>
      </c>
      <c r="AO97" s="2" t="s">
        <v>140</v>
      </c>
      <c r="AP97" s="2" t="s">
        <v>140</v>
      </c>
      <c r="AQ97" s="22" t="s">
        <v>140</v>
      </c>
      <c r="AR97" s="22" t="s">
        <v>140</v>
      </c>
    </row>
    <row r="98" spans="1:44" ht="15" thickBot="1" x14ac:dyDescent="0.35">
      <c r="A98" s="1" t="s">
        <v>187</v>
      </c>
      <c r="B98" s="2" t="s">
        <v>140</v>
      </c>
      <c r="C98" s="2" t="s">
        <v>140</v>
      </c>
      <c r="D98" s="22" t="s">
        <v>140</v>
      </c>
      <c r="E98" s="2" t="s">
        <v>140</v>
      </c>
      <c r="F98" s="2" t="s">
        <v>140</v>
      </c>
      <c r="G98" s="22" t="s">
        <v>140</v>
      </c>
      <c r="H98" s="2" t="s">
        <v>140</v>
      </c>
      <c r="I98" s="22" t="s">
        <v>140</v>
      </c>
      <c r="J98" s="2" t="s">
        <v>140</v>
      </c>
      <c r="K98" s="22" t="s">
        <v>140</v>
      </c>
      <c r="L98" s="2" t="s">
        <v>140</v>
      </c>
      <c r="M98" s="2" t="s">
        <v>140</v>
      </c>
      <c r="N98" s="2" t="s">
        <v>140</v>
      </c>
      <c r="O98" s="22" t="s">
        <v>140</v>
      </c>
      <c r="P98" s="22" t="s">
        <v>140</v>
      </c>
      <c r="Q98" s="22" t="s">
        <v>140</v>
      </c>
      <c r="R98" s="22" t="s">
        <v>140</v>
      </c>
      <c r="S98" s="2" t="s">
        <v>140</v>
      </c>
      <c r="T98" s="2" t="s">
        <v>140</v>
      </c>
      <c r="U98" s="2" t="s">
        <v>140</v>
      </c>
      <c r="V98" s="2" t="s">
        <v>140</v>
      </c>
      <c r="W98" s="2" t="s">
        <v>140</v>
      </c>
      <c r="X98" s="2" t="s">
        <v>140</v>
      </c>
      <c r="Y98" s="22" t="s">
        <v>140</v>
      </c>
      <c r="Z98" s="22" t="s">
        <v>140</v>
      </c>
      <c r="AA98" s="2" t="s">
        <v>140</v>
      </c>
      <c r="AB98" s="2" t="s">
        <v>140</v>
      </c>
      <c r="AC98" s="22" t="s">
        <v>140</v>
      </c>
      <c r="AD98" s="2" t="s">
        <v>140</v>
      </c>
      <c r="AE98" s="2" t="s">
        <v>140</v>
      </c>
      <c r="AF98" s="2" t="s">
        <v>140</v>
      </c>
      <c r="AG98" s="2" t="s">
        <v>140</v>
      </c>
      <c r="AH98" s="22" t="s">
        <v>140</v>
      </c>
      <c r="AI98" s="2" t="s">
        <v>140</v>
      </c>
      <c r="AJ98" s="2" t="s">
        <v>140</v>
      </c>
      <c r="AK98" s="2" t="s">
        <v>140</v>
      </c>
      <c r="AL98" s="22" t="s">
        <v>140</v>
      </c>
      <c r="AM98" s="2" t="s">
        <v>140</v>
      </c>
      <c r="AN98" s="22" t="s">
        <v>140</v>
      </c>
      <c r="AO98" s="2" t="s">
        <v>140</v>
      </c>
      <c r="AP98" s="2" t="s">
        <v>140</v>
      </c>
      <c r="AQ98" s="22" t="s">
        <v>140</v>
      </c>
      <c r="AR98" s="22" t="s">
        <v>140</v>
      </c>
    </row>
    <row r="99" spans="1:44" ht="15" thickBot="1" x14ac:dyDescent="0.35">
      <c r="A99" s="1" t="s">
        <v>188</v>
      </c>
      <c r="B99" s="2" t="s">
        <v>140</v>
      </c>
      <c r="C99" s="2" t="s">
        <v>140</v>
      </c>
      <c r="D99" s="22" t="s">
        <v>140</v>
      </c>
      <c r="E99" s="2" t="s">
        <v>140</v>
      </c>
      <c r="F99" s="2" t="s">
        <v>140</v>
      </c>
      <c r="G99" s="22" t="s">
        <v>140</v>
      </c>
      <c r="H99" s="2" t="s">
        <v>140</v>
      </c>
      <c r="I99" s="22" t="s">
        <v>140</v>
      </c>
      <c r="J99" s="2" t="s">
        <v>140</v>
      </c>
      <c r="K99" s="22" t="s">
        <v>140</v>
      </c>
      <c r="L99" s="2" t="s">
        <v>140</v>
      </c>
      <c r="M99" s="2" t="s">
        <v>140</v>
      </c>
      <c r="N99" s="2" t="s">
        <v>140</v>
      </c>
      <c r="O99" s="22" t="s">
        <v>140</v>
      </c>
      <c r="P99" s="22" t="s">
        <v>140</v>
      </c>
      <c r="Q99" s="22" t="s">
        <v>140</v>
      </c>
      <c r="R99" s="22" t="s">
        <v>140</v>
      </c>
      <c r="S99" s="2" t="s">
        <v>140</v>
      </c>
      <c r="T99" s="2" t="s">
        <v>140</v>
      </c>
      <c r="U99" s="2" t="s">
        <v>140</v>
      </c>
      <c r="V99" s="2" t="s">
        <v>140</v>
      </c>
      <c r="W99" s="2" t="s">
        <v>140</v>
      </c>
      <c r="X99" s="2" t="s">
        <v>140</v>
      </c>
      <c r="Y99" s="22" t="s">
        <v>140</v>
      </c>
      <c r="Z99" s="22" t="s">
        <v>140</v>
      </c>
      <c r="AA99" s="2" t="s">
        <v>140</v>
      </c>
      <c r="AB99" s="2" t="s">
        <v>140</v>
      </c>
      <c r="AC99" s="22" t="s">
        <v>140</v>
      </c>
      <c r="AD99" s="2" t="s">
        <v>140</v>
      </c>
      <c r="AE99" s="2" t="s">
        <v>140</v>
      </c>
      <c r="AF99" s="2" t="s">
        <v>140</v>
      </c>
      <c r="AG99" s="2" t="s">
        <v>140</v>
      </c>
      <c r="AH99" s="22" t="s">
        <v>140</v>
      </c>
      <c r="AI99" s="2" t="s">
        <v>140</v>
      </c>
      <c r="AJ99" s="2" t="s">
        <v>140</v>
      </c>
      <c r="AK99" s="2" t="s">
        <v>140</v>
      </c>
      <c r="AL99" s="22" t="s">
        <v>140</v>
      </c>
      <c r="AM99" s="2" t="s">
        <v>140</v>
      </c>
      <c r="AN99" s="22" t="s">
        <v>140</v>
      </c>
      <c r="AO99" s="2" t="s">
        <v>140</v>
      </c>
      <c r="AP99" s="2" t="s">
        <v>140</v>
      </c>
      <c r="AQ99" s="22" t="s">
        <v>140</v>
      </c>
      <c r="AR99" s="22" t="s">
        <v>140</v>
      </c>
    </row>
    <row r="100" spans="1:44" ht="15" thickBot="1" x14ac:dyDescent="0.35">
      <c r="A100" s="1" t="s">
        <v>189</v>
      </c>
      <c r="B100" s="2" t="s">
        <v>140</v>
      </c>
      <c r="C100" s="2" t="s">
        <v>140</v>
      </c>
      <c r="D100" s="22" t="s">
        <v>140</v>
      </c>
      <c r="E100" s="2" t="s">
        <v>140</v>
      </c>
      <c r="F100" s="2" t="s">
        <v>140</v>
      </c>
      <c r="G100" s="22" t="s">
        <v>140</v>
      </c>
      <c r="H100" s="2" t="s">
        <v>140</v>
      </c>
      <c r="I100" s="22" t="s">
        <v>140</v>
      </c>
      <c r="J100" s="2" t="s">
        <v>140</v>
      </c>
      <c r="K100" s="22" t="s">
        <v>140</v>
      </c>
      <c r="L100" s="2" t="s">
        <v>140</v>
      </c>
      <c r="M100" s="2" t="s">
        <v>140</v>
      </c>
      <c r="N100" s="2" t="s">
        <v>140</v>
      </c>
      <c r="O100" s="22" t="s">
        <v>140</v>
      </c>
      <c r="P100" s="22" t="s">
        <v>140</v>
      </c>
      <c r="Q100" s="22" t="s">
        <v>140</v>
      </c>
      <c r="R100" s="22" t="s">
        <v>140</v>
      </c>
      <c r="S100" s="2" t="s">
        <v>140</v>
      </c>
      <c r="T100" s="2" t="s">
        <v>140</v>
      </c>
      <c r="U100" s="2" t="s">
        <v>140</v>
      </c>
      <c r="V100" s="2" t="s">
        <v>140</v>
      </c>
      <c r="W100" s="2" t="s">
        <v>140</v>
      </c>
      <c r="X100" s="2" t="s">
        <v>140</v>
      </c>
      <c r="Y100" s="22" t="s">
        <v>140</v>
      </c>
      <c r="Z100" s="22" t="s">
        <v>140</v>
      </c>
      <c r="AA100" s="2" t="s">
        <v>140</v>
      </c>
      <c r="AB100" s="2" t="s">
        <v>140</v>
      </c>
      <c r="AC100" s="22" t="s">
        <v>140</v>
      </c>
      <c r="AD100" s="2" t="s">
        <v>140</v>
      </c>
      <c r="AE100" s="2" t="s">
        <v>140</v>
      </c>
      <c r="AF100" s="2" t="s">
        <v>140</v>
      </c>
      <c r="AG100" s="2" t="s">
        <v>140</v>
      </c>
      <c r="AH100" s="22" t="s">
        <v>140</v>
      </c>
      <c r="AI100" s="2" t="s">
        <v>140</v>
      </c>
      <c r="AJ100" s="2" t="s">
        <v>140</v>
      </c>
      <c r="AK100" s="2" t="s">
        <v>140</v>
      </c>
      <c r="AL100" s="22" t="s">
        <v>140</v>
      </c>
      <c r="AM100" s="2" t="s">
        <v>140</v>
      </c>
      <c r="AN100" s="22" t="s">
        <v>140</v>
      </c>
      <c r="AO100" s="2" t="s">
        <v>140</v>
      </c>
      <c r="AP100" s="2" t="s">
        <v>140</v>
      </c>
      <c r="AQ100" s="22" t="s">
        <v>140</v>
      </c>
      <c r="AR100" s="22" t="s">
        <v>140</v>
      </c>
    </row>
    <row r="101" spans="1:44" ht="15" thickBot="1" x14ac:dyDescent="0.35">
      <c r="A101" s="1" t="s">
        <v>190</v>
      </c>
      <c r="B101" s="2" t="s">
        <v>140</v>
      </c>
      <c r="C101" s="2" t="s">
        <v>140</v>
      </c>
      <c r="D101" s="22" t="s">
        <v>140</v>
      </c>
      <c r="E101" s="2" t="s">
        <v>140</v>
      </c>
      <c r="F101" s="2" t="s">
        <v>140</v>
      </c>
      <c r="G101" s="22" t="s">
        <v>140</v>
      </c>
      <c r="H101" s="2" t="s">
        <v>140</v>
      </c>
      <c r="I101" s="22" t="s">
        <v>140</v>
      </c>
      <c r="J101" s="2" t="s">
        <v>140</v>
      </c>
      <c r="K101" s="22" t="s">
        <v>140</v>
      </c>
      <c r="L101" s="2" t="s">
        <v>140</v>
      </c>
      <c r="M101" s="2" t="s">
        <v>140</v>
      </c>
      <c r="N101" s="2" t="s">
        <v>140</v>
      </c>
      <c r="O101" s="22" t="s">
        <v>140</v>
      </c>
      <c r="P101" s="22" t="s">
        <v>140</v>
      </c>
      <c r="Q101" s="22" t="s">
        <v>140</v>
      </c>
      <c r="R101" s="22" t="s">
        <v>140</v>
      </c>
      <c r="S101" s="2" t="s">
        <v>140</v>
      </c>
      <c r="T101" s="2" t="s">
        <v>140</v>
      </c>
      <c r="U101" s="2" t="s">
        <v>140</v>
      </c>
      <c r="V101" s="2" t="s">
        <v>140</v>
      </c>
      <c r="W101" s="2" t="s">
        <v>140</v>
      </c>
      <c r="X101" s="2" t="s">
        <v>140</v>
      </c>
      <c r="Y101" s="22" t="s">
        <v>140</v>
      </c>
      <c r="Z101" s="22" t="s">
        <v>140</v>
      </c>
      <c r="AA101" s="2" t="s">
        <v>140</v>
      </c>
      <c r="AB101" s="2" t="s">
        <v>140</v>
      </c>
      <c r="AC101" s="22" t="s">
        <v>140</v>
      </c>
      <c r="AD101" s="2" t="s">
        <v>140</v>
      </c>
      <c r="AE101" s="2" t="s">
        <v>140</v>
      </c>
      <c r="AF101" s="2" t="s">
        <v>140</v>
      </c>
      <c r="AG101" s="2" t="s">
        <v>140</v>
      </c>
      <c r="AH101" s="22" t="s">
        <v>140</v>
      </c>
      <c r="AI101" s="2" t="s">
        <v>140</v>
      </c>
      <c r="AJ101" s="2" t="s">
        <v>140</v>
      </c>
      <c r="AK101" s="2" t="s">
        <v>140</v>
      </c>
      <c r="AL101" s="22" t="s">
        <v>140</v>
      </c>
      <c r="AM101" s="2" t="s">
        <v>140</v>
      </c>
      <c r="AN101" s="22" t="s">
        <v>140</v>
      </c>
      <c r="AO101" s="2" t="s">
        <v>140</v>
      </c>
      <c r="AP101" s="2" t="s">
        <v>140</v>
      </c>
      <c r="AQ101" s="22" t="s">
        <v>140</v>
      </c>
      <c r="AR101" s="22" t="s">
        <v>140</v>
      </c>
    </row>
    <row r="102" spans="1:44" ht="15" thickBot="1" x14ac:dyDescent="0.35">
      <c r="A102" s="1" t="s">
        <v>191</v>
      </c>
      <c r="B102" s="2" t="s">
        <v>140</v>
      </c>
      <c r="C102" s="2" t="s">
        <v>140</v>
      </c>
      <c r="D102" s="22" t="s">
        <v>140</v>
      </c>
      <c r="E102" s="2" t="s">
        <v>140</v>
      </c>
      <c r="F102" s="2" t="s">
        <v>140</v>
      </c>
      <c r="G102" s="22" t="s">
        <v>140</v>
      </c>
      <c r="H102" s="2" t="s">
        <v>140</v>
      </c>
      <c r="I102" s="22" t="s">
        <v>140</v>
      </c>
      <c r="J102" s="2" t="s">
        <v>140</v>
      </c>
      <c r="K102" s="22" t="s">
        <v>140</v>
      </c>
      <c r="L102" s="2" t="s">
        <v>140</v>
      </c>
      <c r="M102" s="2" t="s">
        <v>140</v>
      </c>
      <c r="N102" s="2" t="s">
        <v>140</v>
      </c>
      <c r="O102" s="22" t="s">
        <v>140</v>
      </c>
      <c r="P102" s="22" t="s">
        <v>140</v>
      </c>
      <c r="Q102" s="22" t="s">
        <v>140</v>
      </c>
      <c r="R102" s="22" t="s">
        <v>140</v>
      </c>
      <c r="S102" s="2" t="s">
        <v>140</v>
      </c>
      <c r="T102" s="2" t="s">
        <v>140</v>
      </c>
      <c r="U102" s="2" t="s">
        <v>140</v>
      </c>
      <c r="V102" s="2" t="s">
        <v>140</v>
      </c>
      <c r="W102" s="2" t="s">
        <v>140</v>
      </c>
      <c r="X102" s="2" t="s">
        <v>140</v>
      </c>
      <c r="Y102" s="22" t="s">
        <v>140</v>
      </c>
      <c r="Z102" s="22" t="s">
        <v>140</v>
      </c>
      <c r="AA102" s="2" t="s">
        <v>140</v>
      </c>
      <c r="AB102" s="2" t="s">
        <v>140</v>
      </c>
      <c r="AC102" s="22" t="s">
        <v>140</v>
      </c>
      <c r="AD102" s="2" t="s">
        <v>140</v>
      </c>
      <c r="AE102" s="2" t="s">
        <v>140</v>
      </c>
      <c r="AF102" s="2" t="s">
        <v>140</v>
      </c>
      <c r="AG102" s="2" t="s">
        <v>140</v>
      </c>
      <c r="AH102" s="22" t="s">
        <v>140</v>
      </c>
      <c r="AI102" s="2" t="s">
        <v>140</v>
      </c>
      <c r="AJ102" s="2" t="s">
        <v>140</v>
      </c>
      <c r="AK102" s="2" t="s">
        <v>140</v>
      </c>
      <c r="AL102" s="22" t="s">
        <v>140</v>
      </c>
      <c r="AM102" s="2" t="s">
        <v>140</v>
      </c>
      <c r="AN102" s="22" t="s">
        <v>140</v>
      </c>
      <c r="AO102" s="2" t="s">
        <v>140</v>
      </c>
      <c r="AP102" s="2" t="s">
        <v>140</v>
      </c>
      <c r="AQ102" s="22" t="s">
        <v>140</v>
      </c>
      <c r="AR102" s="22" t="s">
        <v>140</v>
      </c>
    </row>
    <row r="103" spans="1:44" ht="15" thickBot="1" x14ac:dyDescent="0.35">
      <c r="A103" s="1" t="s">
        <v>192</v>
      </c>
      <c r="B103" s="2" t="s">
        <v>140</v>
      </c>
      <c r="C103" s="2" t="s">
        <v>140</v>
      </c>
      <c r="D103" s="22" t="s">
        <v>140</v>
      </c>
      <c r="E103" s="2" t="s">
        <v>140</v>
      </c>
      <c r="F103" s="2" t="s">
        <v>140</v>
      </c>
      <c r="G103" s="22" t="s">
        <v>140</v>
      </c>
      <c r="H103" s="2" t="s">
        <v>140</v>
      </c>
      <c r="I103" s="22" t="s">
        <v>140</v>
      </c>
      <c r="J103" s="2" t="s">
        <v>140</v>
      </c>
      <c r="K103" s="22" t="s">
        <v>140</v>
      </c>
      <c r="L103" s="2" t="s">
        <v>140</v>
      </c>
      <c r="M103" s="2" t="s">
        <v>140</v>
      </c>
      <c r="N103" s="2" t="s">
        <v>140</v>
      </c>
      <c r="O103" s="22" t="s">
        <v>140</v>
      </c>
      <c r="P103" s="22" t="s">
        <v>140</v>
      </c>
      <c r="Q103" s="22" t="s">
        <v>140</v>
      </c>
      <c r="R103" s="22" t="s">
        <v>140</v>
      </c>
      <c r="S103" s="2" t="s">
        <v>140</v>
      </c>
      <c r="T103" s="2" t="s">
        <v>140</v>
      </c>
      <c r="U103" s="2" t="s">
        <v>140</v>
      </c>
      <c r="V103" s="2" t="s">
        <v>140</v>
      </c>
      <c r="W103" s="2" t="s">
        <v>140</v>
      </c>
      <c r="X103" s="2" t="s">
        <v>140</v>
      </c>
      <c r="Y103" s="22" t="s">
        <v>140</v>
      </c>
      <c r="Z103" s="22" t="s">
        <v>140</v>
      </c>
      <c r="AA103" s="2" t="s">
        <v>140</v>
      </c>
      <c r="AB103" s="2" t="s">
        <v>140</v>
      </c>
      <c r="AC103" s="22" t="s">
        <v>140</v>
      </c>
      <c r="AD103" s="2" t="s">
        <v>140</v>
      </c>
      <c r="AE103" s="2" t="s">
        <v>140</v>
      </c>
      <c r="AF103" s="2" t="s">
        <v>140</v>
      </c>
      <c r="AG103" s="2" t="s">
        <v>140</v>
      </c>
      <c r="AH103" s="22" t="s">
        <v>140</v>
      </c>
      <c r="AI103" s="2" t="s">
        <v>140</v>
      </c>
      <c r="AJ103" s="2" t="s">
        <v>140</v>
      </c>
      <c r="AK103" s="2" t="s">
        <v>140</v>
      </c>
      <c r="AL103" s="22" t="s">
        <v>140</v>
      </c>
      <c r="AM103" s="2" t="s">
        <v>140</v>
      </c>
      <c r="AN103" s="22" t="s">
        <v>140</v>
      </c>
      <c r="AO103" s="2" t="s">
        <v>140</v>
      </c>
      <c r="AP103" s="2" t="s">
        <v>140</v>
      </c>
      <c r="AQ103" s="22" t="s">
        <v>140</v>
      </c>
      <c r="AR103" s="22" t="s">
        <v>140</v>
      </c>
    </row>
    <row r="104" spans="1:44" ht="15" thickBot="1" x14ac:dyDescent="0.35">
      <c r="A104" s="1" t="s">
        <v>193</v>
      </c>
      <c r="B104" s="2" t="s">
        <v>140</v>
      </c>
      <c r="C104" s="2" t="s">
        <v>140</v>
      </c>
      <c r="D104" s="22" t="s">
        <v>140</v>
      </c>
      <c r="E104" s="2" t="s">
        <v>140</v>
      </c>
      <c r="F104" s="2" t="s">
        <v>140</v>
      </c>
      <c r="G104" s="22" t="s">
        <v>140</v>
      </c>
      <c r="H104" s="2" t="s">
        <v>140</v>
      </c>
      <c r="I104" s="22" t="s">
        <v>140</v>
      </c>
      <c r="J104" s="2" t="s">
        <v>140</v>
      </c>
      <c r="K104" s="22" t="s">
        <v>140</v>
      </c>
      <c r="L104" s="2" t="s">
        <v>140</v>
      </c>
      <c r="M104" s="2" t="s">
        <v>140</v>
      </c>
      <c r="N104" s="2" t="s">
        <v>140</v>
      </c>
      <c r="O104" s="22" t="s">
        <v>140</v>
      </c>
      <c r="P104" s="22" t="s">
        <v>140</v>
      </c>
      <c r="Q104" s="22" t="s">
        <v>140</v>
      </c>
      <c r="R104" s="22" t="s">
        <v>140</v>
      </c>
      <c r="S104" s="2" t="s">
        <v>140</v>
      </c>
      <c r="T104" s="2" t="s">
        <v>140</v>
      </c>
      <c r="U104" s="2" t="s">
        <v>140</v>
      </c>
      <c r="V104" s="2" t="s">
        <v>140</v>
      </c>
      <c r="W104" s="2" t="s">
        <v>140</v>
      </c>
      <c r="X104" s="2" t="s">
        <v>140</v>
      </c>
      <c r="Y104" s="22" t="s">
        <v>140</v>
      </c>
      <c r="Z104" s="22" t="s">
        <v>140</v>
      </c>
      <c r="AA104" s="2" t="s">
        <v>140</v>
      </c>
      <c r="AB104" s="2" t="s">
        <v>140</v>
      </c>
      <c r="AC104" s="22" t="s">
        <v>140</v>
      </c>
      <c r="AD104" s="2" t="s">
        <v>140</v>
      </c>
      <c r="AE104" s="2" t="s">
        <v>140</v>
      </c>
      <c r="AF104" s="2" t="s">
        <v>140</v>
      </c>
      <c r="AG104" s="2" t="s">
        <v>140</v>
      </c>
      <c r="AH104" s="22" t="s">
        <v>140</v>
      </c>
      <c r="AI104" s="2" t="s">
        <v>140</v>
      </c>
      <c r="AJ104" s="2" t="s">
        <v>140</v>
      </c>
      <c r="AK104" s="2" t="s">
        <v>140</v>
      </c>
      <c r="AL104" s="22" t="s">
        <v>140</v>
      </c>
      <c r="AM104" s="2" t="s">
        <v>140</v>
      </c>
      <c r="AN104" s="22" t="s">
        <v>140</v>
      </c>
      <c r="AO104" s="2" t="s">
        <v>140</v>
      </c>
      <c r="AP104" s="2" t="s">
        <v>140</v>
      </c>
      <c r="AQ104" s="22" t="s">
        <v>140</v>
      </c>
      <c r="AR104" s="22" t="s">
        <v>140</v>
      </c>
    </row>
    <row r="105" spans="1:44" ht="15" thickBot="1" x14ac:dyDescent="0.35">
      <c r="A105" s="1" t="s">
        <v>194</v>
      </c>
      <c r="B105" s="2" t="s">
        <v>140</v>
      </c>
      <c r="C105" s="2" t="s">
        <v>140</v>
      </c>
      <c r="D105" s="22" t="s">
        <v>140</v>
      </c>
      <c r="E105" s="2" t="s">
        <v>140</v>
      </c>
      <c r="F105" s="2" t="s">
        <v>140</v>
      </c>
      <c r="G105" s="22" t="s">
        <v>140</v>
      </c>
      <c r="H105" s="2" t="s">
        <v>140</v>
      </c>
      <c r="I105" s="22" t="s">
        <v>140</v>
      </c>
      <c r="J105" s="2" t="s">
        <v>140</v>
      </c>
      <c r="K105" s="22" t="s">
        <v>140</v>
      </c>
      <c r="L105" s="2" t="s">
        <v>140</v>
      </c>
      <c r="M105" s="2" t="s">
        <v>140</v>
      </c>
      <c r="N105" s="2" t="s">
        <v>140</v>
      </c>
      <c r="O105" s="22" t="s">
        <v>140</v>
      </c>
      <c r="P105" s="22" t="s">
        <v>140</v>
      </c>
      <c r="Q105" s="22" t="s">
        <v>140</v>
      </c>
      <c r="R105" s="22" t="s">
        <v>140</v>
      </c>
      <c r="S105" s="2" t="s">
        <v>140</v>
      </c>
      <c r="T105" s="2" t="s">
        <v>140</v>
      </c>
      <c r="U105" s="2" t="s">
        <v>140</v>
      </c>
      <c r="V105" s="2" t="s">
        <v>140</v>
      </c>
      <c r="W105" s="2" t="s">
        <v>140</v>
      </c>
      <c r="X105" s="2" t="s">
        <v>140</v>
      </c>
      <c r="Y105" s="22" t="s">
        <v>140</v>
      </c>
      <c r="Z105" s="22" t="s">
        <v>140</v>
      </c>
      <c r="AA105" s="2" t="s">
        <v>140</v>
      </c>
      <c r="AB105" s="2" t="s">
        <v>140</v>
      </c>
      <c r="AC105" s="22" t="s">
        <v>140</v>
      </c>
      <c r="AD105" s="2" t="s">
        <v>140</v>
      </c>
      <c r="AE105" s="2" t="s">
        <v>140</v>
      </c>
      <c r="AF105" s="2" t="s">
        <v>140</v>
      </c>
      <c r="AG105" s="2" t="s">
        <v>140</v>
      </c>
      <c r="AH105" s="22" t="s">
        <v>140</v>
      </c>
      <c r="AI105" s="2" t="s">
        <v>140</v>
      </c>
      <c r="AJ105" s="2" t="s">
        <v>140</v>
      </c>
      <c r="AK105" s="2" t="s">
        <v>140</v>
      </c>
      <c r="AL105" s="22" t="s">
        <v>140</v>
      </c>
      <c r="AM105" s="2" t="s">
        <v>140</v>
      </c>
      <c r="AN105" s="22" t="s">
        <v>140</v>
      </c>
      <c r="AO105" s="2" t="s">
        <v>140</v>
      </c>
      <c r="AP105" s="2" t="s">
        <v>140</v>
      </c>
      <c r="AQ105" s="22" t="s">
        <v>140</v>
      </c>
      <c r="AR105" s="22" t="s">
        <v>140</v>
      </c>
    </row>
    <row r="106" spans="1:44" ht="15" thickBot="1" x14ac:dyDescent="0.35">
      <c r="A106" s="1" t="s">
        <v>195</v>
      </c>
      <c r="B106" s="2" t="s">
        <v>140</v>
      </c>
      <c r="C106" s="2" t="s">
        <v>140</v>
      </c>
      <c r="D106" s="22" t="s">
        <v>140</v>
      </c>
      <c r="E106" s="2" t="s">
        <v>140</v>
      </c>
      <c r="F106" s="2" t="s">
        <v>140</v>
      </c>
      <c r="G106" s="22" t="s">
        <v>140</v>
      </c>
      <c r="H106" s="2" t="s">
        <v>140</v>
      </c>
      <c r="I106" s="22" t="s">
        <v>140</v>
      </c>
      <c r="J106" s="2" t="s">
        <v>140</v>
      </c>
      <c r="K106" s="22" t="s">
        <v>140</v>
      </c>
      <c r="L106" s="2" t="s">
        <v>140</v>
      </c>
      <c r="M106" s="2" t="s">
        <v>140</v>
      </c>
      <c r="N106" s="2" t="s">
        <v>140</v>
      </c>
      <c r="O106" s="22" t="s">
        <v>140</v>
      </c>
      <c r="P106" s="22" t="s">
        <v>140</v>
      </c>
      <c r="Q106" s="22" t="s">
        <v>140</v>
      </c>
      <c r="R106" s="22" t="s">
        <v>140</v>
      </c>
      <c r="S106" s="2" t="s">
        <v>140</v>
      </c>
      <c r="T106" s="2" t="s">
        <v>140</v>
      </c>
      <c r="U106" s="2" t="s">
        <v>140</v>
      </c>
      <c r="V106" s="2" t="s">
        <v>140</v>
      </c>
      <c r="W106" s="2" t="s">
        <v>140</v>
      </c>
      <c r="X106" s="2" t="s">
        <v>140</v>
      </c>
      <c r="Y106" s="22" t="s">
        <v>140</v>
      </c>
      <c r="Z106" s="22" t="s">
        <v>140</v>
      </c>
      <c r="AA106" s="2" t="s">
        <v>140</v>
      </c>
      <c r="AB106" s="2" t="s">
        <v>140</v>
      </c>
      <c r="AC106" s="22" t="s">
        <v>140</v>
      </c>
      <c r="AD106" s="2" t="s">
        <v>140</v>
      </c>
      <c r="AE106" s="2" t="s">
        <v>140</v>
      </c>
      <c r="AF106" s="2" t="s">
        <v>140</v>
      </c>
      <c r="AG106" s="2" t="s">
        <v>140</v>
      </c>
      <c r="AH106" s="22" t="s">
        <v>140</v>
      </c>
      <c r="AI106" s="2" t="s">
        <v>140</v>
      </c>
      <c r="AJ106" s="2" t="s">
        <v>140</v>
      </c>
      <c r="AK106" s="2" t="s">
        <v>140</v>
      </c>
      <c r="AL106" s="22" t="s">
        <v>140</v>
      </c>
      <c r="AM106" s="2" t="s">
        <v>140</v>
      </c>
      <c r="AN106" s="22" t="s">
        <v>140</v>
      </c>
      <c r="AO106" s="2" t="s">
        <v>140</v>
      </c>
      <c r="AP106" s="2" t="s">
        <v>140</v>
      </c>
      <c r="AQ106" s="22" t="s">
        <v>140</v>
      </c>
      <c r="AR106" s="22" t="s">
        <v>140</v>
      </c>
    </row>
    <row r="107" spans="1:44" ht="15" thickBot="1" x14ac:dyDescent="0.35">
      <c r="A107" s="1" t="s">
        <v>196</v>
      </c>
      <c r="B107" s="2" t="s">
        <v>140</v>
      </c>
      <c r="C107" s="2" t="s">
        <v>140</v>
      </c>
      <c r="D107" s="22" t="s">
        <v>140</v>
      </c>
      <c r="E107" s="2" t="s">
        <v>140</v>
      </c>
      <c r="F107" s="2" t="s">
        <v>140</v>
      </c>
      <c r="G107" s="22" t="s">
        <v>140</v>
      </c>
      <c r="H107" s="2" t="s">
        <v>140</v>
      </c>
      <c r="I107" s="22" t="s">
        <v>140</v>
      </c>
      <c r="J107" s="2" t="s">
        <v>140</v>
      </c>
      <c r="K107" s="22" t="s">
        <v>140</v>
      </c>
      <c r="L107" s="2" t="s">
        <v>140</v>
      </c>
      <c r="M107" s="2" t="s">
        <v>140</v>
      </c>
      <c r="N107" s="2" t="s">
        <v>140</v>
      </c>
      <c r="O107" s="22" t="s">
        <v>140</v>
      </c>
      <c r="P107" s="22" t="s">
        <v>140</v>
      </c>
      <c r="Q107" s="22" t="s">
        <v>140</v>
      </c>
      <c r="R107" s="22" t="s">
        <v>140</v>
      </c>
      <c r="S107" s="2" t="s">
        <v>140</v>
      </c>
      <c r="T107" s="2" t="s">
        <v>140</v>
      </c>
      <c r="U107" s="2" t="s">
        <v>140</v>
      </c>
      <c r="V107" s="2" t="s">
        <v>140</v>
      </c>
      <c r="W107" s="2" t="s">
        <v>140</v>
      </c>
      <c r="X107" s="2" t="s">
        <v>140</v>
      </c>
      <c r="Y107" s="22" t="s">
        <v>140</v>
      </c>
      <c r="Z107" s="22" t="s">
        <v>140</v>
      </c>
      <c r="AA107" s="2" t="s">
        <v>140</v>
      </c>
      <c r="AB107" s="2" t="s">
        <v>140</v>
      </c>
      <c r="AC107" s="22" t="s">
        <v>140</v>
      </c>
      <c r="AD107" s="2" t="s">
        <v>140</v>
      </c>
      <c r="AE107" s="2" t="s">
        <v>140</v>
      </c>
      <c r="AF107" s="2" t="s">
        <v>140</v>
      </c>
      <c r="AG107" s="2" t="s">
        <v>140</v>
      </c>
      <c r="AH107" s="22" t="s">
        <v>140</v>
      </c>
      <c r="AI107" s="2" t="s">
        <v>140</v>
      </c>
      <c r="AJ107" s="2" t="s">
        <v>140</v>
      </c>
      <c r="AK107" s="2" t="s">
        <v>140</v>
      </c>
      <c r="AL107" s="22" t="s">
        <v>140</v>
      </c>
      <c r="AM107" s="2" t="s">
        <v>140</v>
      </c>
      <c r="AN107" s="22" t="s">
        <v>140</v>
      </c>
      <c r="AO107" s="2" t="s">
        <v>140</v>
      </c>
      <c r="AP107" s="2" t="s">
        <v>140</v>
      </c>
      <c r="AQ107" s="22" t="s">
        <v>140</v>
      </c>
      <c r="AR107" s="22" t="s">
        <v>140</v>
      </c>
    </row>
    <row r="108" spans="1:44" ht="15" thickBot="1" x14ac:dyDescent="0.35">
      <c r="A108" s="1" t="s">
        <v>197</v>
      </c>
      <c r="B108" s="2" t="s">
        <v>140</v>
      </c>
      <c r="C108" s="2" t="s">
        <v>140</v>
      </c>
      <c r="D108" s="22" t="s">
        <v>140</v>
      </c>
      <c r="E108" s="2" t="s">
        <v>140</v>
      </c>
      <c r="F108" s="2" t="s">
        <v>140</v>
      </c>
      <c r="G108" s="22" t="s">
        <v>140</v>
      </c>
      <c r="H108" s="2" t="s">
        <v>140</v>
      </c>
      <c r="I108" s="22" t="s">
        <v>140</v>
      </c>
      <c r="J108" s="2" t="s">
        <v>140</v>
      </c>
      <c r="K108" s="22" t="s">
        <v>140</v>
      </c>
      <c r="L108" s="2" t="s">
        <v>140</v>
      </c>
      <c r="M108" s="2" t="s">
        <v>140</v>
      </c>
      <c r="N108" s="2" t="s">
        <v>140</v>
      </c>
      <c r="O108" s="22" t="s">
        <v>140</v>
      </c>
      <c r="P108" s="22" t="s">
        <v>140</v>
      </c>
      <c r="Q108" s="22" t="s">
        <v>140</v>
      </c>
      <c r="R108" s="22" t="s">
        <v>140</v>
      </c>
      <c r="S108" s="2" t="s">
        <v>140</v>
      </c>
      <c r="T108" s="2" t="s">
        <v>140</v>
      </c>
      <c r="U108" s="2" t="s">
        <v>140</v>
      </c>
      <c r="V108" s="2" t="s">
        <v>140</v>
      </c>
      <c r="W108" s="2" t="s">
        <v>140</v>
      </c>
      <c r="X108" s="2" t="s">
        <v>140</v>
      </c>
      <c r="Y108" s="22" t="s">
        <v>140</v>
      </c>
      <c r="Z108" s="22" t="s">
        <v>140</v>
      </c>
      <c r="AA108" s="2" t="s">
        <v>140</v>
      </c>
      <c r="AB108" s="2" t="s">
        <v>140</v>
      </c>
      <c r="AC108" s="22" t="s">
        <v>140</v>
      </c>
      <c r="AD108" s="2" t="s">
        <v>140</v>
      </c>
      <c r="AE108" s="2" t="s">
        <v>140</v>
      </c>
      <c r="AF108" s="2" t="s">
        <v>140</v>
      </c>
      <c r="AG108" s="2" t="s">
        <v>140</v>
      </c>
      <c r="AH108" s="22" t="s">
        <v>140</v>
      </c>
      <c r="AI108" s="2" t="s">
        <v>140</v>
      </c>
      <c r="AJ108" s="2" t="s">
        <v>140</v>
      </c>
      <c r="AK108" s="2" t="s">
        <v>140</v>
      </c>
      <c r="AL108" s="22" t="s">
        <v>140</v>
      </c>
      <c r="AM108" s="2" t="s">
        <v>140</v>
      </c>
      <c r="AN108" s="22" t="s">
        <v>140</v>
      </c>
      <c r="AO108" s="2" t="s">
        <v>140</v>
      </c>
      <c r="AP108" s="2" t="s">
        <v>140</v>
      </c>
      <c r="AQ108" s="22" t="s">
        <v>140</v>
      </c>
      <c r="AR108" s="22" t="s">
        <v>140</v>
      </c>
    </row>
    <row r="109" spans="1:44" ht="15" thickBot="1" x14ac:dyDescent="0.35">
      <c r="A109" s="1" t="s">
        <v>198</v>
      </c>
      <c r="B109" s="2" t="s">
        <v>140</v>
      </c>
      <c r="C109" s="2" t="s">
        <v>140</v>
      </c>
      <c r="D109" s="22" t="s">
        <v>140</v>
      </c>
      <c r="E109" s="2" t="s">
        <v>140</v>
      </c>
      <c r="F109" s="2" t="s">
        <v>140</v>
      </c>
      <c r="G109" s="22" t="s">
        <v>140</v>
      </c>
      <c r="H109" s="2" t="s">
        <v>140</v>
      </c>
      <c r="I109" s="22" t="s">
        <v>140</v>
      </c>
      <c r="J109" s="2" t="s">
        <v>140</v>
      </c>
      <c r="K109" s="22" t="s">
        <v>140</v>
      </c>
      <c r="L109" s="2" t="s">
        <v>140</v>
      </c>
      <c r="M109" s="2" t="s">
        <v>140</v>
      </c>
      <c r="N109" s="2" t="s">
        <v>140</v>
      </c>
      <c r="O109" s="22" t="s">
        <v>140</v>
      </c>
      <c r="P109" s="22" t="s">
        <v>140</v>
      </c>
      <c r="Q109" s="22" t="s">
        <v>140</v>
      </c>
      <c r="R109" s="22" t="s">
        <v>140</v>
      </c>
      <c r="S109" s="2" t="s">
        <v>140</v>
      </c>
      <c r="T109" s="2" t="s">
        <v>140</v>
      </c>
      <c r="U109" s="2" t="s">
        <v>140</v>
      </c>
      <c r="V109" s="2" t="s">
        <v>140</v>
      </c>
      <c r="W109" s="2" t="s">
        <v>140</v>
      </c>
      <c r="X109" s="2" t="s">
        <v>140</v>
      </c>
      <c r="Y109" s="22" t="s">
        <v>140</v>
      </c>
      <c r="Z109" s="22" t="s">
        <v>140</v>
      </c>
      <c r="AA109" s="2" t="s">
        <v>140</v>
      </c>
      <c r="AB109" s="2" t="s">
        <v>140</v>
      </c>
      <c r="AC109" s="22" t="s">
        <v>140</v>
      </c>
      <c r="AD109" s="2" t="s">
        <v>140</v>
      </c>
      <c r="AE109" s="2" t="s">
        <v>140</v>
      </c>
      <c r="AF109" s="2" t="s">
        <v>140</v>
      </c>
      <c r="AG109" s="2" t="s">
        <v>140</v>
      </c>
      <c r="AH109" s="22" t="s">
        <v>140</v>
      </c>
      <c r="AI109" s="2" t="s">
        <v>140</v>
      </c>
      <c r="AJ109" s="2" t="s">
        <v>140</v>
      </c>
      <c r="AK109" s="2" t="s">
        <v>140</v>
      </c>
      <c r="AL109" s="22" t="s">
        <v>140</v>
      </c>
      <c r="AM109" s="2" t="s">
        <v>140</v>
      </c>
      <c r="AN109" s="22" t="s">
        <v>140</v>
      </c>
      <c r="AO109" s="2" t="s">
        <v>140</v>
      </c>
      <c r="AP109" s="2" t="s">
        <v>140</v>
      </c>
      <c r="AQ109" s="22" t="s">
        <v>140</v>
      </c>
      <c r="AR109" s="22" t="s">
        <v>140</v>
      </c>
    </row>
    <row r="110" spans="1:44" ht="15" thickBot="1" x14ac:dyDescent="0.35">
      <c r="A110" s="1" t="s">
        <v>199</v>
      </c>
      <c r="B110" s="2" t="s">
        <v>140</v>
      </c>
      <c r="C110" s="2" t="s">
        <v>140</v>
      </c>
      <c r="D110" s="22" t="s">
        <v>140</v>
      </c>
      <c r="E110" s="2" t="s">
        <v>140</v>
      </c>
      <c r="F110" s="2" t="s">
        <v>140</v>
      </c>
      <c r="G110" s="22" t="s">
        <v>140</v>
      </c>
      <c r="H110" s="2" t="s">
        <v>140</v>
      </c>
      <c r="I110" s="22" t="s">
        <v>140</v>
      </c>
      <c r="J110" s="2" t="s">
        <v>140</v>
      </c>
      <c r="K110" s="22" t="s">
        <v>140</v>
      </c>
      <c r="L110" s="2" t="s">
        <v>140</v>
      </c>
      <c r="M110" s="2" t="s">
        <v>140</v>
      </c>
      <c r="N110" s="2" t="s">
        <v>140</v>
      </c>
      <c r="O110" s="22" t="s">
        <v>140</v>
      </c>
      <c r="P110" s="22" t="s">
        <v>140</v>
      </c>
      <c r="Q110" s="22" t="s">
        <v>140</v>
      </c>
      <c r="R110" s="22" t="s">
        <v>140</v>
      </c>
      <c r="S110" s="2" t="s">
        <v>140</v>
      </c>
      <c r="T110" s="2" t="s">
        <v>140</v>
      </c>
      <c r="U110" s="2" t="s">
        <v>140</v>
      </c>
      <c r="V110" s="2" t="s">
        <v>140</v>
      </c>
      <c r="W110" s="2" t="s">
        <v>140</v>
      </c>
      <c r="X110" s="2" t="s">
        <v>140</v>
      </c>
      <c r="Y110" s="22" t="s">
        <v>140</v>
      </c>
      <c r="Z110" s="22" t="s">
        <v>140</v>
      </c>
      <c r="AA110" s="2" t="s">
        <v>140</v>
      </c>
      <c r="AB110" s="2" t="s">
        <v>140</v>
      </c>
      <c r="AC110" s="22" t="s">
        <v>140</v>
      </c>
      <c r="AD110" s="2" t="s">
        <v>140</v>
      </c>
      <c r="AE110" s="2" t="s">
        <v>140</v>
      </c>
      <c r="AF110" s="2" t="s">
        <v>140</v>
      </c>
      <c r="AG110" s="2" t="s">
        <v>140</v>
      </c>
      <c r="AH110" s="22" t="s">
        <v>140</v>
      </c>
      <c r="AI110" s="2" t="s">
        <v>140</v>
      </c>
      <c r="AJ110" s="2" t="s">
        <v>140</v>
      </c>
      <c r="AK110" s="2" t="s">
        <v>140</v>
      </c>
      <c r="AL110" s="22" t="s">
        <v>140</v>
      </c>
      <c r="AM110" s="2" t="s">
        <v>140</v>
      </c>
      <c r="AN110" s="22" t="s">
        <v>140</v>
      </c>
      <c r="AO110" s="2" t="s">
        <v>140</v>
      </c>
      <c r="AP110" s="2" t="s">
        <v>140</v>
      </c>
      <c r="AQ110" s="22" t="s">
        <v>140</v>
      </c>
      <c r="AR110" s="22" t="s">
        <v>140</v>
      </c>
    </row>
    <row r="111" spans="1:44" ht="18.600000000000001" thickBot="1" x14ac:dyDescent="0.35">
      <c r="A111" s="3"/>
    </row>
    <row r="112" spans="1:44" ht="15" thickBot="1" x14ac:dyDescent="0.35">
      <c r="A112" s="1" t="s">
        <v>200</v>
      </c>
      <c r="B112" s="1" t="s">
        <v>1</v>
      </c>
      <c r="C112" s="1" t="s">
        <v>2</v>
      </c>
      <c r="D112" s="21" t="s">
        <v>3</v>
      </c>
      <c r="E112" s="1" t="s">
        <v>4</v>
      </c>
      <c r="F112" s="1" t="s">
        <v>5</v>
      </c>
      <c r="G112" s="21" t="s">
        <v>6</v>
      </c>
      <c r="H112" s="1" t="s">
        <v>7</v>
      </c>
      <c r="I112" s="21" t="s">
        <v>8</v>
      </c>
      <c r="J112" s="1" t="s">
        <v>9</v>
      </c>
      <c r="K112" s="21" t="s">
        <v>10</v>
      </c>
      <c r="L112" s="1" t="s">
        <v>11</v>
      </c>
      <c r="M112" s="1" t="s">
        <v>12</v>
      </c>
      <c r="N112" s="1" t="s">
        <v>13</v>
      </c>
      <c r="O112" s="21" t="s">
        <v>14</v>
      </c>
      <c r="P112" s="21" t="s">
        <v>15</v>
      </c>
      <c r="Q112" s="21" t="s">
        <v>16</v>
      </c>
      <c r="R112" s="21" t="s">
        <v>17</v>
      </c>
      <c r="S112" s="1" t="s">
        <v>18</v>
      </c>
      <c r="T112" s="1" t="s">
        <v>19</v>
      </c>
      <c r="U112" s="1" t="s">
        <v>20</v>
      </c>
      <c r="V112" s="1" t="s">
        <v>21</v>
      </c>
      <c r="W112" s="1" t="s">
        <v>22</v>
      </c>
      <c r="X112" s="1" t="s">
        <v>23</v>
      </c>
      <c r="Y112" s="21" t="s">
        <v>24</v>
      </c>
      <c r="Z112" s="21" t="s">
        <v>25</v>
      </c>
      <c r="AA112" s="1" t="s">
        <v>26</v>
      </c>
      <c r="AB112" s="1" t="s">
        <v>27</v>
      </c>
      <c r="AC112" s="21" t="s">
        <v>28</v>
      </c>
      <c r="AD112" s="1" t="s">
        <v>29</v>
      </c>
      <c r="AE112" s="1" t="s">
        <v>30</v>
      </c>
      <c r="AF112" s="1" t="s">
        <v>31</v>
      </c>
      <c r="AG112" s="1" t="s">
        <v>32</v>
      </c>
      <c r="AH112" s="21" t="s">
        <v>33</v>
      </c>
      <c r="AI112" s="1" t="s">
        <v>34</v>
      </c>
      <c r="AJ112" s="1" t="s">
        <v>35</v>
      </c>
      <c r="AK112" s="1" t="s">
        <v>36</v>
      </c>
      <c r="AL112" s="21" t="s">
        <v>37</v>
      </c>
      <c r="AM112" s="1" t="s">
        <v>38</v>
      </c>
      <c r="AN112" s="21" t="s">
        <v>39</v>
      </c>
      <c r="AO112" s="1" t="s">
        <v>40</v>
      </c>
      <c r="AP112" s="1" t="s">
        <v>41</v>
      </c>
      <c r="AQ112" s="21" t="s">
        <v>42</v>
      </c>
      <c r="AR112" s="21" t="s">
        <v>43</v>
      </c>
    </row>
    <row r="113" spans="1:44" ht="15" thickBot="1" x14ac:dyDescent="0.35">
      <c r="A113" s="1" t="s">
        <v>138</v>
      </c>
      <c r="B113" s="2">
        <v>0</v>
      </c>
      <c r="C113" s="2">
        <v>0</v>
      </c>
      <c r="D113" s="22">
        <v>23422.9</v>
      </c>
      <c r="E113" s="2">
        <v>0</v>
      </c>
      <c r="F113" s="2">
        <v>0</v>
      </c>
      <c r="G113" s="22">
        <v>4920.7</v>
      </c>
      <c r="H113" s="2">
        <v>0</v>
      </c>
      <c r="I113" s="22">
        <v>3594.5</v>
      </c>
      <c r="J113" s="2">
        <v>0</v>
      </c>
      <c r="K113" s="22">
        <v>6491.1</v>
      </c>
      <c r="L113" s="2">
        <v>0</v>
      </c>
      <c r="M113" s="2">
        <v>0</v>
      </c>
      <c r="N113" s="2">
        <v>0</v>
      </c>
      <c r="O113" s="22">
        <v>37404.5</v>
      </c>
      <c r="P113" s="22">
        <v>2734</v>
      </c>
      <c r="Q113" s="22">
        <v>356</v>
      </c>
      <c r="R113" s="22">
        <v>18384.2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2">
        <v>14235.6</v>
      </c>
      <c r="Z113" s="22">
        <v>4084.5</v>
      </c>
      <c r="AA113" s="2">
        <v>0</v>
      </c>
      <c r="AB113" s="2">
        <v>0</v>
      </c>
      <c r="AC113" s="22">
        <v>2278</v>
      </c>
      <c r="AD113" s="2">
        <v>0</v>
      </c>
      <c r="AE113" s="2">
        <v>0</v>
      </c>
      <c r="AF113" s="2">
        <v>0</v>
      </c>
      <c r="AG113" s="2">
        <v>0</v>
      </c>
      <c r="AH113" s="22">
        <v>1225.7</v>
      </c>
      <c r="AI113" s="2">
        <v>0</v>
      </c>
      <c r="AJ113" s="2">
        <v>0</v>
      </c>
      <c r="AK113" s="2">
        <v>0</v>
      </c>
      <c r="AL113" s="22">
        <v>3802.3</v>
      </c>
      <c r="AM113" s="2">
        <v>0</v>
      </c>
      <c r="AN113" s="22">
        <v>51729.5</v>
      </c>
      <c r="AO113" s="2">
        <v>0</v>
      </c>
      <c r="AP113" s="2">
        <v>0</v>
      </c>
      <c r="AQ113" s="22">
        <v>5603.4</v>
      </c>
      <c r="AR113" s="22">
        <v>3463.9</v>
      </c>
    </row>
    <row r="114" spans="1:44" ht="15" thickBot="1" x14ac:dyDescent="0.35">
      <c r="A114" s="1" t="s">
        <v>168</v>
      </c>
      <c r="B114" s="2">
        <v>0</v>
      </c>
      <c r="C114" s="2">
        <v>0</v>
      </c>
      <c r="D114" s="22">
        <v>2704.4</v>
      </c>
      <c r="E114" s="2">
        <v>0</v>
      </c>
      <c r="F114" s="2">
        <v>0</v>
      </c>
      <c r="G114" s="22">
        <v>0</v>
      </c>
      <c r="H114" s="2">
        <v>0</v>
      </c>
      <c r="I114" s="22">
        <v>3594.5</v>
      </c>
      <c r="J114" s="2">
        <v>0</v>
      </c>
      <c r="K114" s="22">
        <v>6491.1</v>
      </c>
      <c r="L114" s="2">
        <v>0</v>
      </c>
      <c r="M114" s="2">
        <v>0</v>
      </c>
      <c r="N114" s="2">
        <v>0</v>
      </c>
      <c r="O114" s="22">
        <v>27714.2</v>
      </c>
      <c r="P114" s="22">
        <v>2734</v>
      </c>
      <c r="Q114" s="22">
        <v>0</v>
      </c>
      <c r="R114" s="22">
        <v>14006.4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2">
        <v>14235.6</v>
      </c>
      <c r="Z114" s="22">
        <v>4084.5</v>
      </c>
      <c r="AA114" s="2">
        <v>0</v>
      </c>
      <c r="AB114" s="2">
        <v>0</v>
      </c>
      <c r="AC114" s="22">
        <v>2278</v>
      </c>
      <c r="AD114" s="2">
        <v>0</v>
      </c>
      <c r="AE114" s="2">
        <v>0</v>
      </c>
      <c r="AF114" s="2">
        <v>0</v>
      </c>
      <c r="AG114" s="2">
        <v>0</v>
      </c>
      <c r="AH114" s="22">
        <v>0</v>
      </c>
      <c r="AI114" s="2">
        <v>0</v>
      </c>
      <c r="AJ114" s="2">
        <v>0</v>
      </c>
      <c r="AK114" s="2">
        <v>0</v>
      </c>
      <c r="AL114" s="22">
        <v>0</v>
      </c>
      <c r="AM114" s="2">
        <v>0</v>
      </c>
      <c r="AN114" s="22">
        <v>51729.5</v>
      </c>
      <c r="AO114" s="2">
        <v>0</v>
      </c>
      <c r="AP114" s="2">
        <v>0</v>
      </c>
      <c r="AQ114" s="22">
        <v>5439.3</v>
      </c>
      <c r="AR114" s="22">
        <v>3463.9</v>
      </c>
    </row>
    <row r="115" spans="1:44" ht="15" thickBot="1" x14ac:dyDescent="0.35">
      <c r="A115" s="1" t="s">
        <v>173</v>
      </c>
      <c r="B115" s="2">
        <v>0</v>
      </c>
      <c r="C115" s="2">
        <v>0</v>
      </c>
      <c r="D115" s="22">
        <v>2704.4</v>
      </c>
      <c r="E115" s="2">
        <v>0</v>
      </c>
      <c r="F115" s="2">
        <v>0</v>
      </c>
      <c r="G115" s="22">
        <v>0</v>
      </c>
      <c r="H115" s="2">
        <v>0</v>
      </c>
      <c r="I115" s="22">
        <v>3594.5</v>
      </c>
      <c r="J115" s="2">
        <v>0</v>
      </c>
      <c r="K115" s="22">
        <v>0</v>
      </c>
      <c r="L115" s="2">
        <v>0</v>
      </c>
      <c r="M115" s="2">
        <v>0</v>
      </c>
      <c r="N115" s="2">
        <v>0</v>
      </c>
      <c r="O115" s="22">
        <v>27714.2</v>
      </c>
      <c r="P115" s="22">
        <v>2734</v>
      </c>
      <c r="Q115" s="22">
        <v>0</v>
      </c>
      <c r="R115" s="2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2">
        <v>14235.6</v>
      </c>
      <c r="Z115" s="22">
        <v>4084.5</v>
      </c>
      <c r="AA115" s="2">
        <v>0</v>
      </c>
      <c r="AB115" s="2">
        <v>0</v>
      </c>
      <c r="AC115" s="22">
        <v>2278</v>
      </c>
      <c r="AD115" s="2">
        <v>0</v>
      </c>
      <c r="AE115" s="2">
        <v>0</v>
      </c>
      <c r="AF115" s="2">
        <v>0</v>
      </c>
      <c r="AG115" s="2">
        <v>0</v>
      </c>
      <c r="AH115" s="22">
        <v>0</v>
      </c>
      <c r="AI115" s="2">
        <v>0</v>
      </c>
      <c r="AJ115" s="2">
        <v>0</v>
      </c>
      <c r="AK115" s="2">
        <v>0</v>
      </c>
      <c r="AL115" s="22">
        <v>0</v>
      </c>
      <c r="AM115" s="2">
        <v>0</v>
      </c>
      <c r="AN115" s="22">
        <v>51729.5</v>
      </c>
      <c r="AO115" s="2">
        <v>0</v>
      </c>
      <c r="AP115" s="2">
        <v>0</v>
      </c>
      <c r="AQ115" s="22">
        <v>0</v>
      </c>
      <c r="AR115" s="22">
        <v>3463.9</v>
      </c>
    </row>
    <row r="116" spans="1:44" ht="15" thickBot="1" x14ac:dyDescent="0.35">
      <c r="A116" s="1" t="s">
        <v>175</v>
      </c>
      <c r="B116" s="2">
        <v>0</v>
      </c>
      <c r="C116" s="2">
        <v>0</v>
      </c>
      <c r="D116" s="22">
        <v>2704.4</v>
      </c>
      <c r="E116" s="2">
        <v>0</v>
      </c>
      <c r="F116" s="2">
        <v>0</v>
      </c>
      <c r="G116" s="22">
        <v>0</v>
      </c>
      <c r="H116" s="2">
        <v>0</v>
      </c>
      <c r="I116" s="22">
        <v>3594.5</v>
      </c>
      <c r="J116" s="2">
        <v>0</v>
      </c>
      <c r="K116" s="22">
        <v>0</v>
      </c>
      <c r="L116" s="2">
        <v>0</v>
      </c>
      <c r="M116" s="2">
        <v>0</v>
      </c>
      <c r="N116" s="2">
        <v>0</v>
      </c>
      <c r="O116" s="22">
        <v>27714.2</v>
      </c>
      <c r="P116" s="22">
        <v>0</v>
      </c>
      <c r="Q116" s="22">
        <v>0</v>
      </c>
      <c r="R116" s="2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2">
        <v>14235.6</v>
      </c>
      <c r="Z116" s="22">
        <v>4084.5</v>
      </c>
      <c r="AA116" s="2">
        <v>0</v>
      </c>
      <c r="AB116" s="2">
        <v>0</v>
      </c>
      <c r="AC116" s="22">
        <v>2278</v>
      </c>
      <c r="AD116" s="2">
        <v>0</v>
      </c>
      <c r="AE116" s="2">
        <v>0</v>
      </c>
      <c r="AF116" s="2">
        <v>0</v>
      </c>
      <c r="AG116" s="2">
        <v>0</v>
      </c>
      <c r="AH116" s="22">
        <v>0</v>
      </c>
      <c r="AI116" s="2">
        <v>0</v>
      </c>
      <c r="AJ116" s="2">
        <v>0</v>
      </c>
      <c r="AK116" s="2">
        <v>0</v>
      </c>
      <c r="AL116" s="22">
        <v>0</v>
      </c>
      <c r="AM116" s="2">
        <v>0</v>
      </c>
      <c r="AN116" s="22">
        <v>51729.5</v>
      </c>
      <c r="AO116" s="2">
        <v>0</v>
      </c>
      <c r="AP116" s="2">
        <v>0</v>
      </c>
      <c r="AQ116" s="22">
        <v>0</v>
      </c>
      <c r="AR116" s="22">
        <v>3463.9</v>
      </c>
    </row>
    <row r="117" spans="1:44" ht="15" thickBot="1" x14ac:dyDescent="0.35">
      <c r="A117" s="1" t="s">
        <v>176</v>
      </c>
      <c r="B117" s="2">
        <v>0</v>
      </c>
      <c r="C117" s="2">
        <v>0</v>
      </c>
      <c r="D117" s="22">
        <v>0</v>
      </c>
      <c r="E117" s="2">
        <v>0</v>
      </c>
      <c r="F117" s="2">
        <v>0</v>
      </c>
      <c r="G117" s="22">
        <v>0</v>
      </c>
      <c r="H117" s="2">
        <v>0</v>
      </c>
      <c r="I117" s="22">
        <v>3594.5</v>
      </c>
      <c r="J117" s="2">
        <v>0</v>
      </c>
      <c r="K117" s="22">
        <v>0</v>
      </c>
      <c r="L117" s="2">
        <v>0</v>
      </c>
      <c r="M117" s="2">
        <v>0</v>
      </c>
      <c r="N117" s="2">
        <v>0</v>
      </c>
      <c r="O117" s="22">
        <v>27714.2</v>
      </c>
      <c r="P117" s="22">
        <v>0</v>
      </c>
      <c r="Q117" s="22">
        <v>0</v>
      </c>
      <c r="R117" s="2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2">
        <v>14235.6</v>
      </c>
      <c r="Z117" s="22">
        <v>4084.5</v>
      </c>
      <c r="AA117" s="2">
        <v>0</v>
      </c>
      <c r="AB117" s="2">
        <v>0</v>
      </c>
      <c r="AC117" s="22">
        <v>2278</v>
      </c>
      <c r="AD117" s="2">
        <v>0</v>
      </c>
      <c r="AE117" s="2">
        <v>0</v>
      </c>
      <c r="AF117" s="2">
        <v>0</v>
      </c>
      <c r="AG117" s="2">
        <v>0</v>
      </c>
      <c r="AH117" s="22">
        <v>0</v>
      </c>
      <c r="AI117" s="2">
        <v>0</v>
      </c>
      <c r="AJ117" s="2">
        <v>0</v>
      </c>
      <c r="AK117" s="2">
        <v>0</v>
      </c>
      <c r="AL117" s="22">
        <v>0</v>
      </c>
      <c r="AM117" s="2">
        <v>0</v>
      </c>
      <c r="AN117" s="22">
        <v>51729.5</v>
      </c>
      <c r="AO117" s="2">
        <v>0</v>
      </c>
      <c r="AP117" s="2">
        <v>0</v>
      </c>
      <c r="AQ117" s="22">
        <v>0</v>
      </c>
      <c r="AR117" s="22">
        <v>3463.9</v>
      </c>
    </row>
    <row r="118" spans="1:44" ht="15" thickBot="1" x14ac:dyDescent="0.35">
      <c r="A118" s="1" t="s">
        <v>177</v>
      </c>
      <c r="B118" s="2">
        <v>0</v>
      </c>
      <c r="C118" s="2">
        <v>0</v>
      </c>
      <c r="D118" s="22">
        <v>0</v>
      </c>
      <c r="E118" s="2">
        <v>0</v>
      </c>
      <c r="F118" s="2">
        <v>0</v>
      </c>
      <c r="G118" s="22">
        <v>0</v>
      </c>
      <c r="H118" s="2">
        <v>0</v>
      </c>
      <c r="I118" s="22">
        <v>0</v>
      </c>
      <c r="J118" s="2">
        <v>0</v>
      </c>
      <c r="K118" s="22">
        <v>0</v>
      </c>
      <c r="L118" s="2">
        <v>0</v>
      </c>
      <c r="M118" s="2">
        <v>0</v>
      </c>
      <c r="N118" s="2">
        <v>0</v>
      </c>
      <c r="O118" s="22">
        <v>0</v>
      </c>
      <c r="P118" s="22">
        <v>0</v>
      </c>
      <c r="Q118" s="22">
        <v>0</v>
      </c>
      <c r="R118" s="2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2">
        <v>0</v>
      </c>
      <c r="Z118" s="22">
        <v>0</v>
      </c>
      <c r="AA118" s="2">
        <v>0</v>
      </c>
      <c r="AB118" s="2">
        <v>0</v>
      </c>
      <c r="AC118" s="22">
        <v>0</v>
      </c>
      <c r="AD118" s="2">
        <v>0</v>
      </c>
      <c r="AE118" s="2">
        <v>0</v>
      </c>
      <c r="AF118" s="2">
        <v>0</v>
      </c>
      <c r="AG118" s="2">
        <v>0</v>
      </c>
      <c r="AH118" s="22">
        <v>0</v>
      </c>
      <c r="AI118" s="2">
        <v>0</v>
      </c>
      <c r="AJ118" s="2">
        <v>0</v>
      </c>
      <c r="AK118" s="2">
        <v>0</v>
      </c>
      <c r="AL118" s="22">
        <v>0</v>
      </c>
      <c r="AM118" s="2">
        <v>0</v>
      </c>
      <c r="AN118" s="22">
        <v>0</v>
      </c>
      <c r="AO118" s="2">
        <v>0</v>
      </c>
      <c r="AP118" s="2">
        <v>0</v>
      </c>
      <c r="AQ118" s="22">
        <v>0</v>
      </c>
      <c r="AR118" s="22">
        <v>0</v>
      </c>
    </row>
    <row r="119" spans="1:44" ht="15" thickBot="1" x14ac:dyDescent="0.35">
      <c r="A119" s="1" t="s">
        <v>178</v>
      </c>
      <c r="B119" s="2">
        <v>0</v>
      </c>
      <c r="C119" s="2">
        <v>0</v>
      </c>
      <c r="D119" s="22">
        <v>0</v>
      </c>
      <c r="E119" s="2">
        <v>0</v>
      </c>
      <c r="F119" s="2">
        <v>0</v>
      </c>
      <c r="G119" s="22">
        <v>0</v>
      </c>
      <c r="H119" s="2">
        <v>0</v>
      </c>
      <c r="I119" s="22">
        <v>0</v>
      </c>
      <c r="J119" s="2">
        <v>0</v>
      </c>
      <c r="K119" s="22">
        <v>0</v>
      </c>
      <c r="L119" s="2">
        <v>0</v>
      </c>
      <c r="M119" s="2">
        <v>0</v>
      </c>
      <c r="N119" s="2">
        <v>0</v>
      </c>
      <c r="O119" s="22">
        <v>0</v>
      </c>
      <c r="P119" s="22">
        <v>0</v>
      </c>
      <c r="Q119" s="22">
        <v>0</v>
      </c>
      <c r="R119" s="2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2">
        <v>0</v>
      </c>
      <c r="Z119" s="22">
        <v>0</v>
      </c>
      <c r="AA119" s="2">
        <v>0</v>
      </c>
      <c r="AB119" s="2">
        <v>0</v>
      </c>
      <c r="AC119" s="22">
        <v>0</v>
      </c>
      <c r="AD119" s="2">
        <v>0</v>
      </c>
      <c r="AE119" s="2">
        <v>0</v>
      </c>
      <c r="AF119" s="2">
        <v>0</v>
      </c>
      <c r="AG119" s="2">
        <v>0</v>
      </c>
      <c r="AH119" s="22">
        <v>0</v>
      </c>
      <c r="AI119" s="2">
        <v>0</v>
      </c>
      <c r="AJ119" s="2">
        <v>0</v>
      </c>
      <c r="AK119" s="2">
        <v>0</v>
      </c>
      <c r="AL119" s="22">
        <v>0</v>
      </c>
      <c r="AM119" s="2">
        <v>0</v>
      </c>
      <c r="AN119" s="22">
        <v>0</v>
      </c>
      <c r="AO119" s="2">
        <v>0</v>
      </c>
      <c r="AP119" s="2">
        <v>0</v>
      </c>
      <c r="AQ119" s="22">
        <v>0</v>
      </c>
      <c r="AR119" s="22">
        <v>0</v>
      </c>
    </row>
    <row r="120" spans="1:44" ht="15" thickBot="1" x14ac:dyDescent="0.35">
      <c r="A120" s="1" t="s">
        <v>179</v>
      </c>
      <c r="B120" s="2">
        <v>0</v>
      </c>
      <c r="C120" s="2">
        <v>0</v>
      </c>
      <c r="D120" s="22">
        <v>0</v>
      </c>
      <c r="E120" s="2">
        <v>0</v>
      </c>
      <c r="F120" s="2">
        <v>0</v>
      </c>
      <c r="G120" s="22">
        <v>0</v>
      </c>
      <c r="H120" s="2">
        <v>0</v>
      </c>
      <c r="I120" s="22">
        <v>0</v>
      </c>
      <c r="J120" s="2">
        <v>0</v>
      </c>
      <c r="K120" s="22">
        <v>0</v>
      </c>
      <c r="L120" s="2">
        <v>0</v>
      </c>
      <c r="M120" s="2">
        <v>0</v>
      </c>
      <c r="N120" s="2">
        <v>0</v>
      </c>
      <c r="O120" s="22">
        <v>0</v>
      </c>
      <c r="P120" s="22">
        <v>0</v>
      </c>
      <c r="Q120" s="22">
        <v>0</v>
      </c>
      <c r="R120" s="2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2">
        <v>0</v>
      </c>
      <c r="Z120" s="22">
        <v>0</v>
      </c>
      <c r="AA120" s="2">
        <v>0</v>
      </c>
      <c r="AB120" s="2">
        <v>0</v>
      </c>
      <c r="AC120" s="22">
        <v>0</v>
      </c>
      <c r="AD120" s="2">
        <v>0</v>
      </c>
      <c r="AE120" s="2">
        <v>0</v>
      </c>
      <c r="AF120" s="2">
        <v>0</v>
      </c>
      <c r="AG120" s="2">
        <v>0</v>
      </c>
      <c r="AH120" s="22">
        <v>0</v>
      </c>
      <c r="AI120" s="2">
        <v>0</v>
      </c>
      <c r="AJ120" s="2">
        <v>0</v>
      </c>
      <c r="AK120" s="2">
        <v>0</v>
      </c>
      <c r="AL120" s="22">
        <v>0</v>
      </c>
      <c r="AM120" s="2">
        <v>0</v>
      </c>
      <c r="AN120" s="22">
        <v>0</v>
      </c>
      <c r="AO120" s="2">
        <v>0</v>
      </c>
      <c r="AP120" s="2">
        <v>0</v>
      </c>
      <c r="AQ120" s="22">
        <v>0</v>
      </c>
      <c r="AR120" s="22">
        <v>0</v>
      </c>
    </row>
    <row r="121" spans="1:44" ht="15" thickBot="1" x14ac:dyDescent="0.35">
      <c r="A121" s="1" t="s">
        <v>180</v>
      </c>
      <c r="B121" s="2">
        <v>0</v>
      </c>
      <c r="C121" s="2">
        <v>0</v>
      </c>
      <c r="D121" s="22">
        <v>0</v>
      </c>
      <c r="E121" s="2">
        <v>0</v>
      </c>
      <c r="F121" s="2">
        <v>0</v>
      </c>
      <c r="G121" s="22">
        <v>0</v>
      </c>
      <c r="H121" s="2">
        <v>0</v>
      </c>
      <c r="I121" s="22">
        <v>0</v>
      </c>
      <c r="J121" s="2">
        <v>0</v>
      </c>
      <c r="K121" s="22">
        <v>0</v>
      </c>
      <c r="L121" s="2">
        <v>0</v>
      </c>
      <c r="M121" s="2">
        <v>0</v>
      </c>
      <c r="N121" s="2">
        <v>0</v>
      </c>
      <c r="O121" s="22">
        <v>0</v>
      </c>
      <c r="P121" s="22">
        <v>0</v>
      </c>
      <c r="Q121" s="22">
        <v>0</v>
      </c>
      <c r="R121" s="2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2">
        <v>0</v>
      </c>
      <c r="Z121" s="22">
        <v>0</v>
      </c>
      <c r="AA121" s="2">
        <v>0</v>
      </c>
      <c r="AB121" s="2">
        <v>0</v>
      </c>
      <c r="AC121" s="22">
        <v>0</v>
      </c>
      <c r="AD121" s="2">
        <v>0</v>
      </c>
      <c r="AE121" s="2">
        <v>0</v>
      </c>
      <c r="AF121" s="2">
        <v>0</v>
      </c>
      <c r="AG121" s="2">
        <v>0</v>
      </c>
      <c r="AH121" s="22">
        <v>0</v>
      </c>
      <c r="AI121" s="2">
        <v>0</v>
      </c>
      <c r="AJ121" s="2">
        <v>0</v>
      </c>
      <c r="AK121" s="2">
        <v>0</v>
      </c>
      <c r="AL121" s="22">
        <v>0</v>
      </c>
      <c r="AM121" s="2">
        <v>0</v>
      </c>
      <c r="AN121" s="22">
        <v>0</v>
      </c>
      <c r="AO121" s="2">
        <v>0</v>
      </c>
      <c r="AP121" s="2">
        <v>0</v>
      </c>
      <c r="AQ121" s="22">
        <v>0</v>
      </c>
      <c r="AR121" s="22">
        <v>0</v>
      </c>
    </row>
    <row r="122" spans="1:44" ht="15" thickBot="1" x14ac:dyDescent="0.35">
      <c r="A122" s="1" t="s">
        <v>181</v>
      </c>
      <c r="B122" s="2">
        <v>0</v>
      </c>
      <c r="C122" s="2">
        <v>0</v>
      </c>
      <c r="D122" s="22">
        <v>0</v>
      </c>
      <c r="E122" s="2">
        <v>0</v>
      </c>
      <c r="F122" s="2">
        <v>0</v>
      </c>
      <c r="G122" s="22">
        <v>0</v>
      </c>
      <c r="H122" s="2">
        <v>0</v>
      </c>
      <c r="I122" s="22">
        <v>0</v>
      </c>
      <c r="J122" s="2">
        <v>0</v>
      </c>
      <c r="K122" s="22">
        <v>0</v>
      </c>
      <c r="L122" s="2">
        <v>0</v>
      </c>
      <c r="M122" s="2">
        <v>0</v>
      </c>
      <c r="N122" s="2">
        <v>0</v>
      </c>
      <c r="O122" s="22">
        <v>0</v>
      </c>
      <c r="P122" s="22">
        <v>0</v>
      </c>
      <c r="Q122" s="22">
        <v>0</v>
      </c>
      <c r="R122" s="2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2">
        <v>0</v>
      </c>
      <c r="Z122" s="22">
        <v>0</v>
      </c>
      <c r="AA122" s="2">
        <v>0</v>
      </c>
      <c r="AB122" s="2">
        <v>0</v>
      </c>
      <c r="AC122" s="22">
        <v>0</v>
      </c>
      <c r="AD122" s="2">
        <v>0</v>
      </c>
      <c r="AE122" s="2">
        <v>0</v>
      </c>
      <c r="AF122" s="2">
        <v>0</v>
      </c>
      <c r="AG122" s="2">
        <v>0</v>
      </c>
      <c r="AH122" s="22">
        <v>0</v>
      </c>
      <c r="AI122" s="2">
        <v>0</v>
      </c>
      <c r="AJ122" s="2">
        <v>0</v>
      </c>
      <c r="AK122" s="2">
        <v>0</v>
      </c>
      <c r="AL122" s="22">
        <v>0</v>
      </c>
      <c r="AM122" s="2">
        <v>0</v>
      </c>
      <c r="AN122" s="22">
        <v>0</v>
      </c>
      <c r="AO122" s="2">
        <v>0</v>
      </c>
      <c r="AP122" s="2">
        <v>0</v>
      </c>
      <c r="AQ122" s="22">
        <v>0</v>
      </c>
      <c r="AR122" s="22">
        <v>0</v>
      </c>
    </row>
    <row r="123" spans="1:44" ht="15" thickBot="1" x14ac:dyDescent="0.35">
      <c r="A123" s="1" t="s">
        <v>182</v>
      </c>
      <c r="B123" s="2">
        <v>0</v>
      </c>
      <c r="C123" s="2">
        <v>0</v>
      </c>
      <c r="D123" s="22">
        <v>0</v>
      </c>
      <c r="E123" s="2">
        <v>0</v>
      </c>
      <c r="F123" s="2">
        <v>0</v>
      </c>
      <c r="G123" s="22">
        <v>0</v>
      </c>
      <c r="H123" s="2">
        <v>0</v>
      </c>
      <c r="I123" s="22">
        <v>0</v>
      </c>
      <c r="J123" s="2">
        <v>0</v>
      </c>
      <c r="K123" s="22">
        <v>0</v>
      </c>
      <c r="L123" s="2">
        <v>0</v>
      </c>
      <c r="M123" s="2">
        <v>0</v>
      </c>
      <c r="N123" s="2">
        <v>0</v>
      </c>
      <c r="O123" s="22">
        <v>0</v>
      </c>
      <c r="P123" s="22">
        <v>0</v>
      </c>
      <c r="Q123" s="22">
        <v>0</v>
      </c>
      <c r="R123" s="2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2">
        <v>0</v>
      </c>
      <c r="Z123" s="22">
        <v>0</v>
      </c>
      <c r="AA123" s="2">
        <v>0</v>
      </c>
      <c r="AB123" s="2">
        <v>0</v>
      </c>
      <c r="AC123" s="22">
        <v>0</v>
      </c>
      <c r="AD123" s="2">
        <v>0</v>
      </c>
      <c r="AE123" s="2">
        <v>0</v>
      </c>
      <c r="AF123" s="2">
        <v>0</v>
      </c>
      <c r="AG123" s="2">
        <v>0</v>
      </c>
      <c r="AH123" s="22">
        <v>0</v>
      </c>
      <c r="AI123" s="2">
        <v>0</v>
      </c>
      <c r="AJ123" s="2">
        <v>0</v>
      </c>
      <c r="AK123" s="2">
        <v>0</v>
      </c>
      <c r="AL123" s="22">
        <v>0</v>
      </c>
      <c r="AM123" s="2">
        <v>0</v>
      </c>
      <c r="AN123" s="22">
        <v>0</v>
      </c>
      <c r="AO123" s="2">
        <v>0</v>
      </c>
      <c r="AP123" s="2">
        <v>0</v>
      </c>
      <c r="AQ123" s="22">
        <v>0</v>
      </c>
      <c r="AR123" s="22">
        <v>0</v>
      </c>
    </row>
    <row r="124" spans="1:44" ht="15" thickBot="1" x14ac:dyDescent="0.35">
      <c r="A124" s="1" t="s">
        <v>183</v>
      </c>
      <c r="B124" s="2">
        <v>0</v>
      </c>
      <c r="C124" s="2">
        <v>0</v>
      </c>
      <c r="D124" s="22">
        <v>0</v>
      </c>
      <c r="E124" s="2">
        <v>0</v>
      </c>
      <c r="F124" s="2">
        <v>0</v>
      </c>
      <c r="G124" s="22">
        <v>0</v>
      </c>
      <c r="H124" s="2">
        <v>0</v>
      </c>
      <c r="I124" s="22">
        <v>0</v>
      </c>
      <c r="J124" s="2">
        <v>0</v>
      </c>
      <c r="K124" s="22">
        <v>0</v>
      </c>
      <c r="L124" s="2">
        <v>0</v>
      </c>
      <c r="M124" s="2">
        <v>0</v>
      </c>
      <c r="N124" s="2">
        <v>0</v>
      </c>
      <c r="O124" s="22">
        <v>0</v>
      </c>
      <c r="P124" s="22">
        <v>0</v>
      </c>
      <c r="Q124" s="22">
        <v>0</v>
      </c>
      <c r="R124" s="2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2">
        <v>0</v>
      </c>
      <c r="Z124" s="22">
        <v>0</v>
      </c>
      <c r="AA124" s="2">
        <v>0</v>
      </c>
      <c r="AB124" s="2">
        <v>0</v>
      </c>
      <c r="AC124" s="22">
        <v>0</v>
      </c>
      <c r="AD124" s="2">
        <v>0</v>
      </c>
      <c r="AE124" s="2">
        <v>0</v>
      </c>
      <c r="AF124" s="2">
        <v>0</v>
      </c>
      <c r="AG124" s="2">
        <v>0</v>
      </c>
      <c r="AH124" s="22">
        <v>0</v>
      </c>
      <c r="AI124" s="2">
        <v>0</v>
      </c>
      <c r="AJ124" s="2">
        <v>0</v>
      </c>
      <c r="AK124" s="2">
        <v>0</v>
      </c>
      <c r="AL124" s="22">
        <v>0</v>
      </c>
      <c r="AM124" s="2">
        <v>0</v>
      </c>
      <c r="AN124" s="22">
        <v>0</v>
      </c>
      <c r="AO124" s="2">
        <v>0</v>
      </c>
      <c r="AP124" s="2">
        <v>0</v>
      </c>
      <c r="AQ124" s="22">
        <v>0</v>
      </c>
      <c r="AR124" s="22">
        <v>0</v>
      </c>
    </row>
    <row r="125" spans="1:44" ht="15" thickBot="1" x14ac:dyDescent="0.35">
      <c r="A125" s="1" t="s">
        <v>184</v>
      </c>
      <c r="B125" s="2">
        <v>0</v>
      </c>
      <c r="C125" s="2">
        <v>0</v>
      </c>
      <c r="D125" s="22">
        <v>0</v>
      </c>
      <c r="E125" s="2">
        <v>0</v>
      </c>
      <c r="F125" s="2">
        <v>0</v>
      </c>
      <c r="G125" s="22">
        <v>0</v>
      </c>
      <c r="H125" s="2">
        <v>0</v>
      </c>
      <c r="I125" s="22">
        <v>0</v>
      </c>
      <c r="J125" s="2">
        <v>0</v>
      </c>
      <c r="K125" s="22">
        <v>0</v>
      </c>
      <c r="L125" s="2">
        <v>0</v>
      </c>
      <c r="M125" s="2">
        <v>0</v>
      </c>
      <c r="N125" s="2">
        <v>0</v>
      </c>
      <c r="O125" s="22">
        <v>0</v>
      </c>
      <c r="P125" s="22">
        <v>0</v>
      </c>
      <c r="Q125" s="22">
        <v>0</v>
      </c>
      <c r="R125" s="2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2">
        <v>0</v>
      </c>
      <c r="Z125" s="22">
        <v>0</v>
      </c>
      <c r="AA125" s="2">
        <v>0</v>
      </c>
      <c r="AB125" s="2">
        <v>0</v>
      </c>
      <c r="AC125" s="22">
        <v>0</v>
      </c>
      <c r="AD125" s="2">
        <v>0</v>
      </c>
      <c r="AE125" s="2">
        <v>0</v>
      </c>
      <c r="AF125" s="2">
        <v>0</v>
      </c>
      <c r="AG125" s="2">
        <v>0</v>
      </c>
      <c r="AH125" s="22">
        <v>0</v>
      </c>
      <c r="AI125" s="2">
        <v>0</v>
      </c>
      <c r="AJ125" s="2">
        <v>0</v>
      </c>
      <c r="AK125" s="2">
        <v>0</v>
      </c>
      <c r="AL125" s="22">
        <v>0</v>
      </c>
      <c r="AM125" s="2">
        <v>0</v>
      </c>
      <c r="AN125" s="22">
        <v>0</v>
      </c>
      <c r="AO125" s="2">
        <v>0</v>
      </c>
      <c r="AP125" s="2">
        <v>0</v>
      </c>
      <c r="AQ125" s="22">
        <v>0</v>
      </c>
      <c r="AR125" s="22">
        <v>0</v>
      </c>
    </row>
    <row r="126" spans="1:44" ht="15" thickBot="1" x14ac:dyDescent="0.35">
      <c r="A126" s="1" t="s">
        <v>185</v>
      </c>
      <c r="B126" s="2">
        <v>0</v>
      </c>
      <c r="C126" s="2">
        <v>0</v>
      </c>
      <c r="D126" s="22">
        <v>0</v>
      </c>
      <c r="E126" s="2">
        <v>0</v>
      </c>
      <c r="F126" s="2">
        <v>0</v>
      </c>
      <c r="G126" s="22">
        <v>0</v>
      </c>
      <c r="H126" s="2">
        <v>0</v>
      </c>
      <c r="I126" s="22">
        <v>0</v>
      </c>
      <c r="J126" s="2">
        <v>0</v>
      </c>
      <c r="K126" s="22">
        <v>0</v>
      </c>
      <c r="L126" s="2">
        <v>0</v>
      </c>
      <c r="M126" s="2">
        <v>0</v>
      </c>
      <c r="N126" s="2">
        <v>0</v>
      </c>
      <c r="O126" s="22">
        <v>0</v>
      </c>
      <c r="P126" s="22">
        <v>0</v>
      </c>
      <c r="Q126" s="22">
        <v>0</v>
      </c>
      <c r="R126" s="2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2">
        <v>0</v>
      </c>
      <c r="Z126" s="22">
        <v>0</v>
      </c>
      <c r="AA126" s="2">
        <v>0</v>
      </c>
      <c r="AB126" s="2">
        <v>0</v>
      </c>
      <c r="AC126" s="22">
        <v>0</v>
      </c>
      <c r="AD126" s="2">
        <v>0</v>
      </c>
      <c r="AE126" s="2">
        <v>0</v>
      </c>
      <c r="AF126" s="2">
        <v>0</v>
      </c>
      <c r="AG126" s="2">
        <v>0</v>
      </c>
      <c r="AH126" s="22">
        <v>0</v>
      </c>
      <c r="AI126" s="2">
        <v>0</v>
      </c>
      <c r="AJ126" s="2">
        <v>0</v>
      </c>
      <c r="AK126" s="2">
        <v>0</v>
      </c>
      <c r="AL126" s="22">
        <v>0</v>
      </c>
      <c r="AM126" s="2">
        <v>0</v>
      </c>
      <c r="AN126" s="22">
        <v>0</v>
      </c>
      <c r="AO126" s="2">
        <v>0</v>
      </c>
      <c r="AP126" s="2">
        <v>0</v>
      </c>
      <c r="AQ126" s="22">
        <v>0</v>
      </c>
      <c r="AR126" s="22">
        <v>0</v>
      </c>
    </row>
    <row r="127" spans="1:44" ht="15" thickBot="1" x14ac:dyDescent="0.35">
      <c r="A127" s="1" t="s">
        <v>186</v>
      </c>
      <c r="B127" s="2">
        <v>0</v>
      </c>
      <c r="C127" s="2">
        <v>0</v>
      </c>
      <c r="D127" s="22">
        <v>0</v>
      </c>
      <c r="E127" s="2">
        <v>0</v>
      </c>
      <c r="F127" s="2">
        <v>0</v>
      </c>
      <c r="G127" s="22">
        <v>0</v>
      </c>
      <c r="H127" s="2">
        <v>0</v>
      </c>
      <c r="I127" s="22">
        <v>0</v>
      </c>
      <c r="J127" s="2">
        <v>0</v>
      </c>
      <c r="K127" s="22">
        <v>0</v>
      </c>
      <c r="L127" s="2">
        <v>0</v>
      </c>
      <c r="M127" s="2">
        <v>0</v>
      </c>
      <c r="N127" s="2">
        <v>0</v>
      </c>
      <c r="O127" s="22">
        <v>0</v>
      </c>
      <c r="P127" s="22">
        <v>0</v>
      </c>
      <c r="Q127" s="22">
        <v>0</v>
      </c>
      <c r="R127" s="2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2">
        <v>0</v>
      </c>
      <c r="Z127" s="22">
        <v>0</v>
      </c>
      <c r="AA127" s="2">
        <v>0</v>
      </c>
      <c r="AB127" s="2">
        <v>0</v>
      </c>
      <c r="AC127" s="22">
        <v>0</v>
      </c>
      <c r="AD127" s="2">
        <v>0</v>
      </c>
      <c r="AE127" s="2">
        <v>0</v>
      </c>
      <c r="AF127" s="2">
        <v>0</v>
      </c>
      <c r="AG127" s="2">
        <v>0</v>
      </c>
      <c r="AH127" s="22">
        <v>0</v>
      </c>
      <c r="AI127" s="2">
        <v>0</v>
      </c>
      <c r="AJ127" s="2">
        <v>0</v>
      </c>
      <c r="AK127" s="2">
        <v>0</v>
      </c>
      <c r="AL127" s="22">
        <v>0</v>
      </c>
      <c r="AM127" s="2">
        <v>0</v>
      </c>
      <c r="AN127" s="22">
        <v>0</v>
      </c>
      <c r="AO127" s="2">
        <v>0</v>
      </c>
      <c r="AP127" s="2">
        <v>0</v>
      </c>
      <c r="AQ127" s="22">
        <v>0</v>
      </c>
      <c r="AR127" s="22">
        <v>0</v>
      </c>
    </row>
    <row r="128" spans="1:44" ht="15" thickBot="1" x14ac:dyDescent="0.35">
      <c r="A128" s="1" t="s">
        <v>187</v>
      </c>
      <c r="B128" s="2">
        <v>0</v>
      </c>
      <c r="C128" s="2">
        <v>0</v>
      </c>
      <c r="D128" s="22">
        <v>0</v>
      </c>
      <c r="E128" s="2">
        <v>0</v>
      </c>
      <c r="F128" s="2">
        <v>0</v>
      </c>
      <c r="G128" s="22">
        <v>0</v>
      </c>
      <c r="H128" s="2">
        <v>0</v>
      </c>
      <c r="I128" s="22">
        <v>0</v>
      </c>
      <c r="J128" s="2">
        <v>0</v>
      </c>
      <c r="K128" s="22">
        <v>0</v>
      </c>
      <c r="L128" s="2">
        <v>0</v>
      </c>
      <c r="M128" s="2">
        <v>0</v>
      </c>
      <c r="N128" s="2">
        <v>0</v>
      </c>
      <c r="O128" s="22">
        <v>0</v>
      </c>
      <c r="P128" s="22">
        <v>0</v>
      </c>
      <c r="Q128" s="22">
        <v>0</v>
      </c>
      <c r="R128" s="2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2">
        <v>0</v>
      </c>
      <c r="Z128" s="22">
        <v>0</v>
      </c>
      <c r="AA128" s="2">
        <v>0</v>
      </c>
      <c r="AB128" s="2">
        <v>0</v>
      </c>
      <c r="AC128" s="22">
        <v>0</v>
      </c>
      <c r="AD128" s="2">
        <v>0</v>
      </c>
      <c r="AE128" s="2">
        <v>0</v>
      </c>
      <c r="AF128" s="2">
        <v>0</v>
      </c>
      <c r="AG128" s="2">
        <v>0</v>
      </c>
      <c r="AH128" s="22">
        <v>0</v>
      </c>
      <c r="AI128" s="2">
        <v>0</v>
      </c>
      <c r="AJ128" s="2">
        <v>0</v>
      </c>
      <c r="AK128" s="2">
        <v>0</v>
      </c>
      <c r="AL128" s="22">
        <v>0</v>
      </c>
      <c r="AM128" s="2">
        <v>0</v>
      </c>
      <c r="AN128" s="22">
        <v>0</v>
      </c>
      <c r="AO128" s="2">
        <v>0</v>
      </c>
      <c r="AP128" s="2">
        <v>0</v>
      </c>
      <c r="AQ128" s="22">
        <v>0</v>
      </c>
      <c r="AR128" s="22">
        <v>0</v>
      </c>
    </row>
    <row r="129" spans="1:48" ht="15" thickBot="1" x14ac:dyDescent="0.35">
      <c r="A129" s="1" t="s">
        <v>188</v>
      </c>
      <c r="B129" s="2">
        <v>0</v>
      </c>
      <c r="C129" s="2">
        <v>0</v>
      </c>
      <c r="D129" s="22">
        <v>0</v>
      </c>
      <c r="E129" s="2">
        <v>0</v>
      </c>
      <c r="F129" s="2">
        <v>0</v>
      </c>
      <c r="G129" s="22">
        <v>0</v>
      </c>
      <c r="H129" s="2">
        <v>0</v>
      </c>
      <c r="I129" s="22">
        <v>0</v>
      </c>
      <c r="J129" s="2">
        <v>0</v>
      </c>
      <c r="K129" s="22">
        <v>0</v>
      </c>
      <c r="L129" s="2">
        <v>0</v>
      </c>
      <c r="M129" s="2">
        <v>0</v>
      </c>
      <c r="N129" s="2">
        <v>0</v>
      </c>
      <c r="O129" s="22">
        <v>0</v>
      </c>
      <c r="P129" s="22">
        <v>0</v>
      </c>
      <c r="Q129" s="22">
        <v>0</v>
      </c>
      <c r="R129" s="2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2">
        <v>0</v>
      </c>
      <c r="Z129" s="22">
        <v>0</v>
      </c>
      <c r="AA129" s="2">
        <v>0</v>
      </c>
      <c r="AB129" s="2">
        <v>0</v>
      </c>
      <c r="AC129" s="22">
        <v>0</v>
      </c>
      <c r="AD129" s="2">
        <v>0</v>
      </c>
      <c r="AE129" s="2">
        <v>0</v>
      </c>
      <c r="AF129" s="2">
        <v>0</v>
      </c>
      <c r="AG129" s="2">
        <v>0</v>
      </c>
      <c r="AH129" s="22">
        <v>0</v>
      </c>
      <c r="AI129" s="2">
        <v>0</v>
      </c>
      <c r="AJ129" s="2">
        <v>0</v>
      </c>
      <c r="AK129" s="2">
        <v>0</v>
      </c>
      <c r="AL129" s="22">
        <v>0</v>
      </c>
      <c r="AM129" s="2">
        <v>0</v>
      </c>
      <c r="AN129" s="22">
        <v>0</v>
      </c>
      <c r="AO129" s="2">
        <v>0</v>
      </c>
      <c r="AP129" s="2">
        <v>0</v>
      </c>
      <c r="AQ129" s="22">
        <v>0</v>
      </c>
      <c r="AR129" s="22">
        <v>0</v>
      </c>
    </row>
    <row r="130" spans="1:48" ht="15" thickBot="1" x14ac:dyDescent="0.35">
      <c r="A130" s="1" t="s">
        <v>189</v>
      </c>
      <c r="B130" s="2">
        <v>0</v>
      </c>
      <c r="C130" s="2">
        <v>0</v>
      </c>
      <c r="D130" s="22">
        <v>0</v>
      </c>
      <c r="E130" s="2">
        <v>0</v>
      </c>
      <c r="F130" s="2">
        <v>0</v>
      </c>
      <c r="G130" s="22">
        <v>0</v>
      </c>
      <c r="H130" s="2">
        <v>0</v>
      </c>
      <c r="I130" s="22">
        <v>0</v>
      </c>
      <c r="J130" s="2">
        <v>0</v>
      </c>
      <c r="K130" s="22">
        <v>0</v>
      </c>
      <c r="L130" s="2">
        <v>0</v>
      </c>
      <c r="M130" s="2">
        <v>0</v>
      </c>
      <c r="N130" s="2">
        <v>0</v>
      </c>
      <c r="O130" s="22">
        <v>0</v>
      </c>
      <c r="P130" s="22">
        <v>0</v>
      </c>
      <c r="Q130" s="22">
        <v>0</v>
      </c>
      <c r="R130" s="2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2">
        <v>0</v>
      </c>
      <c r="Z130" s="22">
        <v>0</v>
      </c>
      <c r="AA130" s="2">
        <v>0</v>
      </c>
      <c r="AB130" s="2">
        <v>0</v>
      </c>
      <c r="AC130" s="22">
        <v>0</v>
      </c>
      <c r="AD130" s="2">
        <v>0</v>
      </c>
      <c r="AE130" s="2">
        <v>0</v>
      </c>
      <c r="AF130" s="2">
        <v>0</v>
      </c>
      <c r="AG130" s="2">
        <v>0</v>
      </c>
      <c r="AH130" s="22">
        <v>0</v>
      </c>
      <c r="AI130" s="2">
        <v>0</v>
      </c>
      <c r="AJ130" s="2">
        <v>0</v>
      </c>
      <c r="AK130" s="2">
        <v>0</v>
      </c>
      <c r="AL130" s="22">
        <v>0</v>
      </c>
      <c r="AM130" s="2">
        <v>0</v>
      </c>
      <c r="AN130" s="22">
        <v>0</v>
      </c>
      <c r="AO130" s="2">
        <v>0</v>
      </c>
      <c r="AP130" s="2">
        <v>0</v>
      </c>
      <c r="AQ130" s="22">
        <v>0</v>
      </c>
      <c r="AR130" s="22">
        <v>0</v>
      </c>
    </row>
    <row r="131" spans="1:48" ht="15" thickBot="1" x14ac:dyDescent="0.35">
      <c r="A131" s="1" t="s">
        <v>190</v>
      </c>
      <c r="B131" s="2">
        <v>0</v>
      </c>
      <c r="C131" s="2">
        <v>0</v>
      </c>
      <c r="D131" s="22">
        <v>0</v>
      </c>
      <c r="E131" s="2">
        <v>0</v>
      </c>
      <c r="F131" s="2">
        <v>0</v>
      </c>
      <c r="G131" s="22">
        <v>0</v>
      </c>
      <c r="H131" s="2">
        <v>0</v>
      </c>
      <c r="I131" s="22">
        <v>0</v>
      </c>
      <c r="J131" s="2">
        <v>0</v>
      </c>
      <c r="K131" s="22">
        <v>0</v>
      </c>
      <c r="L131" s="2">
        <v>0</v>
      </c>
      <c r="M131" s="2">
        <v>0</v>
      </c>
      <c r="N131" s="2">
        <v>0</v>
      </c>
      <c r="O131" s="22">
        <v>0</v>
      </c>
      <c r="P131" s="22">
        <v>0</v>
      </c>
      <c r="Q131" s="22">
        <v>0</v>
      </c>
      <c r="R131" s="2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2">
        <v>0</v>
      </c>
      <c r="Z131" s="22">
        <v>0</v>
      </c>
      <c r="AA131" s="2">
        <v>0</v>
      </c>
      <c r="AB131" s="2">
        <v>0</v>
      </c>
      <c r="AC131" s="22">
        <v>0</v>
      </c>
      <c r="AD131" s="2">
        <v>0</v>
      </c>
      <c r="AE131" s="2">
        <v>0</v>
      </c>
      <c r="AF131" s="2">
        <v>0</v>
      </c>
      <c r="AG131" s="2">
        <v>0</v>
      </c>
      <c r="AH131" s="22">
        <v>0</v>
      </c>
      <c r="AI131" s="2">
        <v>0</v>
      </c>
      <c r="AJ131" s="2">
        <v>0</v>
      </c>
      <c r="AK131" s="2">
        <v>0</v>
      </c>
      <c r="AL131" s="22">
        <v>0</v>
      </c>
      <c r="AM131" s="2">
        <v>0</v>
      </c>
      <c r="AN131" s="22">
        <v>0</v>
      </c>
      <c r="AO131" s="2">
        <v>0</v>
      </c>
      <c r="AP131" s="2">
        <v>0</v>
      </c>
      <c r="AQ131" s="22">
        <v>0</v>
      </c>
      <c r="AR131" s="22">
        <v>0</v>
      </c>
    </row>
    <row r="132" spans="1:48" ht="15" thickBot="1" x14ac:dyDescent="0.35">
      <c r="A132" s="1" t="s">
        <v>191</v>
      </c>
      <c r="B132" s="2">
        <v>0</v>
      </c>
      <c r="C132" s="2">
        <v>0</v>
      </c>
      <c r="D132" s="22">
        <v>0</v>
      </c>
      <c r="E132" s="2">
        <v>0</v>
      </c>
      <c r="F132" s="2">
        <v>0</v>
      </c>
      <c r="G132" s="22">
        <v>0</v>
      </c>
      <c r="H132" s="2">
        <v>0</v>
      </c>
      <c r="I132" s="22">
        <v>0</v>
      </c>
      <c r="J132" s="2">
        <v>0</v>
      </c>
      <c r="K132" s="22">
        <v>0</v>
      </c>
      <c r="L132" s="2">
        <v>0</v>
      </c>
      <c r="M132" s="2">
        <v>0</v>
      </c>
      <c r="N132" s="2">
        <v>0</v>
      </c>
      <c r="O132" s="22">
        <v>0</v>
      </c>
      <c r="P132" s="22">
        <v>0</v>
      </c>
      <c r="Q132" s="22">
        <v>0</v>
      </c>
      <c r="R132" s="2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2">
        <v>0</v>
      </c>
      <c r="Z132" s="22">
        <v>0</v>
      </c>
      <c r="AA132" s="2">
        <v>0</v>
      </c>
      <c r="AB132" s="2">
        <v>0</v>
      </c>
      <c r="AC132" s="22">
        <v>0</v>
      </c>
      <c r="AD132" s="2">
        <v>0</v>
      </c>
      <c r="AE132" s="2">
        <v>0</v>
      </c>
      <c r="AF132" s="2">
        <v>0</v>
      </c>
      <c r="AG132" s="2">
        <v>0</v>
      </c>
      <c r="AH132" s="22">
        <v>0</v>
      </c>
      <c r="AI132" s="2">
        <v>0</v>
      </c>
      <c r="AJ132" s="2">
        <v>0</v>
      </c>
      <c r="AK132" s="2">
        <v>0</v>
      </c>
      <c r="AL132" s="22">
        <v>0</v>
      </c>
      <c r="AM132" s="2">
        <v>0</v>
      </c>
      <c r="AN132" s="22">
        <v>0</v>
      </c>
      <c r="AO132" s="2">
        <v>0</v>
      </c>
      <c r="AP132" s="2">
        <v>0</v>
      </c>
      <c r="AQ132" s="22">
        <v>0</v>
      </c>
      <c r="AR132" s="22">
        <v>0</v>
      </c>
    </row>
    <row r="133" spans="1:48" ht="15" thickBot="1" x14ac:dyDescent="0.35">
      <c r="A133" s="1" t="s">
        <v>192</v>
      </c>
      <c r="B133" s="2">
        <v>0</v>
      </c>
      <c r="C133" s="2">
        <v>0</v>
      </c>
      <c r="D133" s="22">
        <v>0</v>
      </c>
      <c r="E133" s="2">
        <v>0</v>
      </c>
      <c r="F133" s="2">
        <v>0</v>
      </c>
      <c r="G133" s="22">
        <v>0</v>
      </c>
      <c r="H133" s="2">
        <v>0</v>
      </c>
      <c r="I133" s="22">
        <v>0</v>
      </c>
      <c r="J133" s="2">
        <v>0</v>
      </c>
      <c r="K133" s="22">
        <v>0</v>
      </c>
      <c r="L133" s="2">
        <v>0</v>
      </c>
      <c r="M133" s="2">
        <v>0</v>
      </c>
      <c r="N133" s="2">
        <v>0</v>
      </c>
      <c r="O133" s="22">
        <v>0</v>
      </c>
      <c r="P133" s="22">
        <v>0</v>
      </c>
      <c r="Q133" s="22">
        <v>0</v>
      </c>
      <c r="R133" s="2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2">
        <v>0</v>
      </c>
      <c r="Z133" s="22">
        <v>0</v>
      </c>
      <c r="AA133" s="2">
        <v>0</v>
      </c>
      <c r="AB133" s="2">
        <v>0</v>
      </c>
      <c r="AC133" s="22">
        <v>0</v>
      </c>
      <c r="AD133" s="2">
        <v>0</v>
      </c>
      <c r="AE133" s="2">
        <v>0</v>
      </c>
      <c r="AF133" s="2">
        <v>0</v>
      </c>
      <c r="AG133" s="2">
        <v>0</v>
      </c>
      <c r="AH133" s="22">
        <v>0</v>
      </c>
      <c r="AI133" s="2">
        <v>0</v>
      </c>
      <c r="AJ133" s="2">
        <v>0</v>
      </c>
      <c r="AK133" s="2">
        <v>0</v>
      </c>
      <c r="AL133" s="22">
        <v>0</v>
      </c>
      <c r="AM133" s="2">
        <v>0</v>
      </c>
      <c r="AN133" s="22">
        <v>0</v>
      </c>
      <c r="AO133" s="2">
        <v>0</v>
      </c>
      <c r="AP133" s="2">
        <v>0</v>
      </c>
      <c r="AQ133" s="22">
        <v>0</v>
      </c>
      <c r="AR133" s="22">
        <v>0</v>
      </c>
    </row>
    <row r="134" spans="1:48" ht="15" thickBot="1" x14ac:dyDescent="0.35">
      <c r="A134" s="1" t="s">
        <v>193</v>
      </c>
      <c r="B134" s="2">
        <v>0</v>
      </c>
      <c r="C134" s="2">
        <v>0</v>
      </c>
      <c r="D134" s="22">
        <v>0</v>
      </c>
      <c r="E134" s="2">
        <v>0</v>
      </c>
      <c r="F134" s="2">
        <v>0</v>
      </c>
      <c r="G134" s="22">
        <v>0</v>
      </c>
      <c r="H134" s="2">
        <v>0</v>
      </c>
      <c r="I134" s="22">
        <v>0</v>
      </c>
      <c r="J134" s="2">
        <v>0</v>
      </c>
      <c r="K134" s="22">
        <v>0</v>
      </c>
      <c r="L134" s="2">
        <v>0</v>
      </c>
      <c r="M134" s="2">
        <v>0</v>
      </c>
      <c r="N134" s="2">
        <v>0</v>
      </c>
      <c r="O134" s="22">
        <v>0</v>
      </c>
      <c r="P134" s="22">
        <v>0</v>
      </c>
      <c r="Q134" s="22">
        <v>0</v>
      </c>
      <c r="R134" s="2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2">
        <v>0</v>
      </c>
      <c r="Z134" s="22">
        <v>0</v>
      </c>
      <c r="AA134" s="2">
        <v>0</v>
      </c>
      <c r="AB134" s="2">
        <v>0</v>
      </c>
      <c r="AC134" s="22">
        <v>0</v>
      </c>
      <c r="AD134" s="2">
        <v>0</v>
      </c>
      <c r="AE134" s="2">
        <v>0</v>
      </c>
      <c r="AF134" s="2">
        <v>0</v>
      </c>
      <c r="AG134" s="2">
        <v>0</v>
      </c>
      <c r="AH134" s="22">
        <v>0</v>
      </c>
      <c r="AI134" s="2">
        <v>0</v>
      </c>
      <c r="AJ134" s="2">
        <v>0</v>
      </c>
      <c r="AK134" s="2">
        <v>0</v>
      </c>
      <c r="AL134" s="22">
        <v>0</v>
      </c>
      <c r="AM134" s="2">
        <v>0</v>
      </c>
      <c r="AN134" s="22">
        <v>0</v>
      </c>
      <c r="AO134" s="2">
        <v>0</v>
      </c>
      <c r="AP134" s="2">
        <v>0</v>
      </c>
      <c r="AQ134" s="22">
        <v>0</v>
      </c>
      <c r="AR134" s="22">
        <v>0</v>
      </c>
    </row>
    <row r="135" spans="1:48" ht="15" thickBot="1" x14ac:dyDescent="0.35">
      <c r="A135" s="1" t="s">
        <v>194</v>
      </c>
      <c r="B135" s="2">
        <v>0</v>
      </c>
      <c r="C135" s="2">
        <v>0</v>
      </c>
      <c r="D135" s="22">
        <v>0</v>
      </c>
      <c r="E135" s="2">
        <v>0</v>
      </c>
      <c r="F135" s="2">
        <v>0</v>
      </c>
      <c r="G135" s="22">
        <v>0</v>
      </c>
      <c r="H135" s="2">
        <v>0</v>
      </c>
      <c r="I135" s="22">
        <v>0</v>
      </c>
      <c r="J135" s="2">
        <v>0</v>
      </c>
      <c r="K135" s="22">
        <v>0</v>
      </c>
      <c r="L135" s="2">
        <v>0</v>
      </c>
      <c r="M135" s="2">
        <v>0</v>
      </c>
      <c r="N135" s="2">
        <v>0</v>
      </c>
      <c r="O135" s="22">
        <v>0</v>
      </c>
      <c r="P135" s="22">
        <v>0</v>
      </c>
      <c r="Q135" s="22">
        <v>0</v>
      </c>
      <c r="R135" s="2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2">
        <v>0</v>
      </c>
      <c r="Z135" s="22">
        <v>0</v>
      </c>
      <c r="AA135" s="2">
        <v>0</v>
      </c>
      <c r="AB135" s="2">
        <v>0</v>
      </c>
      <c r="AC135" s="22">
        <v>0</v>
      </c>
      <c r="AD135" s="2">
        <v>0</v>
      </c>
      <c r="AE135" s="2">
        <v>0</v>
      </c>
      <c r="AF135" s="2">
        <v>0</v>
      </c>
      <c r="AG135" s="2">
        <v>0</v>
      </c>
      <c r="AH135" s="22">
        <v>0</v>
      </c>
      <c r="AI135" s="2">
        <v>0</v>
      </c>
      <c r="AJ135" s="2">
        <v>0</v>
      </c>
      <c r="AK135" s="2">
        <v>0</v>
      </c>
      <c r="AL135" s="22">
        <v>0</v>
      </c>
      <c r="AM135" s="2">
        <v>0</v>
      </c>
      <c r="AN135" s="22">
        <v>0</v>
      </c>
      <c r="AO135" s="2">
        <v>0</v>
      </c>
      <c r="AP135" s="2">
        <v>0</v>
      </c>
      <c r="AQ135" s="22">
        <v>0</v>
      </c>
      <c r="AR135" s="22">
        <v>0</v>
      </c>
    </row>
    <row r="136" spans="1:48" ht="15" thickBot="1" x14ac:dyDescent="0.35">
      <c r="A136" s="1" t="s">
        <v>195</v>
      </c>
      <c r="B136" s="2">
        <v>0</v>
      </c>
      <c r="C136" s="2">
        <v>0</v>
      </c>
      <c r="D136" s="22">
        <v>0</v>
      </c>
      <c r="E136" s="2">
        <v>0</v>
      </c>
      <c r="F136" s="2">
        <v>0</v>
      </c>
      <c r="G136" s="22">
        <v>0</v>
      </c>
      <c r="H136" s="2">
        <v>0</v>
      </c>
      <c r="I136" s="22">
        <v>0</v>
      </c>
      <c r="J136" s="2">
        <v>0</v>
      </c>
      <c r="K136" s="22">
        <v>0</v>
      </c>
      <c r="L136" s="2">
        <v>0</v>
      </c>
      <c r="M136" s="2">
        <v>0</v>
      </c>
      <c r="N136" s="2">
        <v>0</v>
      </c>
      <c r="O136" s="22">
        <v>0</v>
      </c>
      <c r="P136" s="22">
        <v>0</v>
      </c>
      <c r="Q136" s="22">
        <v>0</v>
      </c>
      <c r="R136" s="2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2">
        <v>0</v>
      </c>
      <c r="Z136" s="22">
        <v>0</v>
      </c>
      <c r="AA136" s="2">
        <v>0</v>
      </c>
      <c r="AB136" s="2">
        <v>0</v>
      </c>
      <c r="AC136" s="22">
        <v>0</v>
      </c>
      <c r="AD136" s="2">
        <v>0</v>
      </c>
      <c r="AE136" s="2">
        <v>0</v>
      </c>
      <c r="AF136" s="2">
        <v>0</v>
      </c>
      <c r="AG136" s="2">
        <v>0</v>
      </c>
      <c r="AH136" s="22">
        <v>0</v>
      </c>
      <c r="AI136" s="2">
        <v>0</v>
      </c>
      <c r="AJ136" s="2">
        <v>0</v>
      </c>
      <c r="AK136" s="2">
        <v>0</v>
      </c>
      <c r="AL136" s="22">
        <v>0</v>
      </c>
      <c r="AM136" s="2">
        <v>0</v>
      </c>
      <c r="AN136" s="22">
        <v>0</v>
      </c>
      <c r="AO136" s="2">
        <v>0</v>
      </c>
      <c r="AP136" s="2">
        <v>0</v>
      </c>
      <c r="AQ136" s="22">
        <v>0</v>
      </c>
      <c r="AR136" s="22">
        <v>0</v>
      </c>
    </row>
    <row r="137" spans="1:48" ht="15" thickBot="1" x14ac:dyDescent="0.35">
      <c r="A137" s="1" t="s">
        <v>196</v>
      </c>
      <c r="B137" s="2">
        <v>0</v>
      </c>
      <c r="C137" s="2">
        <v>0</v>
      </c>
      <c r="D137" s="22">
        <v>0</v>
      </c>
      <c r="E137" s="2">
        <v>0</v>
      </c>
      <c r="F137" s="2">
        <v>0</v>
      </c>
      <c r="G137" s="22">
        <v>0</v>
      </c>
      <c r="H137" s="2">
        <v>0</v>
      </c>
      <c r="I137" s="22">
        <v>0</v>
      </c>
      <c r="J137" s="2">
        <v>0</v>
      </c>
      <c r="K137" s="22">
        <v>0</v>
      </c>
      <c r="L137" s="2">
        <v>0</v>
      </c>
      <c r="M137" s="2">
        <v>0</v>
      </c>
      <c r="N137" s="2">
        <v>0</v>
      </c>
      <c r="O137" s="22">
        <v>0</v>
      </c>
      <c r="P137" s="22">
        <v>0</v>
      </c>
      <c r="Q137" s="22">
        <v>0</v>
      </c>
      <c r="R137" s="2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2">
        <v>0</v>
      </c>
      <c r="Z137" s="22">
        <v>0</v>
      </c>
      <c r="AA137" s="2">
        <v>0</v>
      </c>
      <c r="AB137" s="2">
        <v>0</v>
      </c>
      <c r="AC137" s="22">
        <v>0</v>
      </c>
      <c r="AD137" s="2">
        <v>0</v>
      </c>
      <c r="AE137" s="2">
        <v>0</v>
      </c>
      <c r="AF137" s="2">
        <v>0</v>
      </c>
      <c r="AG137" s="2">
        <v>0</v>
      </c>
      <c r="AH137" s="22">
        <v>0</v>
      </c>
      <c r="AI137" s="2">
        <v>0</v>
      </c>
      <c r="AJ137" s="2">
        <v>0</v>
      </c>
      <c r="AK137" s="2">
        <v>0</v>
      </c>
      <c r="AL137" s="22">
        <v>0</v>
      </c>
      <c r="AM137" s="2">
        <v>0</v>
      </c>
      <c r="AN137" s="22">
        <v>0</v>
      </c>
      <c r="AO137" s="2">
        <v>0</v>
      </c>
      <c r="AP137" s="2">
        <v>0</v>
      </c>
      <c r="AQ137" s="22">
        <v>0</v>
      </c>
      <c r="AR137" s="22">
        <v>0</v>
      </c>
    </row>
    <row r="138" spans="1:48" ht="15" thickBot="1" x14ac:dyDescent="0.35">
      <c r="A138" s="1" t="s">
        <v>197</v>
      </c>
      <c r="B138" s="2">
        <v>0</v>
      </c>
      <c r="C138" s="2">
        <v>0</v>
      </c>
      <c r="D138" s="22">
        <v>0</v>
      </c>
      <c r="E138" s="2">
        <v>0</v>
      </c>
      <c r="F138" s="2">
        <v>0</v>
      </c>
      <c r="G138" s="22">
        <v>0</v>
      </c>
      <c r="H138" s="2">
        <v>0</v>
      </c>
      <c r="I138" s="22">
        <v>0</v>
      </c>
      <c r="J138" s="2">
        <v>0</v>
      </c>
      <c r="K138" s="22">
        <v>0</v>
      </c>
      <c r="L138" s="2">
        <v>0</v>
      </c>
      <c r="M138" s="2">
        <v>0</v>
      </c>
      <c r="N138" s="2">
        <v>0</v>
      </c>
      <c r="O138" s="22">
        <v>0</v>
      </c>
      <c r="P138" s="22">
        <v>0</v>
      </c>
      <c r="Q138" s="22">
        <v>0</v>
      </c>
      <c r="R138" s="2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2">
        <v>0</v>
      </c>
      <c r="Z138" s="22">
        <v>0</v>
      </c>
      <c r="AA138" s="2">
        <v>0</v>
      </c>
      <c r="AB138" s="2">
        <v>0</v>
      </c>
      <c r="AC138" s="22">
        <v>0</v>
      </c>
      <c r="AD138" s="2">
        <v>0</v>
      </c>
      <c r="AE138" s="2">
        <v>0</v>
      </c>
      <c r="AF138" s="2">
        <v>0</v>
      </c>
      <c r="AG138" s="2">
        <v>0</v>
      </c>
      <c r="AH138" s="22">
        <v>0</v>
      </c>
      <c r="AI138" s="2">
        <v>0</v>
      </c>
      <c r="AJ138" s="2">
        <v>0</v>
      </c>
      <c r="AK138" s="2">
        <v>0</v>
      </c>
      <c r="AL138" s="22">
        <v>0</v>
      </c>
      <c r="AM138" s="2">
        <v>0</v>
      </c>
      <c r="AN138" s="22">
        <v>0</v>
      </c>
      <c r="AO138" s="2">
        <v>0</v>
      </c>
      <c r="AP138" s="2">
        <v>0</v>
      </c>
      <c r="AQ138" s="22">
        <v>0</v>
      </c>
      <c r="AR138" s="22">
        <v>0</v>
      </c>
    </row>
    <row r="139" spans="1:48" ht="15" thickBot="1" x14ac:dyDescent="0.35">
      <c r="A139" s="1" t="s">
        <v>198</v>
      </c>
      <c r="B139" s="2">
        <v>0</v>
      </c>
      <c r="C139" s="2">
        <v>0</v>
      </c>
      <c r="D139" s="22">
        <v>0</v>
      </c>
      <c r="E139" s="2">
        <v>0</v>
      </c>
      <c r="F139" s="2">
        <v>0</v>
      </c>
      <c r="G139" s="22">
        <v>0</v>
      </c>
      <c r="H139" s="2">
        <v>0</v>
      </c>
      <c r="I139" s="22">
        <v>0</v>
      </c>
      <c r="J139" s="2">
        <v>0</v>
      </c>
      <c r="K139" s="22">
        <v>0</v>
      </c>
      <c r="L139" s="2">
        <v>0</v>
      </c>
      <c r="M139" s="2">
        <v>0</v>
      </c>
      <c r="N139" s="2">
        <v>0</v>
      </c>
      <c r="O139" s="22">
        <v>0</v>
      </c>
      <c r="P139" s="22">
        <v>0</v>
      </c>
      <c r="Q139" s="22">
        <v>0</v>
      </c>
      <c r="R139" s="2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2">
        <v>0</v>
      </c>
      <c r="Z139" s="22">
        <v>0</v>
      </c>
      <c r="AA139" s="2">
        <v>0</v>
      </c>
      <c r="AB139" s="2">
        <v>0</v>
      </c>
      <c r="AC139" s="22">
        <v>0</v>
      </c>
      <c r="AD139" s="2">
        <v>0</v>
      </c>
      <c r="AE139" s="2">
        <v>0</v>
      </c>
      <c r="AF139" s="2">
        <v>0</v>
      </c>
      <c r="AG139" s="2">
        <v>0</v>
      </c>
      <c r="AH139" s="22">
        <v>0</v>
      </c>
      <c r="AI139" s="2">
        <v>0</v>
      </c>
      <c r="AJ139" s="2">
        <v>0</v>
      </c>
      <c r="AK139" s="2">
        <v>0</v>
      </c>
      <c r="AL139" s="22">
        <v>0</v>
      </c>
      <c r="AM139" s="2">
        <v>0</v>
      </c>
      <c r="AN139" s="22">
        <v>0</v>
      </c>
      <c r="AO139" s="2">
        <v>0</v>
      </c>
      <c r="AP139" s="2">
        <v>0</v>
      </c>
      <c r="AQ139" s="22">
        <v>0</v>
      </c>
      <c r="AR139" s="22">
        <v>0</v>
      </c>
    </row>
    <row r="140" spans="1:48" ht="15" thickBot="1" x14ac:dyDescent="0.35">
      <c r="A140" s="1" t="s">
        <v>199</v>
      </c>
      <c r="B140" s="2">
        <v>0</v>
      </c>
      <c r="C140" s="2">
        <v>0</v>
      </c>
      <c r="D140" s="22">
        <v>0</v>
      </c>
      <c r="E140" s="2">
        <v>0</v>
      </c>
      <c r="F140" s="2">
        <v>0</v>
      </c>
      <c r="G140" s="22">
        <v>0</v>
      </c>
      <c r="H140" s="2">
        <v>0</v>
      </c>
      <c r="I140" s="22">
        <v>0</v>
      </c>
      <c r="J140" s="2">
        <v>0</v>
      </c>
      <c r="K140" s="22">
        <v>0</v>
      </c>
      <c r="L140" s="2">
        <v>0</v>
      </c>
      <c r="M140" s="2">
        <v>0</v>
      </c>
      <c r="N140" s="2">
        <v>0</v>
      </c>
      <c r="O140" s="22">
        <v>0</v>
      </c>
      <c r="P140" s="22">
        <v>0</v>
      </c>
      <c r="Q140" s="22">
        <v>0</v>
      </c>
      <c r="R140" s="2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2">
        <v>0</v>
      </c>
      <c r="Z140" s="22">
        <v>0</v>
      </c>
      <c r="AA140" s="2">
        <v>0</v>
      </c>
      <c r="AB140" s="2">
        <v>0</v>
      </c>
      <c r="AC140" s="22">
        <v>0</v>
      </c>
      <c r="AD140" s="2">
        <v>0</v>
      </c>
      <c r="AE140" s="2">
        <v>0</v>
      </c>
      <c r="AF140" s="2">
        <v>0</v>
      </c>
      <c r="AG140" s="2">
        <v>0</v>
      </c>
      <c r="AH140" s="22">
        <v>0</v>
      </c>
      <c r="AI140" s="2">
        <v>0</v>
      </c>
      <c r="AJ140" s="2">
        <v>0</v>
      </c>
      <c r="AK140" s="2">
        <v>0</v>
      </c>
      <c r="AL140" s="22">
        <v>0</v>
      </c>
      <c r="AM140" s="2">
        <v>0</v>
      </c>
      <c r="AN140" s="22">
        <v>0</v>
      </c>
      <c r="AO140" s="2">
        <v>0</v>
      </c>
      <c r="AP140" s="2">
        <v>0</v>
      </c>
      <c r="AQ140" s="22">
        <v>0</v>
      </c>
      <c r="AR140" s="22">
        <v>0</v>
      </c>
    </row>
    <row r="141" spans="1:48" ht="18.600000000000001" thickBot="1" x14ac:dyDescent="0.35">
      <c r="A141" s="3"/>
      <c r="AS141" t="s">
        <v>217</v>
      </c>
      <c r="AT141" s="28">
        <f>CORREL(AT143:AT176,AS143:AS176)</f>
        <v>0.57702479658202355</v>
      </c>
    </row>
    <row r="142" spans="1:48" ht="15" thickBot="1" x14ac:dyDescent="0.35">
      <c r="A142" s="1" t="s">
        <v>201</v>
      </c>
      <c r="B142" s="1" t="s">
        <v>1</v>
      </c>
      <c r="C142" s="1" t="s">
        <v>2</v>
      </c>
      <c r="D142" s="21" t="s">
        <v>3</v>
      </c>
      <c r="E142" s="1" t="s">
        <v>4</v>
      </c>
      <c r="F142" s="1" t="s">
        <v>5</v>
      </c>
      <c r="G142" s="21" t="s">
        <v>6</v>
      </c>
      <c r="H142" s="1" t="s">
        <v>7</v>
      </c>
      <c r="I142" s="21" t="s">
        <v>8</v>
      </c>
      <c r="J142" s="1" t="s">
        <v>9</v>
      </c>
      <c r="K142" s="21" t="s">
        <v>10</v>
      </c>
      <c r="L142" s="1" t="s">
        <v>11</v>
      </c>
      <c r="M142" s="1" t="s">
        <v>12</v>
      </c>
      <c r="N142" s="1" t="s">
        <v>13</v>
      </c>
      <c r="O142" s="21" t="s">
        <v>14</v>
      </c>
      <c r="P142" s="21" t="s">
        <v>15</v>
      </c>
      <c r="Q142" s="21" t="s">
        <v>16</v>
      </c>
      <c r="R142" s="21" t="s">
        <v>17</v>
      </c>
      <c r="S142" s="1" t="s">
        <v>18</v>
      </c>
      <c r="T142" s="1" t="s">
        <v>19</v>
      </c>
      <c r="U142" s="1" t="s">
        <v>20</v>
      </c>
      <c r="V142" s="1" t="s">
        <v>21</v>
      </c>
      <c r="W142" s="1" t="s">
        <v>22</v>
      </c>
      <c r="X142" s="1" t="s">
        <v>23</v>
      </c>
      <c r="Y142" s="21" t="s">
        <v>24</v>
      </c>
      <c r="Z142" s="21" t="s">
        <v>25</v>
      </c>
      <c r="AA142" s="1" t="s">
        <v>26</v>
      </c>
      <c r="AB142" s="1" t="s">
        <v>27</v>
      </c>
      <c r="AC142" s="21" t="s">
        <v>28</v>
      </c>
      <c r="AD142" s="1" t="s">
        <v>29</v>
      </c>
      <c r="AE142" s="1" t="s">
        <v>30</v>
      </c>
      <c r="AF142" s="1" t="s">
        <v>31</v>
      </c>
      <c r="AG142" s="1" t="s">
        <v>32</v>
      </c>
      <c r="AH142" s="21" t="s">
        <v>33</v>
      </c>
      <c r="AI142" s="1" t="s">
        <v>34</v>
      </c>
      <c r="AJ142" s="1" t="s">
        <v>35</v>
      </c>
      <c r="AK142" s="1" t="s">
        <v>36</v>
      </c>
      <c r="AL142" s="21" t="s">
        <v>37</v>
      </c>
      <c r="AM142" s="1" t="s">
        <v>38</v>
      </c>
      <c r="AN142" s="21" t="s">
        <v>39</v>
      </c>
      <c r="AO142" s="1" t="s">
        <v>40</v>
      </c>
      <c r="AP142" s="1" t="s">
        <v>41</v>
      </c>
      <c r="AQ142" s="21" t="s">
        <v>42</v>
      </c>
      <c r="AR142" s="21" t="s">
        <v>43</v>
      </c>
      <c r="AS142" s="1" t="s">
        <v>202</v>
      </c>
      <c r="AT142" s="1" t="s">
        <v>203</v>
      </c>
      <c r="AU142" s="1" t="s">
        <v>204</v>
      </c>
      <c r="AV142" s="1" t="s">
        <v>205</v>
      </c>
    </row>
    <row r="143" spans="1:48" ht="15" thickBot="1" x14ac:dyDescent="0.35">
      <c r="A143" s="1" t="s">
        <v>96</v>
      </c>
      <c r="B143" s="2">
        <v>0</v>
      </c>
      <c r="C143" s="2">
        <v>0</v>
      </c>
      <c r="D143" s="22">
        <v>0</v>
      </c>
      <c r="E143" s="2">
        <v>0</v>
      </c>
      <c r="F143" s="2">
        <v>0</v>
      </c>
      <c r="G143" s="22">
        <v>0</v>
      </c>
      <c r="H143" s="2">
        <v>0</v>
      </c>
      <c r="I143" s="22">
        <v>3594.5</v>
      </c>
      <c r="J143" s="2">
        <v>0</v>
      </c>
      <c r="K143" s="22">
        <v>6491.1</v>
      </c>
      <c r="L143" s="2">
        <v>0</v>
      </c>
      <c r="M143" s="2">
        <v>0</v>
      </c>
      <c r="N143" s="2">
        <v>0</v>
      </c>
      <c r="O143" s="22">
        <v>27714.2</v>
      </c>
      <c r="P143" s="22">
        <v>2734</v>
      </c>
      <c r="Q143" s="22">
        <v>0</v>
      </c>
      <c r="R143" s="22">
        <v>18384.2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2">
        <v>14235.6</v>
      </c>
      <c r="Z143" s="22">
        <v>4084.5</v>
      </c>
      <c r="AA143" s="2">
        <v>0</v>
      </c>
      <c r="AB143" s="2">
        <v>0</v>
      </c>
      <c r="AC143" s="22">
        <v>2278</v>
      </c>
      <c r="AD143" s="2">
        <v>0</v>
      </c>
      <c r="AE143" s="2">
        <v>0</v>
      </c>
      <c r="AF143" s="2">
        <v>0</v>
      </c>
      <c r="AG143" s="2">
        <v>0</v>
      </c>
      <c r="AH143" s="22">
        <v>0</v>
      </c>
      <c r="AI143" s="2">
        <v>0</v>
      </c>
      <c r="AJ143" s="2">
        <v>0</v>
      </c>
      <c r="AK143" s="2">
        <v>0</v>
      </c>
      <c r="AL143" s="22">
        <v>0</v>
      </c>
      <c r="AM143" s="2">
        <v>0</v>
      </c>
      <c r="AN143" s="22">
        <v>51729.5</v>
      </c>
      <c r="AO143" s="2">
        <v>0</v>
      </c>
      <c r="AP143" s="2">
        <v>0</v>
      </c>
      <c r="AQ143" s="22">
        <v>0</v>
      </c>
      <c r="AR143" s="22">
        <v>3463.9</v>
      </c>
      <c r="AS143" s="2">
        <v>134709.5</v>
      </c>
      <c r="AT143" s="2">
        <v>138700</v>
      </c>
      <c r="AU143" s="2">
        <v>3990.5</v>
      </c>
      <c r="AV143" s="2">
        <v>2.88</v>
      </c>
    </row>
    <row r="144" spans="1:48" ht="15" thickBot="1" x14ac:dyDescent="0.35">
      <c r="A144" s="1" t="s">
        <v>97</v>
      </c>
      <c r="B144" s="2">
        <v>0</v>
      </c>
      <c r="C144" s="2">
        <v>0</v>
      </c>
      <c r="D144" s="22">
        <v>0</v>
      </c>
      <c r="E144" s="2">
        <v>0</v>
      </c>
      <c r="F144" s="2">
        <v>0</v>
      </c>
      <c r="G144" s="22">
        <v>0</v>
      </c>
      <c r="H144" s="2">
        <v>0</v>
      </c>
      <c r="I144" s="22">
        <v>0</v>
      </c>
      <c r="J144" s="2">
        <v>0</v>
      </c>
      <c r="K144" s="22">
        <v>0</v>
      </c>
      <c r="L144" s="2">
        <v>0</v>
      </c>
      <c r="M144" s="2">
        <v>0</v>
      </c>
      <c r="N144" s="2">
        <v>0</v>
      </c>
      <c r="O144" s="22">
        <v>37404.5</v>
      </c>
      <c r="P144" s="22">
        <v>2734</v>
      </c>
      <c r="Q144" s="22">
        <v>0</v>
      </c>
      <c r="R144" s="22">
        <v>18384.2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2">
        <v>14235.6</v>
      </c>
      <c r="Z144" s="22">
        <v>0</v>
      </c>
      <c r="AA144" s="2">
        <v>0</v>
      </c>
      <c r="AB144" s="2">
        <v>0</v>
      </c>
      <c r="AC144" s="22">
        <v>2278</v>
      </c>
      <c r="AD144" s="2">
        <v>0</v>
      </c>
      <c r="AE144" s="2">
        <v>0</v>
      </c>
      <c r="AF144" s="2">
        <v>0</v>
      </c>
      <c r="AG144" s="2">
        <v>0</v>
      </c>
      <c r="AH144" s="22">
        <v>0</v>
      </c>
      <c r="AI144" s="2">
        <v>0</v>
      </c>
      <c r="AJ144" s="2">
        <v>0</v>
      </c>
      <c r="AK144" s="2">
        <v>0</v>
      </c>
      <c r="AL144" s="22">
        <v>0</v>
      </c>
      <c r="AM144" s="2">
        <v>0</v>
      </c>
      <c r="AN144" s="22">
        <v>51729.5</v>
      </c>
      <c r="AO144" s="2">
        <v>0</v>
      </c>
      <c r="AP144" s="2">
        <v>0</v>
      </c>
      <c r="AQ144" s="22">
        <v>0</v>
      </c>
      <c r="AR144" s="22">
        <v>3463.9</v>
      </c>
      <c r="AS144" s="2">
        <v>130229.7</v>
      </c>
      <c r="AT144" s="2">
        <v>115100</v>
      </c>
      <c r="AU144" s="2">
        <v>-15129.7</v>
      </c>
      <c r="AV144" s="2">
        <v>-13.14</v>
      </c>
    </row>
    <row r="145" spans="1:48" ht="15" thickBot="1" x14ac:dyDescent="0.35">
      <c r="A145" s="1" t="s">
        <v>98</v>
      </c>
      <c r="B145" s="2">
        <v>0</v>
      </c>
      <c r="C145" s="2">
        <v>0</v>
      </c>
      <c r="D145" s="22">
        <v>23422.9</v>
      </c>
      <c r="E145" s="2">
        <v>0</v>
      </c>
      <c r="F145" s="2">
        <v>0</v>
      </c>
      <c r="G145" s="22">
        <v>0</v>
      </c>
      <c r="H145" s="2">
        <v>0</v>
      </c>
      <c r="I145" s="22">
        <v>3594.5</v>
      </c>
      <c r="J145" s="2">
        <v>0</v>
      </c>
      <c r="K145" s="22">
        <v>6491.1</v>
      </c>
      <c r="L145" s="2">
        <v>0</v>
      </c>
      <c r="M145" s="2">
        <v>0</v>
      </c>
      <c r="N145" s="2">
        <v>0</v>
      </c>
      <c r="O145" s="22">
        <v>37404.5</v>
      </c>
      <c r="P145" s="22">
        <v>0</v>
      </c>
      <c r="Q145" s="22">
        <v>0</v>
      </c>
      <c r="R145" s="22">
        <v>18384.2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2">
        <v>14235.6</v>
      </c>
      <c r="Z145" s="22">
        <v>4084.5</v>
      </c>
      <c r="AA145" s="2">
        <v>0</v>
      </c>
      <c r="AB145" s="2">
        <v>0</v>
      </c>
      <c r="AC145" s="22">
        <v>2278</v>
      </c>
      <c r="AD145" s="2">
        <v>0</v>
      </c>
      <c r="AE145" s="2">
        <v>0</v>
      </c>
      <c r="AF145" s="2">
        <v>0</v>
      </c>
      <c r="AG145" s="2">
        <v>0</v>
      </c>
      <c r="AH145" s="22">
        <v>1225.7</v>
      </c>
      <c r="AI145" s="2">
        <v>0</v>
      </c>
      <c r="AJ145" s="2">
        <v>0</v>
      </c>
      <c r="AK145" s="2">
        <v>0</v>
      </c>
      <c r="AL145" s="22">
        <v>0</v>
      </c>
      <c r="AM145" s="2">
        <v>0</v>
      </c>
      <c r="AN145" s="22">
        <v>0</v>
      </c>
      <c r="AO145" s="2">
        <v>0</v>
      </c>
      <c r="AP145" s="2">
        <v>0</v>
      </c>
      <c r="AQ145" s="22">
        <v>0</v>
      </c>
      <c r="AR145" s="22">
        <v>3463.9</v>
      </c>
      <c r="AS145" s="2">
        <v>114584.9</v>
      </c>
      <c r="AT145" s="2">
        <v>115600</v>
      </c>
      <c r="AU145" s="2">
        <v>1015.1</v>
      </c>
      <c r="AV145" s="2">
        <v>0.88</v>
      </c>
    </row>
    <row r="146" spans="1:48" ht="15" thickBot="1" x14ac:dyDescent="0.35">
      <c r="A146" s="1" t="s">
        <v>99</v>
      </c>
      <c r="B146" s="2">
        <v>0</v>
      </c>
      <c r="C146" s="2">
        <v>0</v>
      </c>
      <c r="D146" s="22">
        <v>0</v>
      </c>
      <c r="E146" s="2">
        <v>0</v>
      </c>
      <c r="F146" s="2">
        <v>0</v>
      </c>
      <c r="G146" s="22">
        <v>0</v>
      </c>
      <c r="H146" s="2">
        <v>0</v>
      </c>
      <c r="I146" s="22">
        <v>0</v>
      </c>
      <c r="J146" s="2">
        <v>0</v>
      </c>
      <c r="K146" s="22">
        <v>0</v>
      </c>
      <c r="L146" s="2">
        <v>0</v>
      </c>
      <c r="M146" s="2">
        <v>0</v>
      </c>
      <c r="N146" s="2">
        <v>0</v>
      </c>
      <c r="O146" s="22">
        <v>37404.5</v>
      </c>
      <c r="P146" s="22">
        <v>2734</v>
      </c>
      <c r="Q146" s="22">
        <v>356</v>
      </c>
      <c r="R146" s="22">
        <v>18384.2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2">
        <v>0</v>
      </c>
      <c r="Z146" s="22">
        <v>0</v>
      </c>
      <c r="AA146" s="2">
        <v>0</v>
      </c>
      <c r="AB146" s="2">
        <v>0</v>
      </c>
      <c r="AC146" s="22">
        <v>0</v>
      </c>
      <c r="AD146" s="2">
        <v>0</v>
      </c>
      <c r="AE146" s="2">
        <v>0</v>
      </c>
      <c r="AF146" s="2">
        <v>0</v>
      </c>
      <c r="AG146" s="2">
        <v>0</v>
      </c>
      <c r="AH146" s="22">
        <v>0</v>
      </c>
      <c r="AI146" s="2">
        <v>0</v>
      </c>
      <c r="AJ146" s="2">
        <v>0</v>
      </c>
      <c r="AK146" s="2">
        <v>0</v>
      </c>
      <c r="AL146" s="22">
        <v>0</v>
      </c>
      <c r="AM146" s="2">
        <v>0</v>
      </c>
      <c r="AN146" s="22">
        <v>51729.5</v>
      </c>
      <c r="AO146" s="2">
        <v>0</v>
      </c>
      <c r="AP146" s="2">
        <v>0</v>
      </c>
      <c r="AQ146" s="22">
        <v>5439.3</v>
      </c>
      <c r="AR146" s="22">
        <v>3463.9</v>
      </c>
      <c r="AS146" s="2">
        <v>119511.4</v>
      </c>
      <c r="AT146" s="2">
        <v>131666</v>
      </c>
      <c r="AU146" s="2">
        <v>12154.6</v>
      </c>
      <c r="AV146" s="2">
        <v>9.23</v>
      </c>
    </row>
    <row r="147" spans="1:48" ht="15" thickBot="1" x14ac:dyDescent="0.35">
      <c r="A147" s="1" t="s">
        <v>100</v>
      </c>
      <c r="B147" s="2">
        <v>0</v>
      </c>
      <c r="C147" s="2">
        <v>0</v>
      </c>
      <c r="D147" s="22">
        <v>0</v>
      </c>
      <c r="E147" s="2">
        <v>0</v>
      </c>
      <c r="F147" s="2">
        <v>0</v>
      </c>
      <c r="G147" s="22">
        <v>0</v>
      </c>
      <c r="H147" s="2">
        <v>0</v>
      </c>
      <c r="I147" s="22">
        <v>0</v>
      </c>
      <c r="J147" s="2">
        <v>0</v>
      </c>
      <c r="K147" s="22">
        <v>0</v>
      </c>
      <c r="L147" s="2">
        <v>0</v>
      </c>
      <c r="M147" s="2">
        <v>0</v>
      </c>
      <c r="N147" s="2">
        <v>0</v>
      </c>
      <c r="O147" s="22">
        <v>37404.5</v>
      </c>
      <c r="P147" s="22">
        <v>2734</v>
      </c>
      <c r="Q147" s="22">
        <v>0</v>
      </c>
      <c r="R147" s="22">
        <v>18384.2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2">
        <v>0</v>
      </c>
      <c r="Z147" s="22">
        <v>0</v>
      </c>
      <c r="AA147" s="2">
        <v>0</v>
      </c>
      <c r="AB147" s="2">
        <v>0</v>
      </c>
      <c r="AC147" s="22">
        <v>0</v>
      </c>
      <c r="AD147" s="2">
        <v>0</v>
      </c>
      <c r="AE147" s="2">
        <v>0</v>
      </c>
      <c r="AF147" s="2">
        <v>0</v>
      </c>
      <c r="AG147" s="2">
        <v>0</v>
      </c>
      <c r="AH147" s="22">
        <v>0</v>
      </c>
      <c r="AI147" s="2">
        <v>0</v>
      </c>
      <c r="AJ147" s="2">
        <v>0</v>
      </c>
      <c r="AK147" s="2">
        <v>0</v>
      </c>
      <c r="AL147" s="22">
        <v>0</v>
      </c>
      <c r="AM147" s="2">
        <v>0</v>
      </c>
      <c r="AN147" s="22">
        <v>51729.5</v>
      </c>
      <c r="AO147" s="2">
        <v>0</v>
      </c>
      <c r="AP147" s="2">
        <v>0</v>
      </c>
      <c r="AQ147" s="22">
        <v>0</v>
      </c>
      <c r="AR147" s="22">
        <v>3463.9</v>
      </c>
      <c r="AS147" s="2">
        <v>113716.1</v>
      </c>
      <c r="AT147" s="2">
        <v>130933</v>
      </c>
      <c r="AU147" s="2">
        <v>17216.900000000001</v>
      </c>
      <c r="AV147" s="2">
        <v>13.15</v>
      </c>
    </row>
    <row r="148" spans="1:48" ht="15" thickBot="1" x14ac:dyDescent="0.35">
      <c r="A148" s="1" t="s">
        <v>101</v>
      </c>
      <c r="B148" s="2">
        <v>0</v>
      </c>
      <c r="C148" s="2">
        <v>0</v>
      </c>
      <c r="D148" s="22">
        <v>0</v>
      </c>
      <c r="E148" s="2">
        <v>0</v>
      </c>
      <c r="F148" s="2">
        <v>0</v>
      </c>
      <c r="G148" s="22">
        <v>4920.7</v>
      </c>
      <c r="H148" s="2">
        <v>0</v>
      </c>
      <c r="I148" s="22">
        <v>3594.5</v>
      </c>
      <c r="J148" s="2">
        <v>0</v>
      </c>
      <c r="K148" s="22">
        <v>0</v>
      </c>
      <c r="L148" s="2">
        <v>0</v>
      </c>
      <c r="M148" s="2">
        <v>0</v>
      </c>
      <c r="N148" s="2">
        <v>0</v>
      </c>
      <c r="O148" s="22">
        <v>37404.5</v>
      </c>
      <c r="P148" s="22">
        <v>2734</v>
      </c>
      <c r="Q148" s="22">
        <v>0</v>
      </c>
      <c r="R148" s="2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2">
        <v>14235.6</v>
      </c>
      <c r="Z148" s="22">
        <v>0</v>
      </c>
      <c r="AA148" s="2">
        <v>0</v>
      </c>
      <c r="AB148" s="2">
        <v>0</v>
      </c>
      <c r="AC148" s="22">
        <v>2278</v>
      </c>
      <c r="AD148" s="2">
        <v>0</v>
      </c>
      <c r="AE148" s="2">
        <v>0</v>
      </c>
      <c r="AF148" s="2">
        <v>0</v>
      </c>
      <c r="AG148" s="2">
        <v>0</v>
      </c>
      <c r="AH148" s="22">
        <v>0</v>
      </c>
      <c r="AI148" s="2">
        <v>0</v>
      </c>
      <c r="AJ148" s="2">
        <v>0</v>
      </c>
      <c r="AK148" s="2">
        <v>0</v>
      </c>
      <c r="AL148" s="22">
        <v>0</v>
      </c>
      <c r="AM148" s="2">
        <v>0</v>
      </c>
      <c r="AN148" s="22">
        <v>51729.5</v>
      </c>
      <c r="AO148" s="2">
        <v>0</v>
      </c>
      <c r="AP148" s="2">
        <v>0</v>
      </c>
      <c r="AQ148" s="22">
        <v>0</v>
      </c>
      <c r="AR148" s="22">
        <v>3463.9</v>
      </c>
      <c r="AS148" s="2">
        <v>120360.7</v>
      </c>
      <c r="AT148" s="2">
        <v>112800</v>
      </c>
      <c r="AU148" s="2">
        <v>-7560.7</v>
      </c>
      <c r="AV148" s="2">
        <v>-6.7</v>
      </c>
    </row>
    <row r="149" spans="1:48" ht="15" thickBot="1" x14ac:dyDescent="0.35">
      <c r="A149" s="1" t="s">
        <v>102</v>
      </c>
      <c r="B149" s="2">
        <v>0</v>
      </c>
      <c r="C149" s="2">
        <v>0</v>
      </c>
      <c r="D149" s="22">
        <v>0</v>
      </c>
      <c r="E149" s="2">
        <v>0</v>
      </c>
      <c r="F149" s="2">
        <v>0</v>
      </c>
      <c r="G149" s="22">
        <v>0</v>
      </c>
      <c r="H149" s="2">
        <v>0</v>
      </c>
      <c r="I149" s="22">
        <v>3594.5</v>
      </c>
      <c r="J149" s="2">
        <v>0</v>
      </c>
      <c r="K149" s="22">
        <v>0</v>
      </c>
      <c r="L149" s="2">
        <v>0</v>
      </c>
      <c r="M149" s="2">
        <v>0</v>
      </c>
      <c r="N149" s="2">
        <v>0</v>
      </c>
      <c r="O149" s="22">
        <v>37404.5</v>
      </c>
      <c r="P149" s="22">
        <v>0</v>
      </c>
      <c r="Q149" s="22">
        <v>0</v>
      </c>
      <c r="R149" s="2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2">
        <v>14235.6</v>
      </c>
      <c r="Z149" s="22">
        <v>0</v>
      </c>
      <c r="AA149" s="2">
        <v>0</v>
      </c>
      <c r="AB149" s="2">
        <v>0</v>
      </c>
      <c r="AC149" s="22">
        <v>2278</v>
      </c>
      <c r="AD149" s="2">
        <v>0</v>
      </c>
      <c r="AE149" s="2">
        <v>0</v>
      </c>
      <c r="AF149" s="2">
        <v>0</v>
      </c>
      <c r="AG149" s="2">
        <v>0</v>
      </c>
      <c r="AH149" s="22">
        <v>0</v>
      </c>
      <c r="AI149" s="2">
        <v>0</v>
      </c>
      <c r="AJ149" s="2">
        <v>0</v>
      </c>
      <c r="AK149" s="2">
        <v>0</v>
      </c>
      <c r="AL149" s="22">
        <v>0</v>
      </c>
      <c r="AM149" s="2">
        <v>0</v>
      </c>
      <c r="AN149" s="22">
        <v>51729.5</v>
      </c>
      <c r="AO149" s="2">
        <v>0</v>
      </c>
      <c r="AP149" s="2">
        <v>0</v>
      </c>
      <c r="AQ149" s="22">
        <v>0</v>
      </c>
      <c r="AR149" s="22">
        <v>3463.9</v>
      </c>
      <c r="AS149" s="2">
        <v>112706</v>
      </c>
      <c r="AT149" s="2">
        <v>115100</v>
      </c>
      <c r="AU149" s="2">
        <v>2394</v>
      </c>
      <c r="AV149" s="2">
        <v>2.08</v>
      </c>
    </row>
    <row r="150" spans="1:48" ht="15" thickBot="1" x14ac:dyDescent="0.35">
      <c r="A150" s="1" t="s">
        <v>103</v>
      </c>
      <c r="B150" s="2">
        <v>0</v>
      </c>
      <c r="C150" s="2">
        <v>0</v>
      </c>
      <c r="D150" s="22">
        <v>0</v>
      </c>
      <c r="E150" s="2">
        <v>0</v>
      </c>
      <c r="F150" s="2">
        <v>0</v>
      </c>
      <c r="G150" s="22">
        <v>4920.7</v>
      </c>
      <c r="H150" s="2">
        <v>0</v>
      </c>
      <c r="I150" s="22">
        <v>3594.5</v>
      </c>
      <c r="J150" s="2">
        <v>0</v>
      </c>
      <c r="K150" s="22">
        <v>0</v>
      </c>
      <c r="L150" s="2">
        <v>0</v>
      </c>
      <c r="M150" s="2">
        <v>0</v>
      </c>
      <c r="N150" s="2">
        <v>0</v>
      </c>
      <c r="O150" s="22">
        <v>37404.5</v>
      </c>
      <c r="P150" s="22">
        <v>0</v>
      </c>
      <c r="Q150" s="22">
        <v>0</v>
      </c>
      <c r="R150" s="2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2">
        <v>14235.6</v>
      </c>
      <c r="Z150" s="22">
        <v>0</v>
      </c>
      <c r="AA150" s="2">
        <v>0</v>
      </c>
      <c r="AB150" s="2">
        <v>0</v>
      </c>
      <c r="AC150" s="22">
        <v>2278</v>
      </c>
      <c r="AD150" s="2">
        <v>0</v>
      </c>
      <c r="AE150" s="2">
        <v>0</v>
      </c>
      <c r="AF150" s="2">
        <v>0</v>
      </c>
      <c r="AG150" s="2">
        <v>0</v>
      </c>
      <c r="AH150" s="22">
        <v>1225.7</v>
      </c>
      <c r="AI150" s="2">
        <v>0</v>
      </c>
      <c r="AJ150" s="2">
        <v>0</v>
      </c>
      <c r="AK150" s="2">
        <v>0</v>
      </c>
      <c r="AL150" s="22">
        <v>0</v>
      </c>
      <c r="AM150" s="2">
        <v>0</v>
      </c>
      <c r="AN150" s="22">
        <v>51729.5</v>
      </c>
      <c r="AO150" s="2">
        <v>0</v>
      </c>
      <c r="AP150" s="2">
        <v>0</v>
      </c>
      <c r="AQ150" s="22">
        <v>0</v>
      </c>
      <c r="AR150" s="22">
        <v>3463.9</v>
      </c>
      <c r="AS150" s="2">
        <v>118852.4</v>
      </c>
      <c r="AT150" s="2">
        <v>112533</v>
      </c>
      <c r="AU150" s="2">
        <v>-6319.4</v>
      </c>
      <c r="AV150" s="2">
        <v>-5.62</v>
      </c>
    </row>
    <row r="151" spans="1:48" ht="15" thickBot="1" x14ac:dyDescent="0.35">
      <c r="A151" s="1" t="s">
        <v>104</v>
      </c>
      <c r="B151" s="2">
        <v>0</v>
      </c>
      <c r="C151" s="2">
        <v>0</v>
      </c>
      <c r="D151" s="22">
        <v>2704.4</v>
      </c>
      <c r="E151" s="2">
        <v>0</v>
      </c>
      <c r="F151" s="2">
        <v>0</v>
      </c>
      <c r="G151" s="22">
        <v>4920.7</v>
      </c>
      <c r="H151" s="2">
        <v>0</v>
      </c>
      <c r="I151" s="22">
        <v>3594.5</v>
      </c>
      <c r="J151" s="2">
        <v>0</v>
      </c>
      <c r="K151" s="22">
        <v>6491.1</v>
      </c>
      <c r="L151" s="2">
        <v>0</v>
      </c>
      <c r="M151" s="2">
        <v>0</v>
      </c>
      <c r="N151" s="2">
        <v>0</v>
      </c>
      <c r="O151" s="22">
        <v>37404.5</v>
      </c>
      <c r="P151" s="22">
        <v>2734</v>
      </c>
      <c r="Q151" s="22">
        <v>0</v>
      </c>
      <c r="R151" s="22">
        <v>18384.2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2">
        <v>14235.6</v>
      </c>
      <c r="Z151" s="22">
        <v>4084.5</v>
      </c>
      <c r="AA151" s="2">
        <v>0</v>
      </c>
      <c r="AB151" s="2">
        <v>0</v>
      </c>
      <c r="AC151" s="22">
        <v>2278</v>
      </c>
      <c r="AD151" s="2">
        <v>0</v>
      </c>
      <c r="AE151" s="2">
        <v>0</v>
      </c>
      <c r="AF151" s="2">
        <v>0</v>
      </c>
      <c r="AG151" s="2">
        <v>0</v>
      </c>
      <c r="AH151" s="22">
        <v>0</v>
      </c>
      <c r="AI151" s="2">
        <v>0</v>
      </c>
      <c r="AJ151" s="2">
        <v>0</v>
      </c>
      <c r="AK151" s="2">
        <v>0</v>
      </c>
      <c r="AL151" s="22">
        <v>0</v>
      </c>
      <c r="AM151" s="2">
        <v>0</v>
      </c>
      <c r="AN151" s="22">
        <v>51729.5</v>
      </c>
      <c r="AO151" s="2">
        <v>0</v>
      </c>
      <c r="AP151" s="2">
        <v>0</v>
      </c>
      <c r="AQ151" s="22">
        <v>5439.3</v>
      </c>
      <c r="AR151" s="22">
        <v>3463.9</v>
      </c>
      <c r="AS151" s="2">
        <v>157464.20000000001</v>
      </c>
      <c r="AT151" s="2">
        <v>174357</v>
      </c>
      <c r="AU151" s="2">
        <v>16892.8</v>
      </c>
      <c r="AV151" s="2">
        <v>9.69</v>
      </c>
    </row>
    <row r="152" spans="1:48" ht="15" thickBot="1" x14ac:dyDescent="0.35">
      <c r="A152" s="1" t="s">
        <v>105</v>
      </c>
      <c r="B152" s="2">
        <v>0</v>
      </c>
      <c r="C152" s="2">
        <v>0</v>
      </c>
      <c r="D152" s="22">
        <v>23422.9</v>
      </c>
      <c r="E152" s="2">
        <v>0</v>
      </c>
      <c r="F152" s="2">
        <v>0</v>
      </c>
      <c r="G152" s="22">
        <v>0</v>
      </c>
      <c r="H152" s="2">
        <v>0</v>
      </c>
      <c r="I152" s="22">
        <v>3594.5</v>
      </c>
      <c r="J152" s="2">
        <v>0</v>
      </c>
      <c r="K152" s="22">
        <v>0</v>
      </c>
      <c r="L152" s="2">
        <v>0</v>
      </c>
      <c r="M152" s="2">
        <v>0</v>
      </c>
      <c r="N152" s="2">
        <v>0</v>
      </c>
      <c r="O152" s="22">
        <v>37404.5</v>
      </c>
      <c r="P152" s="22">
        <v>2734</v>
      </c>
      <c r="Q152" s="22">
        <v>356</v>
      </c>
      <c r="R152" s="22">
        <v>18384.2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2">
        <v>14235.6</v>
      </c>
      <c r="Z152" s="22">
        <v>4084.5</v>
      </c>
      <c r="AA152" s="2">
        <v>0</v>
      </c>
      <c r="AB152" s="2">
        <v>0</v>
      </c>
      <c r="AC152" s="22">
        <v>2278</v>
      </c>
      <c r="AD152" s="2">
        <v>0</v>
      </c>
      <c r="AE152" s="2">
        <v>0</v>
      </c>
      <c r="AF152" s="2">
        <v>0</v>
      </c>
      <c r="AG152" s="2">
        <v>0</v>
      </c>
      <c r="AH152" s="22">
        <v>1225.7</v>
      </c>
      <c r="AI152" s="2">
        <v>0</v>
      </c>
      <c r="AJ152" s="2">
        <v>0</v>
      </c>
      <c r="AK152" s="2">
        <v>0</v>
      </c>
      <c r="AL152" s="22">
        <v>0</v>
      </c>
      <c r="AM152" s="2">
        <v>0</v>
      </c>
      <c r="AN152" s="22">
        <v>0</v>
      </c>
      <c r="AO152" s="2">
        <v>0</v>
      </c>
      <c r="AP152" s="2">
        <v>0</v>
      </c>
      <c r="AQ152" s="22">
        <v>0</v>
      </c>
      <c r="AR152" s="22">
        <v>3463.9</v>
      </c>
      <c r="AS152" s="2">
        <v>111183.7</v>
      </c>
      <c r="AT152" s="2">
        <v>125964</v>
      </c>
      <c r="AU152" s="2">
        <v>14780.3</v>
      </c>
      <c r="AV152" s="2">
        <v>11.73</v>
      </c>
    </row>
    <row r="153" spans="1:48" ht="15" thickBot="1" x14ac:dyDescent="0.35">
      <c r="A153" s="1" t="s">
        <v>106</v>
      </c>
      <c r="B153" s="2">
        <v>0</v>
      </c>
      <c r="C153" s="2">
        <v>0</v>
      </c>
      <c r="D153" s="22">
        <v>23422.9</v>
      </c>
      <c r="E153" s="2">
        <v>0</v>
      </c>
      <c r="F153" s="2">
        <v>0</v>
      </c>
      <c r="G153" s="22">
        <v>0</v>
      </c>
      <c r="H153" s="2">
        <v>0</v>
      </c>
      <c r="I153" s="22">
        <v>3594.5</v>
      </c>
      <c r="J153" s="2">
        <v>0</v>
      </c>
      <c r="K153" s="22">
        <v>0</v>
      </c>
      <c r="L153" s="2">
        <v>0</v>
      </c>
      <c r="M153" s="2">
        <v>0</v>
      </c>
      <c r="N153" s="2">
        <v>0</v>
      </c>
      <c r="O153" s="22">
        <v>37404.5</v>
      </c>
      <c r="P153" s="22">
        <v>0</v>
      </c>
      <c r="Q153" s="22">
        <v>0</v>
      </c>
      <c r="R153" s="22">
        <v>18384.2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2">
        <v>14235.6</v>
      </c>
      <c r="Z153" s="22">
        <v>4084.5</v>
      </c>
      <c r="AA153" s="2">
        <v>0</v>
      </c>
      <c r="AB153" s="2">
        <v>0</v>
      </c>
      <c r="AC153" s="22">
        <v>2278</v>
      </c>
      <c r="AD153" s="2">
        <v>0</v>
      </c>
      <c r="AE153" s="2">
        <v>0</v>
      </c>
      <c r="AF153" s="2">
        <v>0</v>
      </c>
      <c r="AG153" s="2">
        <v>0</v>
      </c>
      <c r="AH153" s="22">
        <v>1225.7</v>
      </c>
      <c r="AI153" s="2">
        <v>0</v>
      </c>
      <c r="AJ153" s="2">
        <v>0</v>
      </c>
      <c r="AK153" s="2">
        <v>0</v>
      </c>
      <c r="AL153" s="22">
        <v>0</v>
      </c>
      <c r="AM153" s="2">
        <v>0</v>
      </c>
      <c r="AN153" s="22">
        <v>51729.5</v>
      </c>
      <c r="AO153" s="2">
        <v>0</v>
      </c>
      <c r="AP153" s="2">
        <v>0</v>
      </c>
      <c r="AQ153" s="22">
        <v>5603.4</v>
      </c>
      <c r="AR153" s="22">
        <v>3463.9</v>
      </c>
      <c r="AS153" s="2">
        <v>165426.70000000001</v>
      </c>
      <c r="AT153" s="2">
        <v>138966</v>
      </c>
      <c r="AU153" s="2">
        <v>-26460.7</v>
      </c>
      <c r="AV153" s="2">
        <v>-19.04</v>
      </c>
    </row>
    <row r="154" spans="1:48" ht="15" thickBot="1" x14ac:dyDescent="0.35">
      <c r="A154" s="1" t="s">
        <v>107</v>
      </c>
      <c r="B154" s="2">
        <v>0</v>
      </c>
      <c r="C154" s="2">
        <v>0</v>
      </c>
      <c r="D154" s="22">
        <v>0</v>
      </c>
      <c r="E154" s="2">
        <v>0</v>
      </c>
      <c r="F154" s="2">
        <v>0</v>
      </c>
      <c r="G154" s="22">
        <v>4920.7</v>
      </c>
      <c r="H154" s="2">
        <v>0</v>
      </c>
      <c r="I154" s="22">
        <v>3594.5</v>
      </c>
      <c r="J154" s="2">
        <v>0</v>
      </c>
      <c r="K154" s="22">
        <v>0</v>
      </c>
      <c r="L154" s="2">
        <v>0</v>
      </c>
      <c r="M154" s="2">
        <v>0</v>
      </c>
      <c r="N154" s="2">
        <v>0</v>
      </c>
      <c r="O154" s="22">
        <v>37404.5</v>
      </c>
      <c r="P154" s="22">
        <v>2734</v>
      </c>
      <c r="Q154" s="22">
        <v>0</v>
      </c>
      <c r="R154" s="2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2">
        <v>14235.6</v>
      </c>
      <c r="Z154" s="22">
        <v>4084.5</v>
      </c>
      <c r="AA154" s="2">
        <v>0</v>
      </c>
      <c r="AB154" s="2">
        <v>0</v>
      </c>
      <c r="AC154" s="22">
        <v>2278</v>
      </c>
      <c r="AD154" s="2">
        <v>0</v>
      </c>
      <c r="AE154" s="2">
        <v>0</v>
      </c>
      <c r="AF154" s="2">
        <v>0</v>
      </c>
      <c r="AG154" s="2">
        <v>0</v>
      </c>
      <c r="AH154" s="22">
        <v>0</v>
      </c>
      <c r="AI154" s="2">
        <v>0</v>
      </c>
      <c r="AJ154" s="2">
        <v>0</v>
      </c>
      <c r="AK154" s="2">
        <v>0</v>
      </c>
      <c r="AL154" s="22">
        <v>0</v>
      </c>
      <c r="AM154" s="2">
        <v>0</v>
      </c>
      <c r="AN154" s="22">
        <v>51729.5</v>
      </c>
      <c r="AO154" s="2">
        <v>0</v>
      </c>
      <c r="AP154" s="2">
        <v>0</v>
      </c>
      <c r="AQ154" s="22">
        <v>5603.4</v>
      </c>
      <c r="AR154" s="22">
        <v>3463.9</v>
      </c>
      <c r="AS154" s="2">
        <v>130048.6</v>
      </c>
      <c r="AT154" s="2">
        <v>127857</v>
      </c>
      <c r="AU154" s="2">
        <v>-2191.6</v>
      </c>
      <c r="AV154" s="2">
        <v>-1.71</v>
      </c>
    </row>
    <row r="155" spans="1:48" ht="15" thickBot="1" x14ac:dyDescent="0.35">
      <c r="A155" s="1" t="s">
        <v>108</v>
      </c>
      <c r="B155" s="2">
        <v>0</v>
      </c>
      <c r="C155" s="2">
        <v>0</v>
      </c>
      <c r="D155" s="22">
        <v>0</v>
      </c>
      <c r="E155" s="2">
        <v>0</v>
      </c>
      <c r="F155" s="2">
        <v>0</v>
      </c>
      <c r="G155" s="22">
        <v>4920.7</v>
      </c>
      <c r="H155" s="2">
        <v>0</v>
      </c>
      <c r="I155" s="22">
        <v>3594.5</v>
      </c>
      <c r="J155" s="2">
        <v>0</v>
      </c>
      <c r="K155" s="22">
        <v>0</v>
      </c>
      <c r="L155" s="2">
        <v>0</v>
      </c>
      <c r="M155" s="2">
        <v>0</v>
      </c>
      <c r="N155" s="2">
        <v>0</v>
      </c>
      <c r="O155" s="22">
        <v>37404.5</v>
      </c>
      <c r="P155" s="22">
        <v>0</v>
      </c>
      <c r="Q155" s="22">
        <v>0</v>
      </c>
      <c r="R155" s="2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2">
        <v>14235.6</v>
      </c>
      <c r="Z155" s="22">
        <v>4084.5</v>
      </c>
      <c r="AA155" s="2">
        <v>0</v>
      </c>
      <c r="AB155" s="2">
        <v>0</v>
      </c>
      <c r="AC155" s="22">
        <v>2278</v>
      </c>
      <c r="AD155" s="2">
        <v>0</v>
      </c>
      <c r="AE155" s="2">
        <v>0</v>
      </c>
      <c r="AF155" s="2">
        <v>0</v>
      </c>
      <c r="AG155" s="2">
        <v>0</v>
      </c>
      <c r="AH155" s="22">
        <v>0</v>
      </c>
      <c r="AI155" s="2">
        <v>0</v>
      </c>
      <c r="AJ155" s="2">
        <v>0</v>
      </c>
      <c r="AK155" s="2">
        <v>0</v>
      </c>
      <c r="AL155" s="22">
        <v>0</v>
      </c>
      <c r="AM155" s="2">
        <v>0</v>
      </c>
      <c r="AN155" s="22">
        <v>51729.5</v>
      </c>
      <c r="AO155" s="2">
        <v>0</v>
      </c>
      <c r="AP155" s="2">
        <v>0</v>
      </c>
      <c r="AQ155" s="22">
        <v>5603.4</v>
      </c>
      <c r="AR155" s="22">
        <v>3463.9</v>
      </c>
      <c r="AS155" s="2">
        <v>127314.6</v>
      </c>
      <c r="AT155" s="2">
        <v>125066</v>
      </c>
      <c r="AU155" s="2">
        <v>-2248.6</v>
      </c>
      <c r="AV155" s="2">
        <v>-1.8</v>
      </c>
    </row>
    <row r="156" spans="1:48" ht="15" thickBot="1" x14ac:dyDescent="0.35">
      <c r="A156" s="1" t="s">
        <v>109</v>
      </c>
      <c r="B156" s="2">
        <v>0</v>
      </c>
      <c r="C156" s="2">
        <v>0</v>
      </c>
      <c r="D156" s="22">
        <v>2704.4</v>
      </c>
      <c r="E156" s="2">
        <v>0</v>
      </c>
      <c r="F156" s="2">
        <v>0</v>
      </c>
      <c r="G156" s="22">
        <v>4920.7</v>
      </c>
      <c r="H156" s="2">
        <v>0</v>
      </c>
      <c r="I156" s="22">
        <v>3594.5</v>
      </c>
      <c r="J156" s="2">
        <v>0</v>
      </c>
      <c r="K156" s="22">
        <v>0</v>
      </c>
      <c r="L156" s="2">
        <v>0</v>
      </c>
      <c r="M156" s="2">
        <v>0</v>
      </c>
      <c r="N156" s="2">
        <v>0</v>
      </c>
      <c r="O156" s="22">
        <v>37404.5</v>
      </c>
      <c r="P156" s="22">
        <v>2734</v>
      </c>
      <c r="Q156" s="22">
        <v>356</v>
      </c>
      <c r="R156" s="22">
        <v>18384.2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2">
        <v>14235.6</v>
      </c>
      <c r="Z156" s="22">
        <v>4084.5</v>
      </c>
      <c r="AA156" s="2">
        <v>0</v>
      </c>
      <c r="AB156" s="2">
        <v>0</v>
      </c>
      <c r="AC156" s="22">
        <v>2278</v>
      </c>
      <c r="AD156" s="2">
        <v>0</v>
      </c>
      <c r="AE156" s="2">
        <v>0</v>
      </c>
      <c r="AF156" s="2">
        <v>0</v>
      </c>
      <c r="AG156" s="2">
        <v>0</v>
      </c>
      <c r="AH156" s="22">
        <v>1225.7</v>
      </c>
      <c r="AI156" s="2">
        <v>0</v>
      </c>
      <c r="AJ156" s="2">
        <v>0</v>
      </c>
      <c r="AK156" s="2">
        <v>0</v>
      </c>
      <c r="AL156" s="22">
        <v>0</v>
      </c>
      <c r="AM156" s="2">
        <v>0</v>
      </c>
      <c r="AN156" s="22">
        <v>51729.5</v>
      </c>
      <c r="AO156" s="2">
        <v>0</v>
      </c>
      <c r="AP156" s="2">
        <v>0</v>
      </c>
      <c r="AQ156" s="22">
        <v>0</v>
      </c>
      <c r="AR156" s="22">
        <v>3463.9</v>
      </c>
      <c r="AS156" s="2">
        <v>147115.4</v>
      </c>
      <c r="AT156" s="2">
        <v>127857</v>
      </c>
      <c r="AU156" s="2">
        <v>-19258.400000000001</v>
      </c>
      <c r="AV156" s="2">
        <v>-15.06</v>
      </c>
    </row>
    <row r="157" spans="1:48" ht="15" thickBot="1" x14ac:dyDescent="0.35">
      <c r="A157" s="1" t="s">
        <v>110</v>
      </c>
      <c r="B157" s="2">
        <v>0</v>
      </c>
      <c r="C157" s="2">
        <v>0</v>
      </c>
      <c r="D157" s="22">
        <v>23422.9</v>
      </c>
      <c r="E157" s="2">
        <v>0</v>
      </c>
      <c r="F157" s="2">
        <v>0</v>
      </c>
      <c r="G157" s="22">
        <v>0</v>
      </c>
      <c r="H157" s="2">
        <v>0</v>
      </c>
      <c r="I157" s="22">
        <v>3594.5</v>
      </c>
      <c r="J157" s="2">
        <v>0</v>
      </c>
      <c r="K157" s="22">
        <v>6491.1</v>
      </c>
      <c r="L157" s="2">
        <v>0</v>
      </c>
      <c r="M157" s="2">
        <v>0</v>
      </c>
      <c r="N157" s="2">
        <v>0</v>
      </c>
      <c r="O157" s="22">
        <v>37404.5</v>
      </c>
      <c r="P157" s="22">
        <v>0</v>
      </c>
      <c r="Q157" s="22">
        <v>0</v>
      </c>
      <c r="R157" s="22">
        <v>18384.2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2">
        <v>14235.6</v>
      </c>
      <c r="Z157" s="22">
        <v>4084.5</v>
      </c>
      <c r="AA157" s="2">
        <v>0</v>
      </c>
      <c r="AB157" s="2">
        <v>0</v>
      </c>
      <c r="AC157" s="22">
        <v>2278</v>
      </c>
      <c r="AD157" s="2">
        <v>0</v>
      </c>
      <c r="AE157" s="2">
        <v>0</v>
      </c>
      <c r="AF157" s="2">
        <v>0</v>
      </c>
      <c r="AG157" s="2">
        <v>0</v>
      </c>
      <c r="AH157" s="22">
        <v>1225.7</v>
      </c>
      <c r="AI157" s="2">
        <v>0</v>
      </c>
      <c r="AJ157" s="2">
        <v>0</v>
      </c>
      <c r="AK157" s="2">
        <v>0</v>
      </c>
      <c r="AL157" s="22">
        <v>0</v>
      </c>
      <c r="AM157" s="2">
        <v>0</v>
      </c>
      <c r="AN157" s="22">
        <v>0</v>
      </c>
      <c r="AO157" s="2">
        <v>0</v>
      </c>
      <c r="AP157" s="2">
        <v>0</v>
      </c>
      <c r="AQ157" s="22">
        <v>0</v>
      </c>
      <c r="AR157" s="22">
        <v>3463.9</v>
      </c>
      <c r="AS157" s="2">
        <v>114584.9</v>
      </c>
      <c r="AT157" s="2">
        <v>113566</v>
      </c>
      <c r="AU157" s="2">
        <v>-1018.9</v>
      </c>
      <c r="AV157" s="2">
        <v>-0.9</v>
      </c>
    </row>
    <row r="158" spans="1:48" ht="15" thickBot="1" x14ac:dyDescent="0.35">
      <c r="A158" s="1" t="s">
        <v>111</v>
      </c>
      <c r="B158" s="2">
        <v>0</v>
      </c>
      <c r="C158" s="2">
        <v>0</v>
      </c>
      <c r="D158" s="22">
        <v>0</v>
      </c>
      <c r="E158" s="2">
        <v>0</v>
      </c>
      <c r="F158" s="2">
        <v>0</v>
      </c>
      <c r="G158" s="22">
        <v>4920.7</v>
      </c>
      <c r="H158" s="2">
        <v>0</v>
      </c>
      <c r="I158" s="22">
        <v>3594.5</v>
      </c>
      <c r="J158" s="2">
        <v>0</v>
      </c>
      <c r="K158" s="22">
        <v>6491.1</v>
      </c>
      <c r="L158" s="2">
        <v>0</v>
      </c>
      <c r="M158" s="2">
        <v>0</v>
      </c>
      <c r="N158" s="2">
        <v>0</v>
      </c>
      <c r="O158" s="22">
        <v>27714.2</v>
      </c>
      <c r="P158" s="22">
        <v>2734</v>
      </c>
      <c r="Q158" s="22">
        <v>0</v>
      </c>
      <c r="R158" s="22">
        <v>18384.2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2">
        <v>14235.6</v>
      </c>
      <c r="Z158" s="22">
        <v>0</v>
      </c>
      <c r="AA158" s="2">
        <v>0</v>
      </c>
      <c r="AB158" s="2">
        <v>0</v>
      </c>
      <c r="AC158" s="22">
        <v>0</v>
      </c>
      <c r="AD158" s="2">
        <v>0</v>
      </c>
      <c r="AE158" s="2">
        <v>0</v>
      </c>
      <c r="AF158" s="2">
        <v>0</v>
      </c>
      <c r="AG158" s="2">
        <v>0</v>
      </c>
      <c r="AH158" s="22">
        <v>0</v>
      </c>
      <c r="AI158" s="2">
        <v>0</v>
      </c>
      <c r="AJ158" s="2">
        <v>0</v>
      </c>
      <c r="AK158" s="2">
        <v>0</v>
      </c>
      <c r="AL158" s="22">
        <v>0</v>
      </c>
      <c r="AM158" s="2">
        <v>0</v>
      </c>
      <c r="AN158" s="22">
        <v>51729.5</v>
      </c>
      <c r="AO158" s="2">
        <v>0</v>
      </c>
      <c r="AP158" s="2">
        <v>0</v>
      </c>
      <c r="AQ158" s="22">
        <v>5439.3</v>
      </c>
      <c r="AR158" s="22">
        <v>0</v>
      </c>
      <c r="AS158" s="2">
        <v>135243.20000000001</v>
      </c>
      <c r="AT158" s="2">
        <v>139250</v>
      </c>
      <c r="AU158" s="2">
        <v>4006.8</v>
      </c>
      <c r="AV158" s="2">
        <v>2.88</v>
      </c>
    </row>
    <row r="159" spans="1:48" ht="15" thickBot="1" x14ac:dyDescent="0.35">
      <c r="A159" s="1" t="s">
        <v>112</v>
      </c>
      <c r="B159" s="2">
        <v>0</v>
      </c>
      <c r="C159" s="2">
        <v>0</v>
      </c>
      <c r="D159" s="22">
        <v>23422.9</v>
      </c>
      <c r="E159" s="2">
        <v>0</v>
      </c>
      <c r="F159" s="2">
        <v>0</v>
      </c>
      <c r="G159" s="22">
        <v>4920.7</v>
      </c>
      <c r="H159" s="2">
        <v>0</v>
      </c>
      <c r="I159" s="22">
        <v>3594.5</v>
      </c>
      <c r="J159" s="2">
        <v>0</v>
      </c>
      <c r="K159" s="22">
        <v>0</v>
      </c>
      <c r="L159" s="2">
        <v>0</v>
      </c>
      <c r="M159" s="2">
        <v>0</v>
      </c>
      <c r="N159" s="2">
        <v>0</v>
      </c>
      <c r="O159" s="22">
        <v>37404.5</v>
      </c>
      <c r="P159" s="22">
        <v>0</v>
      </c>
      <c r="Q159" s="22">
        <v>356</v>
      </c>
      <c r="R159" s="22">
        <v>18384.2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2">
        <v>14235.6</v>
      </c>
      <c r="Z159" s="22">
        <v>4084.5</v>
      </c>
      <c r="AA159" s="2">
        <v>0</v>
      </c>
      <c r="AB159" s="2">
        <v>0</v>
      </c>
      <c r="AC159" s="22">
        <v>2278</v>
      </c>
      <c r="AD159" s="2">
        <v>0</v>
      </c>
      <c r="AE159" s="2">
        <v>0</v>
      </c>
      <c r="AF159" s="2">
        <v>0</v>
      </c>
      <c r="AG159" s="2">
        <v>0</v>
      </c>
      <c r="AH159" s="22">
        <v>0</v>
      </c>
      <c r="AI159" s="2">
        <v>0</v>
      </c>
      <c r="AJ159" s="2">
        <v>0</v>
      </c>
      <c r="AK159" s="2">
        <v>0</v>
      </c>
      <c r="AL159" s="22">
        <v>3802.3</v>
      </c>
      <c r="AM159" s="2">
        <v>0</v>
      </c>
      <c r="AN159" s="22">
        <v>51729.5</v>
      </c>
      <c r="AO159" s="2">
        <v>0</v>
      </c>
      <c r="AP159" s="2">
        <v>0</v>
      </c>
      <c r="AQ159" s="22">
        <v>0</v>
      </c>
      <c r="AR159" s="22">
        <v>3463.9</v>
      </c>
      <c r="AS159" s="2">
        <v>167676.5</v>
      </c>
      <c r="AT159" s="2">
        <v>132733</v>
      </c>
      <c r="AU159" s="2">
        <v>-34943.5</v>
      </c>
      <c r="AV159" s="2">
        <v>-26.33</v>
      </c>
    </row>
    <row r="160" spans="1:48" ht="15" thickBot="1" x14ac:dyDescent="0.35">
      <c r="A160" s="1" t="s">
        <v>113</v>
      </c>
      <c r="B160" s="2">
        <v>0</v>
      </c>
      <c r="C160" s="2">
        <v>0</v>
      </c>
      <c r="D160" s="22">
        <v>23422.9</v>
      </c>
      <c r="E160" s="2">
        <v>0</v>
      </c>
      <c r="F160" s="2">
        <v>0</v>
      </c>
      <c r="G160" s="22">
        <v>4920.7</v>
      </c>
      <c r="H160" s="2">
        <v>0</v>
      </c>
      <c r="I160" s="22">
        <v>0</v>
      </c>
      <c r="J160" s="2">
        <v>0</v>
      </c>
      <c r="K160" s="22">
        <v>0</v>
      </c>
      <c r="L160" s="2">
        <v>0</v>
      </c>
      <c r="M160" s="2">
        <v>0</v>
      </c>
      <c r="N160" s="2">
        <v>0</v>
      </c>
      <c r="O160" s="22">
        <v>37404.5</v>
      </c>
      <c r="P160" s="22">
        <v>2734</v>
      </c>
      <c r="Q160" s="22">
        <v>356</v>
      </c>
      <c r="R160" s="22">
        <v>18384.2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2">
        <v>0</v>
      </c>
      <c r="Z160" s="22">
        <v>0</v>
      </c>
      <c r="AA160" s="2">
        <v>0</v>
      </c>
      <c r="AB160" s="2">
        <v>0</v>
      </c>
      <c r="AC160" s="22">
        <v>0</v>
      </c>
      <c r="AD160" s="2">
        <v>0</v>
      </c>
      <c r="AE160" s="2">
        <v>0</v>
      </c>
      <c r="AF160" s="2">
        <v>0</v>
      </c>
      <c r="AG160" s="2">
        <v>0</v>
      </c>
      <c r="AH160" s="22">
        <v>1225.7</v>
      </c>
      <c r="AI160" s="2">
        <v>0</v>
      </c>
      <c r="AJ160" s="2">
        <v>0</v>
      </c>
      <c r="AK160" s="2">
        <v>0</v>
      </c>
      <c r="AL160" s="22">
        <v>0</v>
      </c>
      <c r="AM160" s="2">
        <v>0</v>
      </c>
      <c r="AN160" s="22">
        <v>51729.5</v>
      </c>
      <c r="AO160" s="2">
        <v>0</v>
      </c>
      <c r="AP160" s="2">
        <v>0</v>
      </c>
      <c r="AQ160" s="22">
        <v>5603.4</v>
      </c>
      <c r="AR160" s="22">
        <v>3463.9</v>
      </c>
      <c r="AS160" s="2">
        <v>149244.70000000001</v>
      </c>
      <c r="AT160" s="2">
        <v>120666</v>
      </c>
      <c r="AU160" s="2">
        <v>-28578.7</v>
      </c>
      <c r="AV160" s="2">
        <v>-23.68</v>
      </c>
    </row>
    <row r="161" spans="1:48" ht="15" thickBot="1" x14ac:dyDescent="0.35">
      <c r="A161" s="1" t="s">
        <v>114</v>
      </c>
      <c r="B161" s="2">
        <v>0</v>
      </c>
      <c r="C161" s="2">
        <v>0</v>
      </c>
      <c r="D161" s="22">
        <v>23422.9</v>
      </c>
      <c r="E161" s="2">
        <v>0</v>
      </c>
      <c r="F161" s="2">
        <v>0</v>
      </c>
      <c r="G161" s="22">
        <v>0</v>
      </c>
      <c r="H161" s="2">
        <v>0</v>
      </c>
      <c r="I161" s="22">
        <v>0</v>
      </c>
      <c r="J161" s="2">
        <v>0</v>
      </c>
      <c r="K161" s="22">
        <v>6491.1</v>
      </c>
      <c r="L161" s="2">
        <v>0</v>
      </c>
      <c r="M161" s="2">
        <v>0</v>
      </c>
      <c r="N161" s="2">
        <v>0</v>
      </c>
      <c r="O161" s="22">
        <v>37404.5</v>
      </c>
      <c r="P161" s="22">
        <v>2734</v>
      </c>
      <c r="Q161" s="22">
        <v>0</v>
      </c>
      <c r="R161" s="22">
        <v>18384.2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2">
        <v>0</v>
      </c>
      <c r="Z161" s="22">
        <v>0</v>
      </c>
      <c r="AA161" s="2">
        <v>0</v>
      </c>
      <c r="AB161" s="2">
        <v>0</v>
      </c>
      <c r="AC161" s="22">
        <v>0</v>
      </c>
      <c r="AD161" s="2">
        <v>0</v>
      </c>
      <c r="AE161" s="2">
        <v>0</v>
      </c>
      <c r="AF161" s="2">
        <v>0</v>
      </c>
      <c r="AG161" s="2">
        <v>0</v>
      </c>
      <c r="AH161" s="22">
        <v>0</v>
      </c>
      <c r="AI161" s="2">
        <v>0</v>
      </c>
      <c r="AJ161" s="2">
        <v>0</v>
      </c>
      <c r="AK161" s="2">
        <v>0</v>
      </c>
      <c r="AL161" s="22">
        <v>0</v>
      </c>
      <c r="AM161" s="2">
        <v>0</v>
      </c>
      <c r="AN161" s="22">
        <v>51729.5</v>
      </c>
      <c r="AO161" s="2">
        <v>0</v>
      </c>
      <c r="AP161" s="2">
        <v>0</v>
      </c>
      <c r="AQ161" s="22">
        <v>0</v>
      </c>
      <c r="AR161" s="22">
        <v>3463.9</v>
      </c>
      <c r="AS161" s="2">
        <v>143630.1</v>
      </c>
      <c r="AT161" s="2">
        <v>118966</v>
      </c>
      <c r="AU161" s="2">
        <v>-24664.1</v>
      </c>
      <c r="AV161" s="2">
        <v>-20.73</v>
      </c>
    </row>
    <row r="162" spans="1:48" ht="15" thickBot="1" x14ac:dyDescent="0.35">
      <c r="A162" s="1" t="s">
        <v>115</v>
      </c>
      <c r="B162" s="2">
        <v>0</v>
      </c>
      <c r="C162" s="2">
        <v>0</v>
      </c>
      <c r="D162" s="22">
        <v>23422.9</v>
      </c>
      <c r="E162" s="2">
        <v>0</v>
      </c>
      <c r="F162" s="2">
        <v>0</v>
      </c>
      <c r="G162" s="22">
        <v>0</v>
      </c>
      <c r="H162" s="2">
        <v>0</v>
      </c>
      <c r="I162" s="22">
        <v>0</v>
      </c>
      <c r="J162" s="2">
        <v>0</v>
      </c>
      <c r="K162" s="22">
        <v>0</v>
      </c>
      <c r="L162" s="2">
        <v>0</v>
      </c>
      <c r="M162" s="2">
        <v>0</v>
      </c>
      <c r="N162" s="2">
        <v>0</v>
      </c>
      <c r="O162" s="22">
        <v>37404.5</v>
      </c>
      <c r="P162" s="22">
        <v>2734</v>
      </c>
      <c r="Q162" s="22">
        <v>356</v>
      </c>
      <c r="R162" s="22">
        <v>18384.2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2">
        <v>0</v>
      </c>
      <c r="Z162" s="22">
        <v>0</v>
      </c>
      <c r="AA162" s="2">
        <v>0</v>
      </c>
      <c r="AB162" s="2">
        <v>0</v>
      </c>
      <c r="AC162" s="22">
        <v>0</v>
      </c>
      <c r="AD162" s="2">
        <v>0</v>
      </c>
      <c r="AE162" s="2">
        <v>0</v>
      </c>
      <c r="AF162" s="2">
        <v>0</v>
      </c>
      <c r="AG162" s="2">
        <v>0</v>
      </c>
      <c r="AH162" s="22">
        <v>0</v>
      </c>
      <c r="AI162" s="2">
        <v>0</v>
      </c>
      <c r="AJ162" s="2">
        <v>0</v>
      </c>
      <c r="AK162" s="2">
        <v>0</v>
      </c>
      <c r="AL162" s="22">
        <v>0</v>
      </c>
      <c r="AM162" s="2">
        <v>0</v>
      </c>
      <c r="AN162" s="22">
        <v>51729.5</v>
      </c>
      <c r="AO162" s="2">
        <v>0</v>
      </c>
      <c r="AP162" s="2">
        <v>0</v>
      </c>
      <c r="AQ162" s="22">
        <v>5439.3</v>
      </c>
      <c r="AR162" s="22">
        <v>3463.9</v>
      </c>
      <c r="AS162" s="2">
        <v>142934.29999999999</v>
      </c>
      <c r="AT162" s="2">
        <v>116800</v>
      </c>
      <c r="AU162" s="2">
        <v>-26134.3</v>
      </c>
      <c r="AV162" s="2">
        <v>-22.38</v>
      </c>
    </row>
    <row r="163" spans="1:48" ht="15" thickBot="1" x14ac:dyDescent="0.35">
      <c r="A163" s="1" t="s">
        <v>116</v>
      </c>
      <c r="B163" s="2">
        <v>0</v>
      </c>
      <c r="C163" s="2">
        <v>0</v>
      </c>
      <c r="D163" s="22">
        <v>0</v>
      </c>
      <c r="E163" s="2">
        <v>0</v>
      </c>
      <c r="F163" s="2">
        <v>0</v>
      </c>
      <c r="G163" s="22">
        <v>4920.7</v>
      </c>
      <c r="H163" s="2">
        <v>0</v>
      </c>
      <c r="I163" s="22">
        <v>0</v>
      </c>
      <c r="J163" s="2">
        <v>0</v>
      </c>
      <c r="K163" s="22">
        <v>0</v>
      </c>
      <c r="L163" s="2">
        <v>0</v>
      </c>
      <c r="M163" s="2">
        <v>0</v>
      </c>
      <c r="N163" s="2">
        <v>0</v>
      </c>
      <c r="O163" s="22">
        <v>37404.5</v>
      </c>
      <c r="P163" s="22">
        <v>2734</v>
      </c>
      <c r="Q163" s="22">
        <v>0</v>
      </c>
      <c r="R163" s="22">
        <v>18384.2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2">
        <v>0</v>
      </c>
      <c r="Z163" s="22">
        <v>0</v>
      </c>
      <c r="AA163" s="2">
        <v>0</v>
      </c>
      <c r="AB163" s="2">
        <v>0</v>
      </c>
      <c r="AC163" s="22">
        <v>0</v>
      </c>
      <c r="AD163" s="2">
        <v>0</v>
      </c>
      <c r="AE163" s="2">
        <v>0</v>
      </c>
      <c r="AF163" s="2">
        <v>0</v>
      </c>
      <c r="AG163" s="2">
        <v>0</v>
      </c>
      <c r="AH163" s="22">
        <v>1225.7</v>
      </c>
      <c r="AI163" s="2">
        <v>0</v>
      </c>
      <c r="AJ163" s="2">
        <v>0</v>
      </c>
      <c r="AK163" s="2">
        <v>0</v>
      </c>
      <c r="AL163" s="22">
        <v>0</v>
      </c>
      <c r="AM163" s="2">
        <v>0</v>
      </c>
      <c r="AN163" s="22">
        <v>51729.5</v>
      </c>
      <c r="AO163" s="2">
        <v>0</v>
      </c>
      <c r="AP163" s="2">
        <v>0</v>
      </c>
      <c r="AQ163" s="22">
        <v>5603.4</v>
      </c>
      <c r="AR163" s="22">
        <v>3463.9</v>
      </c>
      <c r="AS163" s="2">
        <v>125465.9</v>
      </c>
      <c r="AT163" s="2">
        <v>124233</v>
      </c>
      <c r="AU163" s="2">
        <v>-1232.9000000000001</v>
      </c>
      <c r="AV163" s="2">
        <v>-0.99</v>
      </c>
    </row>
    <row r="164" spans="1:48" ht="15" thickBot="1" x14ac:dyDescent="0.35">
      <c r="A164" s="1" t="s">
        <v>117</v>
      </c>
      <c r="B164" s="2">
        <v>0</v>
      </c>
      <c r="C164" s="2">
        <v>0</v>
      </c>
      <c r="D164" s="22">
        <v>0</v>
      </c>
      <c r="E164" s="2">
        <v>0</v>
      </c>
      <c r="F164" s="2">
        <v>0</v>
      </c>
      <c r="G164" s="22">
        <v>4920.7</v>
      </c>
      <c r="H164" s="2">
        <v>0</v>
      </c>
      <c r="I164" s="22">
        <v>0</v>
      </c>
      <c r="J164" s="2">
        <v>0</v>
      </c>
      <c r="K164" s="22">
        <v>0</v>
      </c>
      <c r="L164" s="2">
        <v>0</v>
      </c>
      <c r="M164" s="2">
        <v>0</v>
      </c>
      <c r="N164" s="2">
        <v>0</v>
      </c>
      <c r="O164" s="22">
        <v>37404.5</v>
      </c>
      <c r="P164" s="22">
        <v>2734</v>
      </c>
      <c r="Q164" s="22">
        <v>356</v>
      </c>
      <c r="R164" s="22">
        <v>18384.2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2">
        <v>0</v>
      </c>
      <c r="Z164" s="22">
        <v>0</v>
      </c>
      <c r="AA164" s="2">
        <v>0</v>
      </c>
      <c r="AB164" s="2">
        <v>0</v>
      </c>
      <c r="AC164" s="22">
        <v>0</v>
      </c>
      <c r="AD164" s="2">
        <v>0</v>
      </c>
      <c r="AE164" s="2">
        <v>0</v>
      </c>
      <c r="AF164" s="2">
        <v>0</v>
      </c>
      <c r="AG164" s="2">
        <v>0</v>
      </c>
      <c r="AH164" s="22">
        <v>1225.7</v>
      </c>
      <c r="AI164" s="2">
        <v>0</v>
      </c>
      <c r="AJ164" s="2">
        <v>0</v>
      </c>
      <c r="AK164" s="2">
        <v>0</v>
      </c>
      <c r="AL164" s="22">
        <v>0</v>
      </c>
      <c r="AM164" s="2">
        <v>0</v>
      </c>
      <c r="AN164" s="22">
        <v>51729.5</v>
      </c>
      <c r="AO164" s="2">
        <v>0</v>
      </c>
      <c r="AP164" s="2">
        <v>0</v>
      </c>
      <c r="AQ164" s="22">
        <v>5603.4</v>
      </c>
      <c r="AR164" s="22">
        <v>3463.9</v>
      </c>
      <c r="AS164" s="2">
        <v>125821.9</v>
      </c>
      <c r="AT164" s="2">
        <v>128300</v>
      </c>
      <c r="AU164" s="2">
        <v>2478.1</v>
      </c>
      <c r="AV164" s="2">
        <v>1.93</v>
      </c>
    </row>
    <row r="165" spans="1:48" ht="15" thickBot="1" x14ac:dyDescent="0.35">
      <c r="A165" s="1" t="s">
        <v>118</v>
      </c>
      <c r="B165" s="2">
        <v>0</v>
      </c>
      <c r="C165" s="2">
        <v>0</v>
      </c>
      <c r="D165" s="22">
        <v>0</v>
      </c>
      <c r="E165" s="2">
        <v>0</v>
      </c>
      <c r="F165" s="2">
        <v>0</v>
      </c>
      <c r="G165" s="22">
        <v>4920.7</v>
      </c>
      <c r="H165" s="2">
        <v>0</v>
      </c>
      <c r="I165" s="22">
        <v>0</v>
      </c>
      <c r="J165" s="2">
        <v>0</v>
      </c>
      <c r="K165" s="22">
        <v>0</v>
      </c>
      <c r="L165" s="2">
        <v>0</v>
      </c>
      <c r="M165" s="2">
        <v>0</v>
      </c>
      <c r="N165" s="2">
        <v>0</v>
      </c>
      <c r="O165" s="22">
        <v>37404.5</v>
      </c>
      <c r="P165" s="22">
        <v>2734</v>
      </c>
      <c r="Q165" s="22">
        <v>356</v>
      </c>
      <c r="R165" s="22">
        <v>18384.2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2">
        <v>0</v>
      </c>
      <c r="Z165" s="22">
        <v>0</v>
      </c>
      <c r="AA165" s="2">
        <v>0</v>
      </c>
      <c r="AB165" s="2">
        <v>0</v>
      </c>
      <c r="AC165" s="22">
        <v>0</v>
      </c>
      <c r="AD165" s="2">
        <v>0</v>
      </c>
      <c r="AE165" s="2">
        <v>0</v>
      </c>
      <c r="AF165" s="2">
        <v>0</v>
      </c>
      <c r="AG165" s="2">
        <v>0</v>
      </c>
      <c r="AH165" s="22">
        <v>1225.7</v>
      </c>
      <c r="AI165" s="2">
        <v>0</v>
      </c>
      <c r="AJ165" s="2">
        <v>0</v>
      </c>
      <c r="AK165" s="2">
        <v>0</v>
      </c>
      <c r="AL165" s="22">
        <v>0</v>
      </c>
      <c r="AM165" s="2">
        <v>0</v>
      </c>
      <c r="AN165" s="22">
        <v>51729.5</v>
      </c>
      <c r="AO165" s="2">
        <v>0</v>
      </c>
      <c r="AP165" s="2">
        <v>0</v>
      </c>
      <c r="AQ165" s="22">
        <v>5603.4</v>
      </c>
      <c r="AR165" s="22">
        <v>3463.9</v>
      </c>
      <c r="AS165" s="2">
        <v>125821.9</v>
      </c>
      <c r="AT165" s="2">
        <v>117300</v>
      </c>
      <c r="AU165" s="2">
        <v>-8521.9</v>
      </c>
      <c r="AV165" s="2">
        <v>-7.27</v>
      </c>
    </row>
    <row r="166" spans="1:48" ht="15" thickBot="1" x14ac:dyDescent="0.35">
      <c r="A166" s="1" t="s">
        <v>119</v>
      </c>
      <c r="B166" s="2">
        <v>0</v>
      </c>
      <c r="C166" s="2">
        <v>0</v>
      </c>
      <c r="D166" s="22">
        <v>0</v>
      </c>
      <c r="E166" s="2">
        <v>0</v>
      </c>
      <c r="F166" s="2">
        <v>0</v>
      </c>
      <c r="G166" s="22">
        <v>4920.7</v>
      </c>
      <c r="H166" s="2">
        <v>0</v>
      </c>
      <c r="I166" s="22">
        <v>0</v>
      </c>
      <c r="J166" s="2">
        <v>0</v>
      </c>
      <c r="K166" s="22">
        <v>0</v>
      </c>
      <c r="L166" s="2">
        <v>0</v>
      </c>
      <c r="M166" s="2">
        <v>0</v>
      </c>
      <c r="N166" s="2">
        <v>0</v>
      </c>
      <c r="O166" s="22">
        <v>37404.5</v>
      </c>
      <c r="P166" s="22">
        <v>2734</v>
      </c>
      <c r="Q166" s="22">
        <v>0</v>
      </c>
      <c r="R166" s="22">
        <v>18384.2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2">
        <v>0</v>
      </c>
      <c r="Z166" s="22">
        <v>0</v>
      </c>
      <c r="AA166" s="2">
        <v>0</v>
      </c>
      <c r="AB166" s="2">
        <v>0</v>
      </c>
      <c r="AC166" s="22">
        <v>0</v>
      </c>
      <c r="AD166" s="2">
        <v>0</v>
      </c>
      <c r="AE166" s="2">
        <v>0</v>
      </c>
      <c r="AF166" s="2">
        <v>0</v>
      </c>
      <c r="AG166" s="2">
        <v>0</v>
      </c>
      <c r="AH166" s="22">
        <v>1225.7</v>
      </c>
      <c r="AI166" s="2">
        <v>0</v>
      </c>
      <c r="AJ166" s="2">
        <v>0</v>
      </c>
      <c r="AK166" s="2">
        <v>0</v>
      </c>
      <c r="AL166" s="22">
        <v>0</v>
      </c>
      <c r="AM166" s="2">
        <v>0</v>
      </c>
      <c r="AN166" s="22">
        <v>51729.5</v>
      </c>
      <c r="AO166" s="2">
        <v>0</v>
      </c>
      <c r="AP166" s="2">
        <v>0</v>
      </c>
      <c r="AQ166" s="22">
        <v>5603.4</v>
      </c>
      <c r="AR166" s="22">
        <v>3463.9</v>
      </c>
      <c r="AS166" s="2">
        <v>125465.9</v>
      </c>
      <c r="AT166" s="2">
        <v>141066</v>
      </c>
      <c r="AU166" s="2">
        <v>15600.1</v>
      </c>
      <c r="AV166" s="2">
        <v>11.06</v>
      </c>
    </row>
    <row r="167" spans="1:48" ht="15" thickBot="1" x14ac:dyDescent="0.35">
      <c r="A167" s="1" t="s">
        <v>120</v>
      </c>
      <c r="B167" s="2">
        <v>0</v>
      </c>
      <c r="C167" s="2">
        <v>0</v>
      </c>
      <c r="D167" s="22">
        <v>0</v>
      </c>
      <c r="E167" s="2">
        <v>0</v>
      </c>
      <c r="F167" s="2">
        <v>0</v>
      </c>
      <c r="G167" s="22">
        <v>4920.7</v>
      </c>
      <c r="H167" s="2">
        <v>0</v>
      </c>
      <c r="I167" s="22">
        <v>3594.5</v>
      </c>
      <c r="J167" s="2">
        <v>0</v>
      </c>
      <c r="K167" s="22">
        <v>0</v>
      </c>
      <c r="L167" s="2">
        <v>0</v>
      </c>
      <c r="M167" s="2">
        <v>0</v>
      </c>
      <c r="N167" s="2">
        <v>0</v>
      </c>
      <c r="O167" s="22">
        <v>37404.5</v>
      </c>
      <c r="P167" s="22">
        <v>2734</v>
      </c>
      <c r="Q167" s="22">
        <v>356</v>
      </c>
      <c r="R167" s="2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2">
        <v>14235.6</v>
      </c>
      <c r="Z167" s="22">
        <v>4084.5</v>
      </c>
      <c r="AA167" s="2">
        <v>0</v>
      </c>
      <c r="AB167" s="2">
        <v>0</v>
      </c>
      <c r="AC167" s="22">
        <v>2278</v>
      </c>
      <c r="AD167" s="2">
        <v>0</v>
      </c>
      <c r="AE167" s="2">
        <v>0</v>
      </c>
      <c r="AF167" s="2">
        <v>0</v>
      </c>
      <c r="AG167" s="2">
        <v>0</v>
      </c>
      <c r="AH167" s="22">
        <v>1225.7</v>
      </c>
      <c r="AI167" s="2">
        <v>0</v>
      </c>
      <c r="AJ167" s="2">
        <v>0</v>
      </c>
      <c r="AK167" s="2">
        <v>0</v>
      </c>
      <c r="AL167" s="22">
        <v>0</v>
      </c>
      <c r="AM167" s="2">
        <v>0</v>
      </c>
      <c r="AN167" s="22">
        <v>51729.5</v>
      </c>
      <c r="AO167" s="2">
        <v>0</v>
      </c>
      <c r="AP167" s="2">
        <v>0</v>
      </c>
      <c r="AQ167" s="22">
        <v>5603.4</v>
      </c>
      <c r="AR167" s="22">
        <v>3463.9</v>
      </c>
      <c r="AS167" s="2">
        <v>131630.20000000001</v>
      </c>
      <c r="AT167" s="2">
        <v>140678</v>
      </c>
      <c r="AU167" s="2">
        <v>9047.7999999999993</v>
      </c>
      <c r="AV167" s="2">
        <v>6.43</v>
      </c>
    </row>
    <row r="168" spans="1:48" ht="15" thickBot="1" x14ac:dyDescent="0.35">
      <c r="A168" s="1" t="s">
        <v>121</v>
      </c>
      <c r="B168" s="2">
        <v>0</v>
      </c>
      <c r="C168" s="2">
        <v>0</v>
      </c>
      <c r="D168" s="22">
        <v>23422.9</v>
      </c>
      <c r="E168" s="2">
        <v>0</v>
      </c>
      <c r="F168" s="2">
        <v>0</v>
      </c>
      <c r="G168" s="22">
        <v>0</v>
      </c>
      <c r="H168" s="2">
        <v>0</v>
      </c>
      <c r="I168" s="22">
        <v>3594.5</v>
      </c>
      <c r="J168" s="2">
        <v>0</v>
      </c>
      <c r="K168" s="22">
        <v>6491.1</v>
      </c>
      <c r="L168" s="2">
        <v>0</v>
      </c>
      <c r="M168" s="2">
        <v>0</v>
      </c>
      <c r="N168" s="2">
        <v>0</v>
      </c>
      <c r="O168" s="22">
        <v>37404.5</v>
      </c>
      <c r="P168" s="22">
        <v>2734</v>
      </c>
      <c r="Q168" s="22">
        <v>0</v>
      </c>
      <c r="R168" s="22">
        <v>18384.2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2">
        <v>14235.6</v>
      </c>
      <c r="Z168" s="22">
        <v>4084.5</v>
      </c>
      <c r="AA168" s="2">
        <v>0</v>
      </c>
      <c r="AB168" s="2">
        <v>0</v>
      </c>
      <c r="AC168" s="22">
        <v>2278</v>
      </c>
      <c r="AD168" s="2">
        <v>0</v>
      </c>
      <c r="AE168" s="2">
        <v>0</v>
      </c>
      <c r="AF168" s="2">
        <v>0</v>
      </c>
      <c r="AG168" s="2">
        <v>0</v>
      </c>
      <c r="AH168" s="22">
        <v>1225.7</v>
      </c>
      <c r="AI168" s="2">
        <v>0</v>
      </c>
      <c r="AJ168" s="2">
        <v>0</v>
      </c>
      <c r="AK168" s="2">
        <v>0</v>
      </c>
      <c r="AL168" s="22">
        <v>0</v>
      </c>
      <c r="AM168" s="2">
        <v>0</v>
      </c>
      <c r="AN168" s="22">
        <v>0</v>
      </c>
      <c r="AO168" s="2">
        <v>0</v>
      </c>
      <c r="AP168" s="2">
        <v>0</v>
      </c>
      <c r="AQ168" s="22">
        <v>0</v>
      </c>
      <c r="AR168" s="22">
        <v>3463.9</v>
      </c>
      <c r="AS168" s="2">
        <v>117318.8</v>
      </c>
      <c r="AT168" s="2">
        <v>123666</v>
      </c>
      <c r="AU168" s="2">
        <v>6347.2</v>
      </c>
      <c r="AV168" s="2">
        <v>5.13</v>
      </c>
    </row>
    <row r="169" spans="1:48" ht="15" thickBot="1" x14ac:dyDescent="0.35">
      <c r="A169" s="1" t="s">
        <v>122</v>
      </c>
      <c r="B169" s="2">
        <v>0</v>
      </c>
      <c r="C169" s="2">
        <v>0</v>
      </c>
      <c r="D169" s="22">
        <v>23422.9</v>
      </c>
      <c r="E169" s="2">
        <v>0</v>
      </c>
      <c r="F169" s="2">
        <v>0</v>
      </c>
      <c r="G169" s="22">
        <v>0</v>
      </c>
      <c r="H169" s="2">
        <v>0</v>
      </c>
      <c r="I169" s="22">
        <v>3594.5</v>
      </c>
      <c r="J169" s="2">
        <v>0</v>
      </c>
      <c r="K169" s="22">
        <v>6491.1</v>
      </c>
      <c r="L169" s="2">
        <v>0</v>
      </c>
      <c r="M169" s="2">
        <v>0</v>
      </c>
      <c r="N169" s="2">
        <v>0</v>
      </c>
      <c r="O169" s="22">
        <v>37404.5</v>
      </c>
      <c r="P169" s="22">
        <v>0</v>
      </c>
      <c r="Q169" s="22">
        <v>0</v>
      </c>
      <c r="R169" s="22">
        <v>18384.2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2">
        <v>14235.6</v>
      </c>
      <c r="Z169" s="22">
        <v>4084.5</v>
      </c>
      <c r="AA169" s="2">
        <v>0</v>
      </c>
      <c r="AB169" s="2">
        <v>0</v>
      </c>
      <c r="AC169" s="22">
        <v>2278</v>
      </c>
      <c r="AD169" s="2">
        <v>0</v>
      </c>
      <c r="AE169" s="2">
        <v>0</v>
      </c>
      <c r="AF169" s="2">
        <v>0</v>
      </c>
      <c r="AG169" s="2">
        <v>0</v>
      </c>
      <c r="AH169" s="22">
        <v>1225.7</v>
      </c>
      <c r="AI169" s="2">
        <v>0</v>
      </c>
      <c r="AJ169" s="2">
        <v>0</v>
      </c>
      <c r="AK169" s="2">
        <v>0</v>
      </c>
      <c r="AL169" s="22">
        <v>0</v>
      </c>
      <c r="AM169" s="2">
        <v>0</v>
      </c>
      <c r="AN169" s="22">
        <v>0</v>
      </c>
      <c r="AO169" s="2">
        <v>0</v>
      </c>
      <c r="AP169" s="2">
        <v>0</v>
      </c>
      <c r="AQ169" s="22">
        <v>0</v>
      </c>
      <c r="AR169" s="22">
        <v>3463.9</v>
      </c>
      <c r="AS169" s="2">
        <v>114584.9</v>
      </c>
      <c r="AT169" s="2">
        <v>113666</v>
      </c>
      <c r="AU169" s="2">
        <v>-918.9</v>
      </c>
      <c r="AV169" s="2">
        <v>-0.81</v>
      </c>
    </row>
    <row r="170" spans="1:48" ht="15" thickBot="1" x14ac:dyDescent="0.35">
      <c r="A170" s="1" t="s">
        <v>123</v>
      </c>
      <c r="B170" s="2">
        <v>0</v>
      </c>
      <c r="C170" s="2">
        <v>0</v>
      </c>
      <c r="D170" s="22">
        <v>23422.9</v>
      </c>
      <c r="E170" s="2">
        <v>0</v>
      </c>
      <c r="F170" s="2">
        <v>0</v>
      </c>
      <c r="G170" s="22">
        <v>0</v>
      </c>
      <c r="H170" s="2">
        <v>0</v>
      </c>
      <c r="I170" s="22">
        <v>3594.5</v>
      </c>
      <c r="J170" s="2">
        <v>0</v>
      </c>
      <c r="K170" s="22">
        <v>6491.1</v>
      </c>
      <c r="L170" s="2">
        <v>0</v>
      </c>
      <c r="M170" s="2">
        <v>0</v>
      </c>
      <c r="N170" s="2">
        <v>0</v>
      </c>
      <c r="O170" s="22">
        <v>37404.5</v>
      </c>
      <c r="P170" s="22">
        <v>0</v>
      </c>
      <c r="Q170" s="22">
        <v>0</v>
      </c>
      <c r="R170" s="22">
        <v>18384.2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2">
        <v>14235.6</v>
      </c>
      <c r="Z170" s="22">
        <v>4084.5</v>
      </c>
      <c r="AA170" s="2">
        <v>0</v>
      </c>
      <c r="AB170" s="2">
        <v>0</v>
      </c>
      <c r="AC170" s="22">
        <v>2278</v>
      </c>
      <c r="AD170" s="2">
        <v>0</v>
      </c>
      <c r="AE170" s="2">
        <v>0</v>
      </c>
      <c r="AF170" s="2">
        <v>0</v>
      </c>
      <c r="AG170" s="2">
        <v>0</v>
      </c>
      <c r="AH170" s="22">
        <v>1225.7</v>
      </c>
      <c r="AI170" s="2">
        <v>0</v>
      </c>
      <c r="AJ170" s="2">
        <v>0</v>
      </c>
      <c r="AK170" s="2">
        <v>0</v>
      </c>
      <c r="AL170" s="22">
        <v>0</v>
      </c>
      <c r="AM170" s="2">
        <v>0</v>
      </c>
      <c r="AN170" s="22">
        <v>0</v>
      </c>
      <c r="AO170" s="2">
        <v>0</v>
      </c>
      <c r="AP170" s="2">
        <v>0</v>
      </c>
      <c r="AQ170" s="22">
        <v>0</v>
      </c>
      <c r="AR170" s="22">
        <v>3463.9</v>
      </c>
      <c r="AS170" s="2">
        <v>114584.9</v>
      </c>
      <c r="AT170" s="2">
        <v>117033</v>
      </c>
      <c r="AU170" s="2">
        <v>2448.1</v>
      </c>
      <c r="AV170" s="2">
        <v>2.09</v>
      </c>
    </row>
    <row r="171" spans="1:48" ht="15" thickBot="1" x14ac:dyDescent="0.35">
      <c r="A171" s="1" t="s">
        <v>124</v>
      </c>
      <c r="B171" s="2">
        <v>0</v>
      </c>
      <c r="C171" s="2">
        <v>0</v>
      </c>
      <c r="D171" s="22">
        <v>23422.9</v>
      </c>
      <c r="E171" s="2">
        <v>0</v>
      </c>
      <c r="F171" s="2">
        <v>0</v>
      </c>
      <c r="G171" s="22">
        <v>0</v>
      </c>
      <c r="H171" s="2">
        <v>0</v>
      </c>
      <c r="I171" s="22">
        <v>3594.5</v>
      </c>
      <c r="J171" s="2">
        <v>0</v>
      </c>
      <c r="K171" s="22">
        <v>6491.1</v>
      </c>
      <c r="L171" s="2">
        <v>0</v>
      </c>
      <c r="M171" s="2">
        <v>0</v>
      </c>
      <c r="N171" s="2">
        <v>0</v>
      </c>
      <c r="O171" s="22">
        <v>37404.5</v>
      </c>
      <c r="P171" s="22">
        <v>0</v>
      </c>
      <c r="Q171" s="22">
        <v>0</v>
      </c>
      <c r="R171" s="22">
        <v>18384.2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2">
        <v>14235.6</v>
      </c>
      <c r="Z171" s="22">
        <v>4084.5</v>
      </c>
      <c r="AA171" s="2">
        <v>0</v>
      </c>
      <c r="AB171" s="2">
        <v>0</v>
      </c>
      <c r="AC171" s="22">
        <v>2278</v>
      </c>
      <c r="AD171" s="2">
        <v>0</v>
      </c>
      <c r="AE171" s="2">
        <v>0</v>
      </c>
      <c r="AF171" s="2">
        <v>0</v>
      </c>
      <c r="AG171" s="2">
        <v>0</v>
      </c>
      <c r="AH171" s="22">
        <v>1225.7</v>
      </c>
      <c r="AI171" s="2">
        <v>0</v>
      </c>
      <c r="AJ171" s="2">
        <v>0</v>
      </c>
      <c r="AK171" s="2">
        <v>0</v>
      </c>
      <c r="AL171" s="22">
        <v>0</v>
      </c>
      <c r="AM171" s="2">
        <v>0</v>
      </c>
      <c r="AN171" s="22">
        <v>0</v>
      </c>
      <c r="AO171" s="2">
        <v>0</v>
      </c>
      <c r="AP171" s="2">
        <v>0</v>
      </c>
      <c r="AQ171" s="22">
        <v>0</v>
      </c>
      <c r="AR171" s="22">
        <v>3463.9</v>
      </c>
      <c r="AS171" s="2">
        <v>114584.9</v>
      </c>
      <c r="AT171" s="2">
        <v>122392</v>
      </c>
      <c r="AU171" s="2">
        <v>7807.1</v>
      </c>
      <c r="AV171" s="2">
        <v>6.38</v>
      </c>
    </row>
    <row r="172" spans="1:48" ht="15" thickBot="1" x14ac:dyDescent="0.35">
      <c r="A172" s="1" t="s">
        <v>125</v>
      </c>
      <c r="B172" s="2">
        <v>0</v>
      </c>
      <c r="C172" s="2">
        <v>0</v>
      </c>
      <c r="D172" s="22">
        <v>0</v>
      </c>
      <c r="E172" s="2">
        <v>0</v>
      </c>
      <c r="F172" s="2">
        <v>0</v>
      </c>
      <c r="G172" s="22">
        <v>4920.7</v>
      </c>
      <c r="H172" s="2">
        <v>0</v>
      </c>
      <c r="I172" s="22">
        <v>3594.5</v>
      </c>
      <c r="J172" s="2">
        <v>0</v>
      </c>
      <c r="K172" s="22">
        <v>0</v>
      </c>
      <c r="L172" s="2">
        <v>0</v>
      </c>
      <c r="M172" s="2">
        <v>0</v>
      </c>
      <c r="N172" s="2">
        <v>0</v>
      </c>
      <c r="O172" s="22">
        <v>37404.5</v>
      </c>
      <c r="P172" s="22">
        <v>0</v>
      </c>
      <c r="Q172" s="22">
        <v>0</v>
      </c>
      <c r="R172" s="2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2">
        <v>14235.6</v>
      </c>
      <c r="Z172" s="22">
        <v>0</v>
      </c>
      <c r="AA172" s="2">
        <v>0</v>
      </c>
      <c r="AB172" s="2">
        <v>0</v>
      </c>
      <c r="AC172" s="22">
        <v>2278</v>
      </c>
      <c r="AD172" s="2">
        <v>0</v>
      </c>
      <c r="AE172" s="2">
        <v>0</v>
      </c>
      <c r="AF172" s="2">
        <v>0</v>
      </c>
      <c r="AG172" s="2">
        <v>0</v>
      </c>
      <c r="AH172" s="22">
        <v>1225.7</v>
      </c>
      <c r="AI172" s="2">
        <v>0</v>
      </c>
      <c r="AJ172" s="2">
        <v>0</v>
      </c>
      <c r="AK172" s="2">
        <v>0</v>
      </c>
      <c r="AL172" s="22">
        <v>0</v>
      </c>
      <c r="AM172" s="2">
        <v>0</v>
      </c>
      <c r="AN172" s="22">
        <v>51729.5</v>
      </c>
      <c r="AO172" s="2">
        <v>0</v>
      </c>
      <c r="AP172" s="2">
        <v>0</v>
      </c>
      <c r="AQ172" s="22">
        <v>0</v>
      </c>
      <c r="AR172" s="22">
        <v>3463.9</v>
      </c>
      <c r="AS172" s="2">
        <v>118852.4</v>
      </c>
      <c r="AT172" s="2">
        <v>132214</v>
      </c>
      <c r="AU172" s="2">
        <v>13361.6</v>
      </c>
      <c r="AV172" s="2">
        <v>10.11</v>
      </c>
    </row>
    <row r="173" spans="1:48" ht="15" thickBot="1" x14ac:dyDescent="0.35">
      <c r="A173" s="1" t="s">
        <v>126</v>
      </c>
      <c r="B173" s="2">
        <v>0</v>
      </c>
      <c r="C173" s="2">
        <v>0</v>
      </c>
      <c r="D173" s="22">
        <v>0</v>
      </c>
      <c r="E173" s="2">
        <v>0</v>
      </c>
      <c r="F173" s="2">
        <v>0</v>
      </c>
      <c r="G173" s="22">
        <v>0</v>
      </c>
      <c r="H173" s="2">
        <v>0</v>
      </c>
      <c r="I173" s="22">
        <v>0</v>
      </c>
      <c r="J173" s="2">
        <v>0</v>
      </c>
      <c r="K173" s="22">
        <v>0</v>
      </c>
      <c r="L173" s="2">
        <v>0</v>
      </c>
      <c r="M173" s="2">
        <v>0</v>
      </c>
      <c r="N173" s="2">
        <v>0</v>
      </c>
      <c r="O173" s="22">
        <v>37404.5</v>
      </c>
      <c r="P173" s="22">
        <v>2734</v>
      </c>
      <c r="Q173" s="22">
        <v>0</v>
      </c>
      <c r="R173" s="2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2">
        <v>14235.6</v>
      </c>
      <c r="Z173" s="22">
        <v>0</v>
      </c>
      <c r="AA173" s="2">
        <v>0</v>
      </c>
      <c r="AB173" s="2">
        <v>0</v>
      </c>
      <c r="AC173" s="22">
        <v>2278</v>
      </c>
      <c r="AD173" s="2">
        <v>0</v>
      </c>
      <c r="AE173" s="2">
        <v>0</v>
      </c>
      <c r="AF173" s="2">
        <v>0</v>
      </c>
      <c r="AG173" s="2">
        <v>0</v>
      </c>
      <c r="AH173" s="22">
        <v>0</v>
      </c>
      <c r="AI173" s="2">
        <v>0</v>
      </c>
      <c r="AJ173" s="2">
        <v>0</v>
      </c>
      <c r="AK173" s="2">
        <v>0</v>
      </c>
      <c r="AL173" s="22">
        <v>0</v>
      </c>
      <c r="AM173" s="2">
        <v>0</v>
      </c>
      <c r="AN173" s="22">
        <v>51729.5</v>
      </c>
      <c r="AO173" s="2">
        <v>0</v>
      </c>
      <c r="AP173" s="2">
        <v>0</v>
      </c>
      <c r="AQ173" s="22">
        <v>0</v>
      </c>
      <c r="AR173" s="22">
        <v>3463.9</v>
      </c>
      <c r="AS173" s="2">
        <v>111845.5</v>
      </c>
      <c r="AT173" s="2">
        <v>124233</v>
      </c>
      <c r="AU173" s="2">
        <v>12387.5</v>
      </c>
      <c r="AV173" s="2">
        <v>9.9700000000000006</v>
      </c>
    </row>
    <row r="174" spans="1:48" ht="15" thickBot="1" x14ac:dyDescent="0.35">
      <c r="A174" s="1" t="s">
        <v>127</v>
      </c>
      <c r="B174" s="2">
        <v>0</v>
      </c>
      <c r="C174" s="2">
        <v>0</v>
      </c>
      <c r="D174" s="22">
        <v>23422.9</v>
      </c>
      <c r="E174" s="2">
        <v>0</v>
      </c>
      <c r="F174" s="2">
        <v>0</v>
      </c>
      <c r="G174" s="22">
        <v>0</v>
      </c>
      <c r="H174" s="2">
        <v>0</v>
      </c>
      <c r="I174" s="22">
        <v>3594.5</v>
      </c>
      <c r="J174" s="2">
        <v>0</v>
      </c>
      <c r="K174" s="22">
        <v>6491.1</v>
      </c>
      <c r="L174" s="2">
        <v>0</v>
      </c>
      <c r="M174" s="2">
        <v>0</v>
      </c>
      <c r="N174" s="2">
        <v>0</v>
      </c>
      <c r="O174" s="22">
        <v>37404.5</v>
      </c>
      <c r="P174" s="22">
        <v>0</v>
      </c>
      <c r="Q174" s="22">
        <v>0</v>
      </c>
      <c r="R174" s="22">
        <v>18384.2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2">
        <v>14235.6</v>
      </c>
      <c r="Z174" s="22">
        <v>4084.5</v>
      </c>
      <c r="AA174" s="2">
        <v>0</v>
      </c>
      <c r="AB174" s="2">
        <v>0</v>
      </c>
      <c r="AC174" s="22">
        <v>2278</v>
      </c>
      <c r="AD174" s="2">
        <v>0</v>
      </c>
      <c r="AE174" s="2">
        <v>0</v>
      </c>
      <c r="AF174" s="2">
        <v>0</v>
      </c>
      <c r="AG174" s="2">
        <v>0</v>
      </c>
      <c r="AH174" s="22">
        <v>1225.7</v>
      </c>
      <c r="AI174" s="2">
        <v>0</v>
      </c>
      <c r="AJ174" s="2">
        <v>0</v>
      </c>
      <c r="AK174" s="2">
        <v>0</v>
      </c>
      <c r="AL174" s="22">
        <v>0</v>
      </c>
      <c r="AM174" s="2">
        <v>0</v>
      </c>
      <c r="AN174" s="22">
        <v>0</v>
      </c>
      <c r="AO174" s="2">
        <v>0</v>
      </c>
      <c r="AP174" s="2">
        <v>0</v>
      </c>
      <c r="AQ174" s="22">
        <v>0</v>
      </c>
      <c r="AR174" s="22">
        <v>3463.9</v>
      </c>
      <c r="AS174" s="2">
        <v>114584.9</v>
      </c>
      <c r="AT174" s="2">
        <v>120250</v>
      </c>
      <c r="AU174" s="2">
        <v>5665.1</v>
      </c>
      <c r="AV174" s="2">
        <v>4.71</v>
      </c>
    </row>
    <row r="175" spans="1:48" ht="15" thickBot="1" x14ac:dyDescent="0.35">
      <c r="A175" s="1" t="s">
        <v>128</v>
      </c>
      <c r="B175" s="2">
        <v>0</v>
      </c>
      <c r="C175" s="2">
        <v>0</v>
      </c>
      <c r="D175" s="22">
        <v>0</v>
      </c>
      <c r="E175" s="2">
        <v>0</v>
      </c>
      <c r="F175" s="2">
        <v>0</v>
      </c>
      <c r="G175" s="22">
        <v>4920.7</v>
      </c>
      <c r="H175" s="2">
        <v>0</v>
      </c>
      <c r="I175" s="22">
        <v>0</v>
      </c>
      <c r="J175" s="2">
        <v>0</v>
      </c>
      <c r="K175" s="22">
        <v>0</v>
      </c>
      <c r="L175" s="2">
        <v>0</v>
      </c>
      <c r="M175" s="2">
        <v>0</v>
      </c>
      <c r="N175" s="2">
        <v>0</v>
      </c>
      <c r="O175" s="22">
        <v>37404.5</v>
      </c>
      <c r="P175" s="22">
        <v>2734</v>
      </c>
      <c r="Q175" s="22">
        <v>0</v>
      </c>
      <c r="R175" s="22">
        <v>18384.2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2">
        <v>0</v>
      </c>
      <c r="Z175" s="22">
        <v>0</v>
      </c>
      <c r="AA175" s="2">
        <v>0</v>
      </c>
      <c r="AB175" s="2">
        <v>0</v>
      </c>
      <c r="AC175" s="22">
        <v>0</v>
      </c>
      <c r="AD175" s="2">
        <v>0</v>
      </c>
      <c r="AE175" s="2">
        <v>0</v>
      </c>
      <c r="AF175" s="2">
        <v>0</v>
      </c>
      <c r="AG175" s="2">
        <v>0</v>
      </c>
      <c r="AH175" s="22">
        <v>1225.7</v>
      </c>
      <c r="AI175" s="2">
        <v>0</v>
      </c>
      <c r="AJ175" s="2">
        <v>0</v>
      </c>
      <c r="AK175" s="2">
        <v>0</v>
      </c>
      <c r="AL175" s="22">
        <v>0</v>
      </c>
      <c r="AM175" s="2">
        <v>0</v>
      </c>
      <c r="AN175" s="22">
        <v>51729.5</v>
      </c>
      <c r="AO175" s="2">
        <v>0</v>
      </c>
      <c r="AP175" s="2">
        <v>0</v>
      </c>
      <c r="AQ175" s="22">
        <v>5603.4</v>
      </c>
      <c r="AR175" s="22">
        <v>3463.9</v>
      </c>
      <c r="AS175" s="2">
        <v>125465.9</v>
      </c>
      <c r="AT175" s="2">
        <v>130900</v>
      </c>
      <c r="AU175" s="2">
        <v>5434.1</v>
      </c>
      <c r="AV175" s="2">
        <v>4.1500000000000004</v>
      </c>
    </row>
    <row r="176" spans="1:48" ht="15" thickBot="1" x14ac:dyDescent="0.35">
      <c r="A176" s="1" t="s">
        <v>129</v>
      </c>
      <c r="B176" s="2">
        <v>0</v>
      </c>
      <c r="C176" s="2">
        <v>0</v>
      </c>
      <c r="D176" s="22">
        <v>23422.9</v>
      </c>
      <c r="E176" s="2">
        <v>0</v>
      </c>
      <c r="F176" s="2">
        <v>0</v>
      </c>
      <c r="G176" s="22">
        <v>4920.7</v>
      </c>
      <c r="H176" s="2">
        <v>0</v>
      </c>
      <c r="I176" s="22">
        <v>3594.5</v>
      </c>
      <c r="J176" s="2">
        <v>0</v>
      </c>
      <c r="K176" s="22">
        <v>0</v>
      </c>
      <c r="L176" s="2">
        <v>0</v>
      </c>
      <c r="M176" s="2">
        <v>0</v>
      </c>
      <c r="N176" s="2">
        <v>0</v>
      </c>
      <c r="O176" s="22">
        <v>37404.5</v>
      </c>
      <c r="P176" s="22">
        <v>0</v>
      </c>
      <c r="Q176" s="22">
        <v>0</v>
      </c>
      <c r="R176" s="22">
        <v>18384.2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2">
        <v>14235.6</v>
      </c>
      <c r="Z176" s="22">
        <v>4084.5</v>
      </c>
      <c r="AA176" s="2">
        <v>0</v>
      </c>
      <c r="AB176" s="2">
        <v>0</v>
      </c>
      <c r="AC176" s="22">
        <v>2278</v>
      </c>
      <c r="AD176" s="2">
        <v>0</v>
      </c>
      <c r="AE176" s="2">
        <v>0</v>
      </c>
      <c r="AF176" s="2">
        <v>0</v>
      </c>
      <c r="AG176" s="2">
        <v>0</v>
      </c>
      <c r="AH176" s="22">
        <v>0</v>
      </c>
      <c r="AI176" s="2">
        <v>0</v>
      </c>
      <c r="AJ176" s="2">
        <v>0</v>
      </c>
      <c r="AK176" s="2">
        <v>0</v>
      </c>
      <c r="AL176" s="22">
        <v>0</v>
      </c>
      <c r="AM176" s="2">
        <v>0</v>
      </c>
      <c r="AN176" s="22">
        <v>51729.5</v>
      </c>
      <c r="AO176" s="2">
        <v>0</v>
      </c>
      <c r="AP176" s="2">
        <v>0</v>
      </c>
      <c r="AQ176" s="22">
        <v>0</v>
      </c>
      <c r="AR176" s="22">
        <v>3463.9</v>
      </c>
      <c r="AS176" s="2">
        <v>163518.29999999999</v>
      </c>
      <c r="AT176" s="2">
        <v>211821</v>
      </c>
      <c r="AU176" s="2">
        <v>48302.7</v>
      </c>
      <c r="AV176" s="2">
        <v>22.8</v>
      </c>
    </row>
    <row r="177" spans="1:98" ht="15" thickBot="1" x14ac:dyDescent="0.35">
      <c r="A177" s="125" t="s">
        <v>938</v>
      </c>
      <c r="B177" s="126">
        <f>SUM(B143:B176)/$B$180</f>
        <v>0</v>
      </c>
      <c r="C177" s="126">
        <f t="shared" ref="C177:BN177" si="1">SUM(C143:C176)/$B$180</f>
        <v>0</v>
      </c>
      <c r="D177" s="126">
        <f t="shared" si="1"/>
        <v>7.5997041461062786E-2</v>
      </c>
      <c r="E177" s="126">
        <f t="shared" si="1"/>
        <v>0</v>
      </c>
      <c r="F177" s="126">
        <f t="shared" si="1"/>
        <v>0</v>
      </c>
      <c r="G177" s="126">
        <f t="shared" si="1"/>
        <v>1.9072115788756339E-2</v>
      </c>
      <c r="H177" s="126">
        <f t="shared" si="1"/>
        <v>0</v>
      </c>
      <c r="I177" s="126">
        <f t="shared" si="1"/>
        <v>1.8029522873468061E-2</v>
      </c>
      <c r="J177" s="126">
        <f t="shared" si="1"/>
        <v>0</v>
      </c>
      <c r="K177" s="126">
        <f t="shared" si="1"/>
        <v>1.6279237157319309E-2</v>
      </c>
      <c r="L177" s="126">
        <f t="shared" si="1"/>
        <v>0</v>
      </c>
      <c r="M177" s="126">
        <f t="shared" si="1"/>
        <v>0</v>
      </c>
      <c r="N177" s="126">
        <f t="shared" si="1"/>
        <v>0</v>
      </c>
      <c r="O177" s="126">
        <f t="shared" si="1"/>
        <v>0.2855331609137709</v>
      </c>
      <c r="P177" s="126">
        <f t="shared" si="1"/>
        <v>1.3090036877771534E-2</v>
      </c>
      <c r="Q177" s="126">
        <f t="shared" si="1"/>
        <v>7.3049218233148705E-4</v>
      </c>
      <c r="R177" s="126">
        <f t="shared" si="1"/>
        <v>0.1089785810982777</v>
      </c>
      <c r="S177" s="126">
        <f t="shared" si="1"/>
        <v>0</v>
      </c>
      <c r="T177" s="126">
        <f t="shared" si="1"/>
        <v>0</v>
      </c>
      <c r="U177" s="126">
        <f t="shared" si="1"/>
        <v>0</v>
      </c>
      <c r="V177" s="126">
        <f t="shared" si="1"/>
        <v>0</v>
      </c>
      <c r="W177" s="126">
        <f t="shared" si="1"/>
        <v>0</v>
      </c>
      <c r="X177" s="126">
        <f t="shared" si="1"/>
        <v>0</v>
      </c>
      <c r="Y177" s="126">
        <f t="shared" si="1"/>
        <v>7.7895089968525205E-2</v>
      </c>
      <c r="Z177" s="126">
        <f t="shared" si="1"/>
        <v>1.5831092515124937E-2</v>
      </c>
      <c r="AA177" s="126">
        <f t="shared" si="1"/>
        <v>0</v>
      </c>
      <c r="AB177" s="126">
        <f t="shared" si="1"/>
        <v>0</v>
      </c>
      <c r="AC177" s="126">
        <f t="shared" si="1"/>
        <v>1.194550792792632E-2</v>
      </c>
      <c r="AD177" s="126">
        <f t="shared" si="1"/>
        <v>0</v>
      </c>
      <c r="AE177" s="126">
        <f t="shared" si="1"/>
        <v>0</v>
      </c>
      <c r="AF177" s="126">
        <f t="shared" si="1"/>
        <v>0</v>
      </c>
      <c r="AG177" s="126">
        <f t="shared" si="1"/>
        <v>0</v>
      </c>
      <c r="AH177" s="126">
        <f t="shared" si="1"/>
        <v>5.3095883551155972E-3</v>
      </c>
      <c r="AI177" s="126">
        <f t="shared" si="1"/>
        <v>0</v>
      </c>
      <c r="AJ177" s="126">
        <f t="shared" si="1"/>
        <v>0</v>
      </c>
      <c r="AK177" s="126">
        <f t="shared" si="1"/>
        <v>0</v>
      </c>
      <c r="AL177" s="126">
        <f t="shared" si="1"/>
        <v>8.6690088167260091E-4</v>
      </c>
      <c r="AM177" s="126">
        <f t="shared" si="1"/>
        <v>0</v>
      </c>
      <c r="AN177" s="126">
        <f t="shared" si="1"/>
        <v>0.30664415698933617</v>
      </c>
      <c r="AO177" s="126">
        <f t="shared" si="1"/>
        <v>0</v>
      </c>
      <c r="AP177" s="126">
        <f t="shared" si="1"/>
        <v>0</v>
      </c>
      <c r="AQ177" s="126">
        <f t="shared" si="1"/>
        <v>1.7735912438884262E-2</v>
      </c>
      <c r="AR177" s="126">
        <f t="shared" si="1"/>
        <v>2.6061676567564047E-2</v>
      </c>
      <c r="AS177" s="126">
        <f t="shared" si="1"/>
        <v>0.99999999999999978</v>
      </c>
      <c r="AT177" s="126">
        <f>SUM(B177:AR177)</f>
        <v>1.0000001139969075</v>
      </c>
      <c r="AU177" s="126" t="s">
        <v>217</v>
      </c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17"/>
      <c r="CT177" s="126"/>
    </row>
    <row r="178" spans="1:98" ht="15" thickBot="1" x14ac:dyDescent="0.35">
      <c r="A178" s="7" t="s">
        <v>206</v>
      </c>
      <c r="B178" s="8">
        <v>183730.8</v>
      </c>
    </row>
    <row r="179" spans="1:98" ht="15" thickBot="1" x14ac:dyDescent="0.35">
      <c r="A179" s="7" t="s">
        <v>207</v>
      </c>
      <c r="B179" s="8">
        <v>0</v>
      </c>
    </row>
    <row r="180" spans="1:98" ht="15" thickBot="1" x14ac:dyDescent="0.35">
      <c r="A180" s="7" t="s">
        <v>208</v>
      </c>
      <c r="B180" s="8">
        <v>4386083.9000000004</v>
      </c>
    </row>
    <row r="181" spans="1:98" ht="15" thickBot="1" x14ac:dyDescent="0.35">
      <c r="A181" s="7" t="s">
        <v>209</v>
      </c>
      <c r="B181" s="8">
        <v>4382232</v>
      </c>
    </row>
    <row r="182" spans="1:98" ht="15" thickBot="1" x14ac:dyDescent="0.35">
      <c r="A182" s="7" t="s">
        <v>210</v>
      </c>
      <c r="B182" s="31">
        <v>3851.9</v>
      </c>
    </row>
    <row r="183" spans="1:98" ht="15" thickBot="1" x14ac:dyDescent="0.35">
      <c r="A183" s="7" t="s">
        <v>211</v>
      </c>
      <c r="B183" s="8"/>
    </row>
    <row r="184" spans="1:98" ht="15" thickBot="1" x14ac:dyDescent="0.35">
      <c r="A184" s="7" t="s">
        <v>212</v>
      </c>
      <c r="B184" s="8"/>
    </row>
    <row r="185" spans="1:98" ht="15" thickBot="1" x14ac:dyDescent="0.35">
      <c r="A185" s="7" t="s">
        <v>213</v>
      </c>
      <c r="B185" s="8">
        <v>0</v>
      </c>
    </row>
    <row r="187" spans="1:98" x14ac:dyDescent="0.3">
      <c r="A187" s="9" t="s">
        <v>214</v>
      </c>
    </row>
    <row r="189" spans="1:98" x14ac:dyDescent="0.3">
      <c r="A189" s="10" t="s">
        <v>274</v>
      </c>
    </row>
    <row r="190" spans="1:98" x14ac:dyDescent="0.3">
      <c r="A190" s="10" t="s">
        <v>275</v>
      </c>
    </row>
  </sheetData>
  <hyperlinks>
    <hyperlink ref="A187" r:id="rId1" display="https://miau.my-x.hu/myx-free/coco/test/288545420210319084936.html" xr:uid="{C5D8C64C-EEE8-4E21-9449-C438E97429BE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14AB-F6C4-4B08-930E-949E6ED6F52E}">
  <dimension ref="A1:AU190"/>
  <sheetViews>
    <sheetView workbookViewId="0"/>
  </sheetViews>
  <sheetFormatPr defaultRowHeight="14.4" x14ac:dyDescent="0.3"/>
  <cols>
    <col min="1" max="1" width="30.88671875" bestFit="1" customWidth="1"/>
    <col min="2" max="2" width="8.44140625" bestFit="1" customWidth="1"/>
    <col min="3" max="3" width="3.6640625" bestFit="1" customWidth="1"/>
    <col min="4" max="6" width="4.33203125" bestFit="1" customWidth="1"/>
    <col min="7" max="7" width="4.33203125" style="28" bestFit="1" customWidth="1"/>
    <col min="8" max="8" width="4.44140625" style="28" bestFit="1" customWidth="1"/>
    <col min="9" max="10" width="4.33203125" bestFit="1" customWidth="1"/>
    <col min="11" max="11" width="4.44140625" style="28" bestFit="1" customWidth="1"/>
    <col min="12" max="12" width="4.33203125" bestFit="1" customWidth="1"/>
    <col min="13" max="14" width="4.44140625" style="28" bestFit="1" customWidth="1"/>
    <col min="15" max="15" width="4.33203125" bestFit="1" customWidth="1"/>
    <col min="16" max="16" width="4.33203125" style="28" bestFit="1" customWidth="1"/>
    <col min="17" max="17" width="4.33203125" bestFit="1" customWidth="1"/>
    <col min="18" max="20" width="4.33203125" style="28" bestFit="1" customWidth="1"/>
    <col min="21" max="21" width="4.33203125" bestFit="1" customWidth="1"/>
    <col min="22" max="22" width="4.33203125" style="28" bestFit="1" customWidth="1"/>
    <col min="23" max="24" width="4.33203125" bestFit="1" customWidth="1"/>
    <col min="25" max="25" width="4.33203125" style="28" bestFit="1" customWidth="1"/>
    <col min="26" max="28" width="4.33203125" bestFit="1" customWidth="1"/>
    <col min="29" max="29" width="5.77734375" bestFit="1" customWidth="1"/>
    <col min="30" max="30" width="12" bestFit="1" customWidth="1"/>
    <col min="31" max="31" width="4.88671875" bestFit="1" customWidth="1"/>
    <col min="32" max="32" width="6.6640625" bestFit="1" customWidth="1"/>
  </cols>
  <sheetData>
    <row r="1" spans="1:29" x14ac:dyDescent="0.3">
      <c r="B1" t="str">
        <f>B3</f>
        <v>X(A2)</v>
      </c>
      <c r="C1" t="str">
        <f t="shared" ref="C1:AB1" si="0">C3</f>
        <v>X(A5)</v>
      </c>
      <c r="D1" t="str">
        <f t="shared" si="0"/>
        <v>X(A12)</v>
      </c>
      <c r="E1" t="str">
        <f t="shared" si="0"/>
        <v>X(A15)</v>
      </c>
      <c r="F1" t="str">
        <f t="shared" si="0"/>
        <v>X(A20)</v>
      </c>
      <c r="G1" t="str">
        <f t="shared" si="0"/>
        <v>X(A26)</v>
      </c>
      <c r="H1" t="str">
        <f t="shared" si="0"/>
        <v>X(A30)</v>
      </c>
      <c r="I1" t="str">
        <f t="shared" si="0"/>
        <v>X(A31)</v>
      </c>
      <c r="J1" t="str">
        <f t="shared" si="0"/>
        <v>X(A33)</v>
      </c>
      <c r="K1" t="str">
        <f t="shared" si="0"/>
        <v>X(A46)</v>
      </c>
      <c r="L1" t="str">
        <f t="shared" si="0"/>
        <v>X(A47)</v>
      </c>
      <c r="M1" t="str">
        <f t="shared" si="0"/>
        <v>X(A48)</v>
      </c>
      <c r="N1" t="str">
        <f t="shared" si="0"/>
        <v>X(A49)</v>
      </c>
      <c r="O1" t="str">
        <f t="shared" si="0"/>
        <v>X(A53)</v>
      </c>
      <c r="P1" t="str">
        <f t="shared" si="0"/>
        <v>X(A54)</v>
      </c>
      <c r="Q1" t="str">
        <f t="shared" si="0"/>
        <v>X(A58)</v>
      </c>
      <c r="R1" t="str">
        <f t="shared" si="0"/>
        <v>X(A59)</v>
      </c>
      <c r="S1" t="str">
        <f t="shared" si="0"/>
        <v>X(A64)</v>
      </c>
      <c r="T1" t="str">
        <f t="shared" si="0"/>
        <v>X(A66)</v>
      </c>
      <c r="U1" t="str">
        <f t="shared" si="0"/>
        <v>X(A67)</v>
      </c>
      <c r="V1" t="str">
        <f t="shared" si="0"/>
        <v>X(A68)</v>
      </c>
      <c r="W1" t="str">
        <f t="shared" si="0"/>
        <v>X(A76)</v>
      </c>
      <c r="X1" t="str">
        <f t="shared" si="0"/>
        <v>X(A78)</v>
      </c>
      <c r="Y1" t="str">
        <f t="shared" si="0"/>
        <v>X(A79)</v>
      </c>
      <c r="Z1" t="str">
        <f t="shared" si="0"/>
        <v>X(A82)</v>
      </c>
      <c r="AA1" t="str">
        <f t="shared" si="0"/>
        <v>X(A85)</v>
      </c>
      <c r="AB1" t="str">
        <f t="shared" si="0"/>
        <v>X(A87)</v>
      </c>
    </row>
    <row r="2" spans="1:29" ht="15" thickBot="1" x14ac:dyDescent="0.35">
      <c r="G2" s="28">
        <v>1</v>
      </c>
      <c r="H2" s="28">
        <v>1</v>
      </c>
      <c r="K2" s="28">
        <v>1</v>
      </c>
      <c r="M2" s="28">
        <v>1</v>
      </c>
      <c r="N2" s="28">
        <v>1</v>
      </c>
      <c r="P2" s="28">
        <v>1</v>
      </c>
      <c r="R2" s="28">
        <v>1</v>
      </c>
      <c r="S2" s="28">
        <v>1</v>
      </c>
      <c r="T2" s="28">
        <v>1</v>
      </c>
      <c r="V2" s="28">
        <v>1</v>
      </c>
      <c r="Y2" s="28">
        <v>1</v>
      </c>
    </row>
    <row r="3" spans="1:29" ht="15" thickBot="1" x14ac:dyDescent="0.35">
      <c r="A3" s="1" t="s">
        <v>0</v>
      </c>
      <c r="B3" s="1" t="s">
        <v>2</v>
      </c>
      <c r="C3" s="1" t="s">
        <v>5</v>
      </c>
      <c r="D3" s="1" t="s">
        <v>12</v>
      </c>
      <c r="E3" s="1" t="s">
        <v>15</v>
      </c>
      <c r="F3" s="1" t="s">
        <v>20</v>
      </c>
      <c r="G3" s="26" t="s">
        <v>26</v>
      </c>
      <c r="H3" s="26" t="s">
        <v>30</v>
      </c>
      <c r="I3" s="1" t="s">
        <v>31</v>
      </c>
      <c r="J3" s="1" t="s">
        <v>33</v>
      </c>
      <c r="K3" s="26" t="s">
        <v>46</v>
      </c>
      <c r="L3" s="1" t="s">
        <v>47</v>
      </c>
      <c r="M3" s="26" t="s">
        <v>48</v>
      </c>
      <c r="N3" s="26" t="s">
        <v>49</v>
      </c>
      <c r="O3" s="1" t="s">
        <v>53</v>
      </c>
      <c r="P3" s="26" t="s">
        <v>54</v>
      </c>
      <c r="Q3" s="1" t="s">
        <v>58</v>
      </c>
      <c r="R3" s="26" t="s">
        <v>59</v>
      </c>
      <c r="S3" s="26" t="s">
        <v>64</v>
      </c>
      <c r="T3" s="26" t="s">
        <v>66</v>
      </c>
      <c r="U3" s="1" t="s">
        <v>67</v>
      </c>
      <c r="V3" s="26" t="s">
        <v>68</v>
      </c>
      <c r="W3" s="1" t="s">
        <v>76</v>
      </c>
      <c r="X3" s="1" t="s">
        <v>78</v>
      </c>
      <c r="Y3" s="26" t="s">
        <v>79</v>
      </c>
      <c r="Z3" s="1" t="s">
        <v>82</v>
      </c>
      <c r="AA3" s="1" t="s">
        <v>85</v>
      </c>
      <c r="AB3" s="1" t="s">
        <v>87</v>
      </c>
      <c r="AC3" s="1" t="s">
        <v>95</v>
      </c>
    </row>
    <row r="4" spans="1:29" ht="15" thickBot="1" x14ac:dyDescent="0.35">
      <c r="A4" s="1" t="s">
        <v>96</v>
      </c>
      <c r="B4" s="2">
        <v>6</v>
      </c>
      <c r="C4" s="2">
        <v>5</v>
      </c>
      <c r="D4" s="2">
        <v>4</v>
      </c>
      <c r="E4" s="2">
        <v>2</v>
      </c>
      <c r="F4" s="2">
        <v>6</v>
      </c>
      <c r="G4" s="27">
        <v>3</v>
      </c>
      <c r="H4" s="27">
        <v>1</v>
      </c>
      <c r="I4" s="2">
        <v>2</v>
      </c>
      <c r="J4" s="2">
        <v>2</v>
      </c>
      <c r="K4" s="27">
        <v>6</v>
      </c>
      <c r="L4" s="2">
        <v>5</v>
      </c>
      <c r="M4" s="27">
        <v>5</v>
      </c>
      <c r="N4" s="27">
        <v>1</v>
      </c>
      <c r="O4" s="2">
        <v>6</v>
      </c>
      <c r="P4" s="27">
        <v>5</v>
      </c>
      <c r="Q4" s="2">
        <v>4</v>
      </c>
      <c r="R4" s="27">
        <v>3</v>
      </c>
      <c r="S4" s="27">
        <v>1</v>
      </c>
      <c r="T4" s="27">
        <v>5</v>
      </c>
      <c r="U4" s="2">
        <v>5</v>
      </c>
      <c r="V4" s="27">
        <v>5</v>
      </c>
      <c r="W4" s="2">
        <v>5</v>
      </c>
      <c r="X4" s="2">
        <v>1</v>
      </c>
      <c r="Y4" s="27">
        <v>5</v>
      </c>
      <c r="Z4" s="2">
        <v>2</v>
      </c>
      <c r="AA4" s="2">
        <v>1</v>
      </c>
      <c r="AB4" s="2">
        <v>5</v>
      </c>
      <c r="AC4" s="2">
        <v>138700</v>
      </c>
    </row>
    <row r="5" spans="1:29" ht="15" thickBot="1" x14ac:dyDescent="0.35">
      <c r="A5" s="1" t="s">
        <v>97</v>
      </c>
      <c r="B5" s="2">
        <v>6</v>
      </c>
      <c r="C5" s="2">
        <v>1</v>
      </c>
      <c r="D5" s="2">
        <v>3</v>
      </c>
      <c r="E5" s="2">
        <v>6</v>
      </c>
      <c r="F5" s="2">
        <v>6</v>
      </c>
      <c r="G5" s="27">
        <v>1</v>
      </c>
      <c r="H5" s="27">
        <v>3</v>
      </c>
      <c r="I5" s="2">
        <v>3</v>
      </c>
      <c r="J5" s="2">
        <v>1</v>
      </c>
      <c r="K5" s="27">
        <v>5</v>
      </c>
      <c r="L5" s="2">
        <v>3</v>
      </c>
      <c r="M5" s="27">
        <v>3</v>
      </c>
      <c r="N5" s="27">
        <v>1</v>
      </c>
      <c r="O5" s="2">
        <v>1</v>
      </c>
      <c r="P5" s="27">
        <v>6</v>
      </c>
      <c r="Q5" s="2">
        <v>3</v>
      </c>
      <c r="R5" s="27">
        <v>3</v>
      </c>
      <c r="S5" s="27">
        <v>1</v>
      </c>
      <c r="T5" s="27">
        <v>1</v>
      </c>
      <c r="U5" s="2">
        <v>1</v>
      </c>
      <c r="V5" s="27">
        <v>3</v>
      </c>
      <c r="W5" s="2">
        <v>1</v>
      </c>
      <c r="X5" s="2">
        <v>3</v>
      </c>
      <c r="Y5" s="27">
        <v>1</v>
      </c>
      <c r="Z5" s="2">
        <v>1</v>
      </c>
      <c r="AA5" s="2">
        <v>3</v>
      </c>
      <c r="AB5" s="2">
        <v>3</v>
      </c>
      <c r="AC5" s="2">
        <v>115100</v>
      </c>
    </row>
    <row r="6" spans="1:29" ht="15" thickBot="1" x14ac:dyDescent="0.35">
      <c r="A6" s="1" t="s">
        <v>98</v>
      </c>
      <c r="B6" s="2">
        <v>6</v>
      </c>
      <c r="C6" s="2">
        <v>1</v>
      </c>
      <c r="D6" s="2">
        <v>4</v>
      </c>
      <c r="E6" s="2">
        <v>2</v>
      </c>
      <c r="F6" s="2">
        <v>6</v>
      </c>
      <c r="G6" s="27">
        <v>1</v>
      </c>
      <c r="H6" s="27">
        <v>1</v>
      </c>
      <c r="I6" s="2">
        <v>1</v>
      </c>
      <c r="J6" s="2">
        <v>1</v>
      </c>
      <c r="K6" s="27">
        <v>1</v>
      </c>
      <c r="L6" s="2">
        <v>5</v>
      </c>
      <c r="M6" s="27">
        <v>4</v>
      </c>
      <c r="N6" s="27">
        <v>1</v>
      </c>
      <c r="O6" s="2">
        <v>1</v>
      </c>
      <c r="P6" s="27">
        <v>5</v>
      </c>
      <c r="Q6" s="2">
        <v>4</v>
      </c>
      <c r="R6" s="27">
        <v>5</v>
      </c>
      <c r="S6" s="27">
        <v>6</v>
      </c>
      <c r="T6" s="27">
        <v>5</v>
      </c>
      <c r="U6" s="2">
        <v>1</v>
      </c>
      <c r="V6" s="27">
        <v>5</v>
      </c>
      <c r="W6" s="2">
        <v>1</v>
      </c>
      <c r="X6" s="2">
        <v>1</v>
      </c>
      <c r="Y6" s="27">
        <v>1</v>
      </c>
      <c r="Z6" s="2">
        <v>1</v>
      </c>
      <c r="AA6" s="2">
        <v>1</v>
      </c>
      <c r="AB6" s="2">
        <v>1</v>
      </c>
      <c r="AC6" s="2">
        <v>115600</v>
      </c>
    </row>
    <row r="7" spans="1:29" ht="15" thickBot="1" x14ac:dyDescent="0.35">
      <c r="A7" s="1" t="s">
        <v>99</v>
      </c>
      <c r="B7" s="2">
        <v>6</v>
      </c>
      <c r="C7" s="2">
        <v>1</v>
      </c>
      <c r="D7" s="2">
        <v>1</v>
      </c>
      <c r="E7" s="2">
        <v>1</v>
      </c>
      <c r="F7" s="2">
        <v>6</v>
      </c>
      <c r="G7" s="27">
        <v>1</v>
      </c>
      <c r="H7" s="27">
        <v>1</v>
      </c>
      <c r="I7" s="2">
        <v>3</v>
      </c>
      <c r="J7" s="2">
        <v>1</v>
      </c>
      <c r="K7" s="27">
        <v>2</v>
      </c>
      <c r="L7" s="2">
        <v>1</v>
      </c>
      <c r="M7" s="27">
        <v>3</v>
      </c>
      <c r="N7" s="27">
        <v>5</v>
      </c>
      <c r="O7" s="2">
        <v>1</v>
      </c>
      <c r="P7" s="27">
        <v>5</v>
      </c>
      <c r="Q7" s="2">
        <v>1</v>
      </c>
      <c r="R7" s="27">
        <v>1</v>
      </c>
      <c r="S7" s="27">
        <v>6</v>
      </c>
      <c r="T7" s="27">
        <v>2</v>
      </c>
      <c r="U7" s="2">
        <v>1</v>
      </c>
      <c r="V7" s="27">
        <v>1</v>
      </c>
      <c r="W7" s="2">
        <v>1</v>
      </c>
      <c r="X7" s="2">
        <v>1</v>
      </c>
      <c r="Y7" s="27">
        <v>3</v>
      </c>
      <c r="Z7" s="2">
        <v>1</v>
      </c>
      <c r="AA7" s="2">
        <v>3</v>
      </c>
      <c r="AB7" s="2">
        <v>1</v>
      </c>
      <c r="AC7" s="2">
        <v>131666</v>
      </c>
    </row>
    <row r="8" spans="1:29" ht="15" thickBot="1" x14ac:dyDescent="0.35">
      <c r="A8" s="1" t="s">
        <v>100</v>
      </c>
      <c r="B8" s="2">
        <v>6</v>
      </c>
      <c r="C8" s="2">
        <v>1</v>
      </c>
      <c r="D8" s="2">
        <v>1</v>
      </c>
      <c r="E8" s="2">
        <v>1</v>
      </c>
      <c r="F8" s="2">
        <v>6</v>
      </c>
      <c r="G8" s="27">
        <v>1</v>
      </c>
      <c r="H8" s="27">
        <v>1</v>
      </c>
      <c r="I8" s="2">
        <v>3</v>
      </c>
      <c r="J8" s="2">
        <v>1</v>
      </c>
      <c r="K8" s="27">
        <v>5</v>
      </c>
      <c r="L8" s="2">
        <v>1</v>
      </c>
      <c r="M8" s="27">
        <v>3</v>
      </c>
      <c r="N8" s="27">
        <v>5</v>
      </c>
      <c r="O8" s="2">
        <v>1</v>
      </c>
      <c r="P8" s="27">
        <v>5</v>
      </c>
      <c r="Q8" s="2">
        <v>1</v>
      </c>
      <c r="R8" s="27">
        <v>1</v>
      </c>
      <c r="S8" s="27">
        <v>6</v>
      </c>
      <c r="T8" s="27">
        <v>5</v>
      </c>
      <c r="U8" s="2">
        <v>1</v>
      </c>
      <c r="V8" s="27">
        <v>1</v>
      </c>
      <c r="W8" s="2">
        <v>1</v>
      </c>
      <c r="X8" s="2">
        <v>1</v>
      </c>
      <c r="Y8" s="27">
        <v>3</v>
      </c>
      <c r="Z8" s="2">
        <v>1</v>
      </c>
      <c r="AA8" s="2">
        <v>3</v>
      </c>
      <c r="AB8" s="2">
        <v>1</v>
      </c>
      <c r="AC8" s="2">
        <v>130933</v>
      </c>
    </row>
    <row r="9" spans="1:29" ht="15" thickBot="1" x14ac:dyDescent="0.35">
      <c r="A9" s="1" t="s">
        <v>101</v>
      </c>
      <c r="B9" s="2">
        <v>7</v>
      </c>
      <c r="C9" s="2">
        <v>1</v>
      </c>
      <c r="D9" s="2">
        <v>5</v>
      </c>
      <c r="E9" s="2">
        <v>5</v>
      </c>
      <c r="F9" s="2">
        <v>7</v>
      </c>
      <c r="G9" s="27">
        <v>1</v>
      </c>
      <c r="H9" s="27">
        <v>1</v>
      </c>
      <c r="I9" s="2">
        <v>4</v>
      </c>
      <c r="J9" s="2">
        <v>1</v>
      </c>
      <c r="K9" s="27">
        <v>5</v>
      </c>
      <c r="L9" s="2">
        <v>6</v>
      </c>
      <c r="M9" s="27">
        <v>5</v>
      </c>
      <c r="N9" s="27">
        <v>1</v>
      </c>
      <c r="O9" s="2">
        <v>1</v>
      </c>
      <c r="P9" s="27">
        <v>5</v>
      </c>
      <c r="Q9" s="2">
        <v>1</v>
      </c>
      <c r="R9" s="27">
        <v>7</v>
      </c>
      <c r="S9" s="27">
        <v>5</v>
      </c>
      <c r="T9" s="27">
        <v>1</v>
      </c>
      <c r="U9" s="2">
        <v>1</v>
      </c>
      <c r="V9" s="27">
        <v>5</v>
      </c>
      <c r="W9" s="2">
        <v>1</v>
      </c>
      <c r="X9" s="2">
        <v>1</v>
      </c>
      <c r="Y9" s="27">
        <v>1</v>
      </c>
      <c r="Z9" s="2">
        <v>1</v>
      </c>
      <c r="AA9" s="2">
        <v>1</v>
      </c>
      <c r="AB9" s="2">
        <v>1</v>
      </c>
      <c r="AC9" s="2">
        <v>112800</v>
      </c>
    </row>
    <row r="10" spans="1:29" ht="15" thickBot="1" x14ac:dyDescent="0.35">
      <c r="A10" s="1" t="s">
        <v>102</v>
      </c>
      <c r="B10" s="2">
        <v>7</v>
      </c>
      <c r="C10" s="2">
        <v>1</v>
      </c>
      <c r="D10" s="2">
        <v>5</v>
      </c>
      <c r="E10" s="2">
        <v>5</v>
      </c>
      <c r="F10" s="2">
        <v>7</v>
      </c>
      <c r="G10" s="27">
        <v>5</v>
      </c>
      <c r="H10" s="27">
        <v>1</v>
      </c>
      <c r="I10" s="2">
        <v>4</v>
      </c>
      <c r="J10" s="2">
        <v>1</v>
      </c>
      <c r="K10" s="27">
        <v>5</v>
      </c>
      <c r="L10" s="2">
        <v>6</v>
      </c>
      <c r="M10" s="27">
        <v>5</v>
      </c>
      <c r="N10" s="27">
        <v>1</v>
      </c>
      <c r="O10" s="2">
        <v>1</v>
      </c>
      <c r="P10" s="27">
        <v>5</v>
      </c>
      <c r="Q10" s="2">
        <v>4</v>
      </c>
      <c r="R10" s="27">
        <v>7</v>
      </c>
      <c r="S10" s="27">
        <v>5</v>
      </c>
      <c r="T10" s="27">
        <v>1</v>
      </c>
      <c r="U10" s="2">
        <v>1</v>
      </c>
      <c r="V10" s="27">
        <v>5</v>
      </c>
      <c r="W10" s="2">
        <v>1</v>
      </c>
      <c r="X10" s="2">
        <v>1</v>
      </c>
      <c r="Y10" s="27">
        <v>6</v>
      </c>
      <c r="Z10" s="2">
        <v>1</v>
      </c>
      <c r="AA10" s="2">
        <v>6</v>
      </c>
      <c r="AB10" s="2">
        <v>5</v>
      </c>
      <c r="AC10" s="2">
        <v>115100</v>
      </c>
    </row>
    <row r="11" spans="1:29" ht="15" thickBot="1" x14ac:dyDescent="0.35">
      <c r="A11" s="1" t="s">
        <v>103</v>
      </c>
      <c r="B11" s="2">
        <v>7</v>
      </c>
      <c r="C11" s="2">
        <v>1</v>
      </c>
      <c r="D11" s="2">
        <v>5</v>
      </c>
      <c r="E11" s="2">
        <v>5</v>
      </c>
      <c r="F11" s="2">
        <v>7</v>
      </c>
      <c r="G11" s="27">
        <v>5</v>
      </c>
      <c r="H11" s="27">
        <v>1</v>
      </c>
      <c r="I11" s="2">
        <v>4</v>
      </c>
      <c r="J11" s="2">
        <v>1</v>
      </c>
      <c r="K11" s="27">
        <v>5</v>
      </c>
      <c r="L11" s="2">
        <v>6</v>
      </c>
      <c r="M11" s="27">
        <v>5</v>
      </c>
      <c r="N11" s="27">
        <v>1</v>
      </c>
      <c r="O11" s="2">
        <v>1</v>
      </c>
      <c r="P11" s="27">
        <v>5</v>
      </c>
      <c r="Q11" s="2">
        <v>4</v>
      </c>
      <c r="R11" s="27">
        <v>7</v>
      </c>
      <c r="S11" s="27">
        <v>5</v>
      </c>
      <c r="T11" s="27">
        <v>1</v>
      </c>
      <c r="U11" s="2">
        <v>1</v>
      </c>
      <c r="V11" s="27">
        <v>5</v>
      </c>
      <c r="W11" s="2">
        <v>1</v>
      </c>
      <c r="X11" s="2">
        <v>1</v>
      </c>
      <c r="Y11" s="27">
        <v>5</v>
      </c>
      <c r="Z11" s="2">
        <v>1</v>
      </c>
      <c r="AA11" s="2">
        <v>5</v>
      </c>
      <c r="AB11" s="2">
        <v>1</v>
      </c>
      <c r="AC11" s="2">
        <v>112533</v>
      </c>
    </row>
    <row r="12" spans="1:29" ht="15" thickBot="1" x14ac:dyDescent="0.35">
      <c r="A12" s="1" t="s">
        <v>104</v>
      </c>
      <c r="B12" s="2">
        <v>6</v>
      </c>
      <c r="C12" s="2">
        <v>5</v>
      </c>
      <c r="D12" s="2">
        <v>2</v>
      </c>
      <c r="E12" s="2">
        <v>2</v>
      </c>
      <c r="F12" s="2">
        <v>5</v>
      </c>
      <c r="G12" s="27">
        <v>2</v>
      </c>
      <c r="H12" s="27">
        <v>1</v>
      </c>
      <c r="I12" s="2">
        <v>4</v>
      </c>
      <c r="J12" s="2">
        <v>1</v>
      </c>
      <c r="K12" s="27">
        <v>5</v>
      </c>
      <c r="L12" s="2">
        <v>4</v>
      </c>
      <c r="M12" s="27">
        <v>2</v>
      </c>
      <c r="N12" s="27">
        <v>4</v>
      </c>
      <c r="O12" s="2">
        <v>4</v>
      </c>
      <c r="P12" s="27">
        <v>4</v>
      </c>
      <c r="Q12" s="2">
        <v>2</v>
      </c>
      <c r="R12" s="27">
        <v>2</v>
      </c>
      <c r="S12" s="27">
        <v>1</v>
      </c>
      <c r="T12" s="27">
        <v>5</v>
      </c>
      <c r="U12" s="2">
        <v>4</v>
      </c>
      <c r="V12" s="27">
        <v>1</v>
      </c>
      <c r="W12" s="2">
        <v>1</v>
      </c>
      <c r="X12" s="2">
        <v>1</v>
      </c>
      <c r="Y12" s="27">
        <v>4</v>
      </c>
      <c r="Z12" s="2">
        <v>1</v>
      </c>
      <c r="AA12" s="2">
        <v>1</v>
      </c>
      <c r="AB12" s="2">
        <v>4</v>
      </c>
      <c r="AC12" s="2">
        <v>174357</v>
      </c>
    </row>
    <row r="13" spans="1:29" ht="15" thickBot="1" x14ac:dyDescent="0.35">
      <c r="A13" s="1" t="s">
        <v>105</v>
      </c>
      <c r="B13" s="2">
        <v>6</v>
      </c>
      <c r="C13" s="2">
        <v>1</v>
      </c>
      <c r="D13" s="2">
        <v>1</v>
      </c>
      <c r="E13" s="2">
        <v>2</v>
      </c>
      <c r="F13" s="2">
        <v>6</v>
      </c>
      <c r="G13" s="27">
        <v>1</v>
      </c>
      <c r="H13" s="27">
        <v>1</v>
      </c>
      <c r="I13" s="2">
        <v>1</v>
      </c>
      <c r="J13" s="2">
        <v>1</v>
      </c>
      <c r="K13" s="27">
        <v>1</v>
      </c>
      <c r="L13" s="2">
        <v>5</v>
      </c>
      <c r="M13" s="27">
        <v>4</v>
      </c>
      <c r="N13" s="27">
        <v>1</v>
      </c>
      <c r="O13" s="2">
        <v>1</v>
      </c>
      <c r="P13" s="27">
        <v>5</v>
      </c>
      <c r="Q13" s="2">
        <v>4</v>
      </c>
      <c r="R13" s="27">
        <v>5</v>
      </c>
      <c r="S13" s="27">
        <v>6</v>
      </c>
      <c r="T13" s="27">
        <v>5</v>
      </c>
      <c r="U13" s="2">
        <v>1</v>
      </c>
      <c r="V13" s="27">
        <v>1</v>
      </c>
      <c r="W13" s="2">
        <v>1</v>
      </c>
      <c r="X13" s="2">
        <v>1</v>
      </c>
      <c r="Y13" s="27">
        <v>1</v>
      </c>
      <c r="Z13" s="2">
        <v>1</v>
      </c>
      <c r="AA13" s="2">
        <v>1</v>
      </c>
      <c r="AB13" s="2">
        <v>1</v>
      </c>
      <c r="AC13" s="2">
        <v>125964</v>
      </c>
    </row>
    <row r="14" spans="1:29" ht="15" thickBot="1" x14ac:dyDescent="0.35">
      <c r="A14" s="1" t="s">
        <v>106</v>
      </c>
      <c r="B14" s="2">
        <v>6</v>
      </c>
      <c r="C14" s="2">
        <v>1</v>
      </c>
      <c r="D14" s="2">
        <v>1</v>
      </c>
      <c r="E14" s="2">
        <v>4</v>
      </c>
      <c r="F14" s="2">
        <v>6</v>
      </c>
      <c r="G14" s="27">
        <v>1</v>
      </c>
      <c r="H14" s="27">
        <v>1</v>
      </c>
      <c r="I14" s="2">
        <v>4</v>
      </c>
      <c r="J14" s="2">
        <v>1</v>
      </c>
      <c r="K14" s="27">
        <v>1</v>
      </c>
      <c r="L14" s="2">
        <v>1</v>
      </c>
      <c r="M14" s="27">
        <v>1</v>
      </c>
      <c r="N14" s="27">
        <v>1</v>
      </c>
      <c r="O14" s="2">
        <v>1</v>
      </c>
      <c r="P14" s="27">
        <v>5</v>
      </c>
      <c r="Q14" s="2">
        <v>4</v>
      </c>
      <c r="R14" s="27">
        <v>5</v>
      </c>
      <c r="S14" s="27">
        <v>5</v>
      </c>
      <c r="T14" s="27">
        <v>1</v>
      </c>
      <c r="U14" s="2">
        <v>1</v>
      </c>
      <c r="V14" s="27">
        <v>1</v>
      </c>
      <c r="W14" s="2">
        <v>1</v>
      </c>
      <c r="X14" s="2">
        <v>1</v>
      </c>
      <c r="Y14" s="27">
        <v>4</v>
      </c>
      <c r="Z14" s="2">
        <v>1</v>
      </c>
      <c r="AA14" s="2">
        <v>1</v>
      </c>
      <c r="AB14" s="2">
        <v>1</v>
      </c>
      <c r="AC14" s="2">
        <v>138966</v>
      </c>
    </row>
    <row r="15" spans="1:29" ht="15" thickBot="1" x14ac:dyDescent="0.35">
      <c r="A15" s="1" t="s">
        <v>107</v>
      </c>
      <c r="B15" s="2">
        <v>6</v>
      </c>
      <c r="C15" s="2">
        <v>1</v>
      </c>
      <c r="D15" s="2">
        <v>4</v>
      </c>
      <c r="E15" s="2">
        <v>4</v>
      </c>
      <c r="F15" s="2">
        <v>5</v>
      </c>
      <c r="G15" s="27">
        <v>1</v>
      </c>
      <c r="H15" s="27">
        <v>1</v>
      </c>
      <c r="I15" s="2">
        <v>3</v>
      </c>
      <c r="J15" s="2">
        <v>1</v>
      </c>
      <c r="K15" s="27">
        <v>1</v>
      </c>
      <c r="L15" s="2">
        <v>5</v>
      </c>
      <c r="M15" s="27">
        <v>4</v>
      </c>
      <c r="N15" s="27">
        <v>5</v>
      </c>
      <c r="O15" s="2">
        <v>1</v>
      </c>
      <c r="P15" s="27">
        <v>4</v>
      </c>
      <c r="Q15" s="2">
        <v>1</v>
      </c>
      <c r="R15" s="27">
        <v>1</v>
      </c>
      <c r="S15" s="27">
        <v>1</v>
      </c>
      <c r="T15" s="27">
        <v>1</v>
      </c>
      <c r="U15" s="2">
        <v>1</v>
      </c>
      <c r="V15" s="27">
        <v>1</v>
      </c>
      <c r="W15" s="2">
        <v>1</v>
      </c>
      <c r="X15" s="2">
        <v>1</v>
      </c>
      <c r="Y15" s="27">
        <v>5</v>
      </c>
      <c r="Z15" s="2">
        <v>1</v>
      </c>
      <c r="AA15" s="2">
        <v>1</v>
      </c>
      <c r="AB15" s="2">
        <v>5</v>
      </c>
      <c r="AC15" s="2">
        <v>127857</v>
      </c>
    </row>
    <row r="16" spans="1:29" ht="15" thickBot="1" x14ac:dyDescent="0.35">
      <c r="A16" s="1" t="s">
        <v>108</v>
      </c>
      <c r="B16" s="2">
        <v>6</v>
      </c>
      <c r="C16" s="2">
        <v>1</v>
      </c>
      <c r="D16" s="2">
        <v>4</v>
      </c>
      <c r="E16" s="2">
        <v>4</v>
      </c>
      <c r="F16" s="2">
        <v>5</v>
      </c>
      <c r="G16" s="27">
        <v>1</v>
      </c>
      <c r="H16" s="27">
        <v>1</v>
      </c>
      <c r="I16" s="2">
        <v>3</v>
      </c>
      <c r="J16" s="2">
        <v>1</v>
      </c>
      <c r="K16" s="27">
        <v>1</v>
      </c>
      <c r="L16" s="2">
        <v>2</v>
      </c>
      <c r="M16" s="27">
        <v>4</v>
      </c>
      <c r="N16" s="27">
        <v>5</v>
      </c>
      <c r="O16" s="2">
        <v>1</v>
      </c>
      <c r="P16" s="27">
        <v>4</v>
      </c>
      <c r="Q16" s="2">
        <v>1</v>
      </c>
      <c r="R16" s="27">
        <v>1</v>
      </c>
      <c r="S16" s="27">
        <v>1</v>
      </c>
      <c r="T16" s="27">
        <v>1</v>
      </c>
      <c r="U16" s="2">
        <v>1</v>
      </c>
      <c r="V16" s="27">
        <v>4</v>
      </c>
      <c r="W16" s="2">
        <v>1</v>
      </c>
      <c r="X16" s="2">
        <v>1</v>
      </c>
      <c r="Y16" s="27">
        <v>5</v>
      </c>
      <c r="Z16" s="2">
        <v>1</v>
      </c>
      <c r="AA16" s="2">
        <v>1</v>
      </c>
      <c r="AB16" s="2">
        <v>5</v>
      </c>
      <c r="AC16" s="2">
        <v>125066</v>
      </c>
    </row>
    <row r="17" spans="1:29" ht="15" thickBot="1" x14ac:dyDescent="0.35">
      <c r="A17" s="1" t="s">
        <v>109</v>
      </c>
      <c r="B17" s="2">
        <v>6</v>
      </c>
      <c r="C17" s="2">
        <v>1</v>
      </c>
      <c r="D17" s="2">
        <v>1</v>
      </c>
      <c r="E17" s="2">
        <v>1</v>
      </c>
      <c r="F17" s="2">
        <v>4</v>
      </c>
      <c r="G17" s="27">
        <v>1</v>
      </c>
      <c r="H17" s="27">
        <v>1</v>
      </c>
      <c r="I17" s="2">
        <v>1</v>
      </c>
      <c r="J17" s="2">
        <v>1</v>
      </c>
      <c r="K17" s="27">
        <v>1</v>
      </c>
      <c r="L17" s="2">
        <v>1</v>
      </c>
      <c r="M17" s="27">
        <v>1</v>
      </c>
      <c r="N17" s="27">
        <v>1</v>
      </c>
      <c r="O17" s="2">
        <v>1</v>
      </c>
      <c r="P17" s="27">
        <v>1</v>
      </c>
      <c r="Q17" s="2">
        <v>1</v>
      </c>
      <c r="R17" s="27">
        <v>1</v>
      </c>
      <c r="S17" s="27">
        <v>1</v>
      </c>
      <c r="T17" s="27">
        <v>1</v>
      </c>
      <c r="U17" s="2">
        <v>1</v>
      </c>
      <c r="V17" s="27">
        <v>1</v>
      </c>
      <c r="W17" s="2">
        <v>1</v>
      </c>
      <c r="X17" s="2">
        <v>1</v>
      </c>
      <c r="Y17" s="27">
        <v>3</v>
      </c>
      <c r="Z17" s="2">
        <v>1</v>
      </c>
      <c r="AA17" s="2">
        <v>1</v>
      </c>
      <c r="AB17" s="2">
        <v>1</v>
      </c>
      <c r="AC17" s="2">
        <v>127857</v>
      </c>
    </row>
    <row r="18" spans="1:29" ht="15" thickBot="1" x14ac:dyDescent="0.35">
      <c r="A18" s="1" t="s">
        <v>110</v>
      </c>
      <c r="B18" s="2">
        <v>6</v>
      </c>
      <c r="C18" s="2">
        <v>1</v>
      </c>
      <c r="D18" s="2">
        <v>1</v>
      </c>
      <c r="E18" s="2">
        <v>2</v>
      </c>
      <c r="F18" s="2">
        <v>6</v>
      </c>
      <c r="G18" s="27">
        <v>1</v>
      </c>
      <c r="H18" s="27">
        <v>1</v>
      </c>
      <c r="I18" s="2">
        <v>1</v>
      </c>
      <c r="J18" s="2">
        <v>1</v>
      </c>
      <c r="K18" s="27">
        <v>1</v>
      </c>
      <c r="L18" s="2">
        <v>5</v>
      </c>
      <c r="M18" s="27">
        <v>4</v>
      </c>
      <c r="N18" s="27">
        <v>1</v>
      </c>
      <c r="O18" s="2">
        <v>1</v>
      </c>
      <c r="P18" s="27">
        <v>5</v>
      </c>
      <c r="Q18" s="2">
        <v>4</v>
      </c>
      <c r="R18" s="27">
        <v>5</v>
      </c>
      <c r="S18" s="27">
        <v>6</v>
      </c>
      <c r="T18" s="27">
        <v>5</v>
      </c>
      <c r="U18" s="2">
        <v>1</v>
      </c>
      <c r="V18" s="27">
        <v>1</v>
      </c>
      <c r="W18" s="2">
        <v>1</v>
      </c>
      <c r="X18" s="2">
        <v>1</v>
      </c>
      <c r="Y18" s="27">
        <v>1</v>
      </c>
      <c r="Z18" s="2">
        <v>1</v>
      </c>
      <c r="AA18" s="2">
        <v>1</v>
      </c>
      <c r="AB18" s="2">
        <v>1</v>
      </c>
      <c r="AC18" s="2">
        <v>113566</v>
      </c>
    </row>
    <row r="19" spans="1:29" ht="15" thickBot="1" x14ac:dyDescent="0.35">
      <c r="A19" s="1" t="s">
        <v>111</v>
      </c>
      <c r="B19" s="2">
        <v>6</v>
      </c>
      <c r="C19" s="2">
        <v>6</v>
      </c>
      <c r="D19" s="2">
        <v>2</v>
      </c>
      <c r="E19" s="2">
        <v>1</v>
      </c>
      <c r="F19" s="2">
        <v>6</v>
      </c>
      <c r="G19" s="27">
        <v>1</v>
      </c>
      <c r="H19" s="27">
        <v>1</v>
      </c>
      <c r="I19" s="2">
        <v>2</v>
      </c>
      <c r="J19" s="2">
        <v>1</v>
      </c>
      <c r="K19" s="27">
        <v>1</v>
      </c>
      <c r="L19" s="2">
        <v>2</v>
      </c>
      <c r="M19" s="27">
        <v>2</v>
      </c>
      <c r="N19" s="27">
        <v>6</v>
      </c>
      <c r="O19" s="2">
        <v>6</v>
      </c>
      <c r="P19" s="27">
        <v>2</v>
      </c>
      <c r="Q19" s="2">
        <v>2</v>
      </c>
      <c r="R19" s="27">
        <v>1</v>
      </c>
      <c r="S19" s="27">
        <v>1</v>
      </c>
      <c r="T19" s="27">
        <v>6</v>
      </c>
      <c r="U19" s="2">
        <v>1</v>
      </c>
      <c r="V19" s="27">
        <v>1</v>
      </c>
      <c r="W19" s="2">
        <v>1</v>
      </c>
      <c r="X19" s="2">
        <v>1</v>
      </c>
      <c r="Y19" s="27">
        <v>2</v>
      </c>
      <c r="Z19" s="2">
        <v>2</v>
      </c>
      <c r="AA19" s="2">
        <v>2</v>
      </c>
      <c r="AB19" s="2">
        <v>2</v>
      </c>
      <c r="AC19" s="2">
        <v>139250</v>
      </c>
    </row>
    <row r="20" spans="1:29" ht="15" thickBot="1" x14ac:dyDescent="0.35">
      <c r="A20" s="1" t="s">
        <v>112</v>
      </c>
      <c r="B20" s="2">
        <v>6</v>
      </c>
      <c r="C20" s="2">
        <v>1</v>
      </c>
      <c r="D20" s="2">
        <v>5</v>
      </c>
      <c r="E20" s="2">
        <v>1</v>
      </c>
      <c r="F20" s="2">
        <v>6</v>
      </c>
      <c r="G20" s="27">
        <v>1</v>
      </c>
      <c r="H20" s="27">
        <v>1</v>
      </c>
      <c r="I20" s="2">
        <v>4</v>
      </c>
      <c r="J20" s="2">
        <v>1</v>
      </c>
      <c r="K20" s="27">
        <v>5</v>
      </c>
      <c r="L20" s="2">
        <v>5</v>
      </c>
      <c r="M20" s="27">
        <v>5</v>
      </c>
      <c r="N20" s="27">
        <v>1</v>
      </c>
      <c r="O20" s="2">
        <v>1</v>
      </c>
      <c r="P20" s="27">
        <v>5</v>
      </c>
      <c r="Q20" s="2">
        <v>4</v>
      </c>
      <c r="R20" s="27">
        <v>1</v>
      </c>
      <c r="S20" s="27">
        <v>1</v>
      </c>
      <c r="T20" s="27">
        <v>5</v>
      </c>
      <c r="U20" s="2">
        <v>1</v>
      </c>
      <c r="V20" s="27">
        <v>5</v>
      </c>
      <c r="W20" s="2">
        <v>1</v>
      </c>
      <c r="X20" s="2">
        <v>1</v>
      </c>
      <c r="Y20" s="27">
        <v>5</v>
      </c>
      <c r="Z20" s="2">
        <v>1</v>
      </c>
      <c r="AA20" s="2">
        <v>5</v>
      </c>
      <c r="AB20" s="2">
        <v>1</v>
      </c>
      <c r="AC20" s="2">
        <v>132733</v>
      </c>
    </row>
    <row r="21" spans="1:29" ht="15" thickBot="1" x14ac:dyDescent="0.35">
      <c r="A21" s="1" t="s">
        <v>113</v>
      </c>
      <c r="B21" s="2">
        <v>6</v>
      </c>
      <c r="C21" s="2">
        <v>1</v>
      </c>
      <c r="D21" s="2">
        <v>1</v>
      </c>
      <c r="E21" s="2">
        <v>1</v>
      </c>
      <c r="F21" s="2">
        <v>6</v>
      </c>
      <c r="G21" s="27">
        <v>1</v>
      </c>
      <c r="H21" s="27">
        <v>1</v>
      </c>
      <c r="I21" s="2">
        <v>3</v>
      </c>
      <c r="J21" s="2">
        <v>1</v>
      </c>
      <c r="K21" s="27">
        <v>1</v>
      </c>
      <c r="L21" s="2">
        <v>1</v>
      </c>
      <c r="M21" s="27">
        <v>3</v>
      </c>
      <c r="N21" s="27">
        <v>5</v>
      </c>
      <c r="O21" s="2">
        <v>1</v>
      </c>
      <c r="P21" s="27">
        <v>5</v>
      </c>
      <c r="Q21" s="2">
        <v>1</v>
      </c>
      <c r="R21" s="27">
        <v>1</v>
      </c>
      <c r="S21" s="27">
        <v>6</v>
      </c>
      <c r="T21" s="27">
        <v>1</v>
      </c>
      <c r="U21" s="2">
        <v>1</v>
      </c>
      <c r="V21" s="27">
        <v>1</v>
      </c>
      <c r="W21" s="2">
        <v>1</v>
      </c>
      <c r="X21" s="2">
        <v>1</v>
      </c>
      <c r="Y21" s="27">
        <v>3</v>
      </c>
      <c r="Z21" s="2">
        <v>1</v>
      </c>
      <c r="AA21" s="2">
        <v>3</v>
      </c>
      <c r="AB21" s="2">
        <v>1</v>
      </c>
      <c r="AC21" s="2">
        <v>120666</v>
      </c>
    </row>
    <row r="22" spans="1:29" ht="15" thickBot="1" x14ac:dyDescent="0.35">
      <c r="A22" s="1" t="s">
        <v>114</v>
      </c>
      <c r="B22" s="2">
        <v>6</v>
      </c>
      <c r="C22" s="2">
        <v>1</v>
      </c>
      <c r="D22" s="2">
        <v>1</v>
      </c>
      <c r="E22" s="2">
        <v>1</v>
      </c>
      <c r="F22" s="2">
        <v>6</v>
      </c>
      <c r="G22" s="27">
        <v>1</v>
      </c>
      <c r="H22" s="27">
        <v>1</v>
      </c>
      <c r="I22" s="2">
        <v>1</v>
      </c>
      <c r="J22" s="2">
        <v>1</v>
      </c>
      <c r="K22" s="27">
        <v>1</v>
      </c>
      <c r="L22" s="2">
        <v>1</v>
      </c>
      <c r="M22" s="27">
        <v>3</v>
      </c>
      <c r="N22" s="27">
        <v>5</v>
      </c>
      <c r="O22" s="2">
        <v>1</v>
      </c>
      <c r="P22" s="27">
        <v>5</v>
      </c>
      <c r="Q22" s="2">
        <v>1</v>
      </c>
      <c r="R22" s="27">
        <v>1</v>
      </c>
      <c r="S22" s="27">
        <v>5</v>
      </c>
      <c r="T22" s="27">
        <v>5</v>
      </c>
      <c r="U22" s="2">
        <v>1</v>
      </c>
      <c r="V22" s="27">
        <v>1</v>
      </c>
      <c r="W22" s="2">
        <v>1</v>
      </c>
      <c r="X22" s="2">
        <v>1</v>
      </c>
      <c r="Y22" s="27">
        <v>1</v>
      </c>
      <c r="Z22" s="2">
        <v>1</v>
      </c>
      <c r="AA22" s="2">
        <v>1</v>
      </c>
      <c r="AB22" s="2">
        <v>1</v>
      </c>
      <c r="AC22" s="2">
        <v>118966</v>
      </c>
    </row>
    <row r="23" spans="1:29" ht="15" thickBot="1" x14ac:dyDescent="0.35">
      <c r="A23" s="1" t="s">
        <v>115</v>
      </c>
      <c r="B23" s="2">
        <v>6</v>
      </c>
      <c r="C23" s="2">
        <v>1</v>
      </c>
      <c r="D23" s="2">
        <v>5</v>
      </c>
      <c r="E23" s="2">
        <v>1</v>
      </c>
      <c r="F23" s="2">
        <v>6</v>
      </c>
      <c r="G23" s="27">
        <v>1</v>
      </c>
      <c r="H23" s="27">
        <v>1</v>
      </c>
      <c r="I23" s="2">
        <v>3</v>
      </c>
      <c r="J23" s="2">
        <v>1</v>
      </c>
      <c r="K23" s="27">
        <v>2</v>
      </c>
      <c r="L23" s="2">
        <v>1</v>
      </c>
      <c r="M23" s="27">
        <v>3</v>
      </c>
      <c r="N23" s="27">
        <v>5</v>
      </c>
      <c r="O23" s="2">
        <v>1</v>
      </c>
      <c r="P23" s="27">
        <v>5</v>
      </c>
      <c r="Q23" s="2">
        <v>1</v>
      </c>
      <c r="R23" s="27">
        <v>1</v>
      </c>
      <c r="S23" s="27">
        <v>6</v>
      </c>
      <c r="T23" s="27">
        <v>2</v>
      </c>
      <c r="U23" s="2">
        <v>1</v>
      </c>
      <c r="V23" s="27">
        <v>1</v>
      </c>
      <c r="W23" s="2">
        <v>1</v>
      </c>
      <c r="X23" s="2">
        <v>1</v>
      </c>
      <c r="Y23" s="27">
        <v>3</v>
      </c>
      <c r="Z23" s="2">
        <v>1</v>
      </c>
      <c r="AA23" s="2">
        <v>3</v>
      </c>
      <c r="AB23" s="2">
        <v>1</v>
      </c>
      <c r="AC23" s="2">
        <v>116800</v>
      </c>
    </row>
    <row r="24" spans="1:29" ht="15" thickBot="1" x14ac:dyDescent="0.35">
      <c r="A24" s="1" t="s">
        <v>116</v>
      </c>
      <c r="B24" s="2">
        <v>6</v>
      </c>
      <c r="C24" s="2">
        <v>1</v>
      </c>
      <c r="D24" s="2">
        <v>5</v>
      </c>
      <c r="E24" s="2">
        <v>1</v>
      </c>
      <c r="F24" s="2">
        <v>6</v>
      </c>
      <c r="G24" s="27">
        <v>1</v>
      </c>
      <c r="H24" s="27">
        <v>1</v>
      </c>
      <c r="I24" s="2">
        <v>3</v>
      </c>
      <c r="J24" s="2">
        <v>1</v>
      </c>
      <c r="K24" s="27">
        <v>1</v>
      </c>
      <c r="L24" s="2">
        <v>1</v>
      </c>
      <c r="M24" s="27">
        <v>3</v>
      </c>
      <c r="N24" s="27">
        <v>5</v>
      </c>
      <c r="O24" s="2">
        <v>1</v>
      </c>
      <c r="P24" s="27">
        <v>5</v>
      </c>
      <c r="Q24" s="2">
        <v>1</v>
      </c>
      <c r="R24" s="27">
        <v>1</v>
      </c>
      <c r="S24" s="27">
        <v>6</v>
      </c>
      <c r="T24" s="27">
        <v>1</v>
      </c>
      <c r="U24" s="2">
        <v>1</v>
      </c>
      <c r="V24" s="27">
        <v>1</v>
      </c>
      <c r="W24" s="2">
        <v>1</v>
      </c>
      <c r="X24" s="2">
        <v>1</v>
      </c>
      <c r="Y24" s="27">
        <v>1</v>
      </c>
      <c r="Z24" s="2">
        <v>1</v>
      </c>
      <c r="AA24" s="2">
        <v>3</v>
      </c>
      <c r="AB24" s="2">
        <v>1</v>
      </c>
      <c r="AC24" s="2">
        <v>124233</v>
      </c>
    </row>
    <row r="25" spans="1:29" ht="15" thickBot="1" x14ac:dyDescent="0.35">
      <c r="A25" s="1" t="s">
        <v>117</v>
      </c>
      <c r="B25" s="2">
        <v>6</v>
      </c>
      <c r="C25" s="2">
        <v>1</v>
      </c>
      <c r="D25" s="2">
        <v>1</v>
      </c>
      <c r="E25" s="2">
        <v>1</v>
      </c>
      <c r="F25" s="2">
        <v>6</v>
      </c>
      <c r="G25" s="27">
        <v>1</v>
      </c>
      <c r="H25" s="27">
        <v>1</v>
      </c>
      <c r="I25" s="2">
        <v>3</v>
      </c>
      <c r="J25" s="2">
        <v>1</v>
      </c>
      <c r="K25" s="27">
        <v>1</v>
      </c>
      <c r="L25" s="2">
        <v>1</v>
      </c>
      <c r="M25" s="27">
        <v>3</v>
      </c>
      <c r="N25" s="27">
        <v>5</v>
      </c>
      <c r="O25" s="2">
        <v>1</v>
      </c>
      <c r="P25" s="27">
        <v>5</v>
      </c>
      <c r="Q25" s="2">
        <v>1</v>
      </c>
      <c r="R25" s="27">
        <v>1</v>
      </c>
      <c r="S25" s="27">
        <v>6</v>
      </c>
      <c r="T25" s="27">
        <v>1</v>
      </c>
      <c r="U25" s="2">
        <v>1</v>
      </c>
      <c r="V25" s="27">
        <v>1</v>
      </c>
      <c r="W25" s="2">
        <v>1</v>
      </c>
      <c r="X25" s="2">
        <v>1</v>
      </c>
      <c r="Y25" s="27">
        <v>3</v>
      </c>
      <c r="Z25" s="2">
        <v>1</v>
      </c>
      <c r="AA25" s="2">
        <v>3</v>
      </c>
      <c r="AB25" s="2">
        <v>1</v>
      </c>
      <c r="AC25" s="2">
        <v>128300</v>
      </c>
    </row>
    <row r="26" spans="1:29" ht="15" thickBot="1" x14ac:dyDescent="0.35">
      <c r="A26" s="1" t="s">
        <v>118</v>
      </c>
      <c r="B26" s="2">
        <v>6</v>
      </c>
      <c r="C26" s="2">
        <v>1</v>
      </c>
      <c r="D26" s="2">
        <v>1</v>
      </c>
      <c r="E26" s="2">
        <v>1</v>
      </c>
      <c r="F26" s="2">
        <v>6</v>
      </c>
      <c r="G26" s="27">
        <v>1</v>
      </c>
      <c r="H26" s="27">
        <v>1</v>
      </c>
      <c r="I26" s="2">
        <v>3</v>
      </c>
      <c r="J26" s="2">
        <v>1</v>
      </c>
      <c r="K26" s="27">
        <v>1</v>
      </c>
      <c r="L26" s="2">
        <v>1</v>
      </c>
      <c r="M26" s="27">
        <v>3</v>
      </c>
      <c r="N26" s="27">
        <v>5</v>
      </c>
      <c r="O26" s="2">
        <v>1</v>
      </c>
      <c r="P26" s="27">
        <v>5</v>
      </c>
      <c r="Q26" s="2">
        <v>1</v>
      </c>
      <c r="R26" s="27">
        <v>1</v>
      </c>
      <c r="S26" s="27">
        <v>6</v>
      </c>
      <c r="T26" s="27">
        <v>1</v>
      </c>
      <c r="U26" s="2">
        <v>1</v>
      </c>
      <c r="V26" s="27">
        <v>1</v>
      </c>
      <c r="W26" s="2">
        <v>1</v>
      </c>
      <c r="X26" s="2">
        <v>1</v>
      </c>
      <c r="Y26" s="27">
        <v>1</v>
      </c>
      <c r="Z26" s="2">
        <v>1</v>
      </c>
      <c r="AA26" s="2">
        <v>1</v>
      </c>
      <c r="AB26" s="2">
        <v>1</v>
      </c>
      <c r="AC26" s="2">
        <v>117300</v>
      </c>
    </row>
    <row r="27" spans="1:29" ht="15" thickBot="1" x14ac:dyDescent="0.35">
      <c r="A27" s="1" t="s">
        <v>119</v>
      </c>
      <c r="B27" s="2">
        <v>6</v>
      </c>
      <c r="C27" s="2">
        <v>1</v>
      </c>
      <c r="D27" s="2">
        <v>5</v>
      </c>
      <c r="E27" s="2">
        <v>1</v>
      </c>
      <c r="F27" s="2">
        <v>6</v>
      </c>
      <c r="G27" s="27">
        <v>1</v>
      </c>
      <c r="H27" s="27">
        <v>1</v>
      </c>
      <c r="I27" s="2">
        <v>3</v>
      </c>
      <c r="J27" s="2">
        <v>1</v>
      </c>
      <c r="K27" s="27">
        <v>1</v>
      </c>
      <c r="L27" s="2">
        <v>1</v>
      </c>
      <c r="M27" s="27">
        <v>3</v>
      </c>
      <c r="N27" s="27">
        <v>5</v>
      </c>
      <c r="O27" s="2">
        <v>1</v>
      </c>
      <c r="P27" s="27">
        <v>5</v>
      </c>
      <c r="Q27" s="2">
        <v>1</v>
      </c>
      <c r="R27" s="27">
        <v>1</v>
      </c>
      <c r="S27" s="27">
        <v>6</v>
      </c>
      <c r="T27" s="27">
        <v>1</v>
      </c>
      <c r="U27" s="2">
        <v>1</v>
      </c>
      <c r="V27" s="27">
        <v>1</v>
      </c>
      <c r="W27" s="2">
        <v>1</v>
      </c>
      <c r="X27" s="2">
        <v>1</v>
      </c>
      <c r="Y27" s="27">
        <v>3</v>
      </c>
      <c r="Z27" s="2">
        <v>1</v>
      </c>
      <c r="AA27" s="2">
        <v>3</v>
      </c>
      <c r="AB27" s="2">
        <v>1</v>
      </c>
      <c r="AC27" s="2">
        <v>141066</v>
      </c>
    </row>
    <row r="28" spans="1:29" ht="15" thickBot="1" x14ac:dyDescent="0.35">
      <c r="A28" s="1" t="s">
        <v>120</v>
      </c>
      <c r="B28" s="2">
        <v>6</v>
      </c>
      <c r="C28" s="2">
        <v>1</v>
      </c>
      <c r="D28" s="2">
        <v>4</v>
      </c>
      <c r="E28" s="2">
        <v>4</v>
      </c>
      <c r="F28" s="2">
        <v>5</v>
      </c>
      <c r="G28" s="27">
        <v>1</v>
      </c>
      <c r="H28" s="27">
        <v>1</v>
      </c>
      <c r="I28" s="2">
        <v>3</v>
      </c>
      <c r="J28" s="2">
        <v>1</v>
      </c>
      <c r="K28" s="27">
        <v>1</v>
      </c>
      <c r="L28" s="2">
        <v>2</v>
      </c>
      <c r="M28" s="27">
        <v>4</v>
      </c>
      <c r="N28" s="27">
        <v>5</v>
      </c>
      <c r="O28" s="2">
        <v>1</v>
      </c>
      <c r="P28" s="27">
        <v>4</v>
      </c>
      <c r="Q28" s="2">
        <v>1</v>
      </c>
      <c r="R28" s="27">
        <v>1</v>
      </c>
      <c r="S28" s="27">
        <v>1</v>
      </c>
      <c r="T28" s="27">
        <v>1</v>
      </c>
      <c r="U28" s="2">
        <v>1</v>
      </c>
      <c r="V28" s="27">
        <v>1</v>
      </c>
      <c r="W28" s="2">
        <v>1</v>
      </c>
      <c r="X28" s="2">
        <v>1</v>
      </c>
      <c r="Y28" s="27">
        <v>5</v>
      </c>
      <c r="Z28" s="2">
        <v>5</v>
      </c>
      <c r="AA28" s="2">
        <v>1</v>
      </c>
      <c r="AB28" s="2">
        <v>1</v>
      </c>
      <c r="AC28" s="2">
        <v>140678</v>
      </c>
    </row>
    <row r="29" spans="1:29" ht="15" thickBot="1" x14ac:dyDescent="0.35">
      <c r="A29" s="1" t="s">
        <v>121</v>
      </c>
      <c r="B29" s="2">
        <v>6</v>
      </c>
      <c r="C29" s="2">
        <v>1</v>
      </c>
      <c r="D29" s="2">
        <v>1</v>
      </c>
      <c r="E29" s="2">
        <v>2</v>
      </c>
      <c r="F29" s="2">
        <v>6</v>
      </c>
      <c r="G29" s="27">
        <v>1</v>
      </c>
      <c r="H29" s="27">
        <v>1</v>
      </c>
      <c r="I29" s="2">
        <v>1</v>
      </c>
      <c r="J29" s="2">
        <v>1</v>
      </c>
      <c r="K29" s="27">
        <v>1</v>
      </c>
      <c r="L29" s="2">
        <v>5</v>
      </c>
      <c r="M29" s="27">
        <v>4</v>
      </c>
      <c r="N29" s="27">
        <v>1</v>
      </c>
      <c r="O29" s="2">
        <v>1</v>
      </c>
      <c r="P29" s="27">
        <v>5</v>
      </c>
      <c r="Q29" s="2">
        <v>4</v>
      </c>
      <c r="R29" s="27">
        <v>5</v>
      </c>
      <c r="S29" s="27">
        <v>6</v>
      </c>
      <c r="T29" s="27">
        <v>1</v>
      </c>
      <c r="U29" s="2">
        <v>1</v>
      </c>
      <c r="V29" s="27">
        <v>1</v>
      </c>
      <c r="W29" s="2">
        <v>1</v>
      </c>
      <c r="X29" s="2">
        <v>1</v>
      </c>
      <c r="Y29" s="27">
        <v>1</v>
      </c>
      <c r="Z29" s="2">
        <v>1</v>
      </c>
      <c r="AA29" s="2">
        <v>1</v>
      </c>
      <c r="AB29" s="2">
        <v>1</v>
      </c>
      <c r="AC29" s="2">
        <v>123666</v>
      </c>
    </row>
    <row r="30" spans="1:29" ht="15" thickBot="1" x14ac:dyDescent="0.35">
      <c r="A30" s="1" t="s">
        <v>122</v>
      </c>
      <c r="B30" s="2">
        <v>6</v>
      </c>
      <c r="C30" s="2">
        <v>1</v>
      </c>
      <c r="D30" s="2">
        <v>1</v>
      </c>
      <c r="E30" s="2">
        <v>2</v>
      </c>
      <c r="F30" s="2">
        <v>6</v>
      </c>
      <c r="G30" s="27">
        <v>1</v>
      </c>
      <c r="H30" s="27">
        <v>1</v>
      </c>
      <c r="I30" s="2">
        <v>1</v>
      </c>
      <c r="J30" s="2">
        <v>1</v>
      </c>
      <c r="K30" s="27">
        <v>1</v>
      </c>
      <c r="L30" s="2">
        <v>5</v>
      </c>
      <c r="M30" s="27">
        <v>4</v>
      </c>
      <c r="N30" s="27">
        <v>1</v>
      </c>
      <c r="O30" s="2">
        <v>1</v>
      </c>
      <c r="P30" s="27">
        <v>5</v>
      </c>
      <c r="Q30" s="2">
        <v>4</v>
      </c>
      <c r="R30" s="27">
        <v>5</v>
      </c>
      <c r="S30" s="27">
        <v>6</v>
      </c>
      <c r="T30" s="27">
        <v>5</v>
      </c>
      <c r="U30" s="2">
        <v>1</v>
      </c>
      <c r="V30" s="27">
        <v>1</v>
      </c>
      <c r="W30" s="2">
        <v>1</v>
      </c>
      <c r="X30" s="2">
        <v>1</v>
      </c>
      <c r="Y30" s="27">
        <v>1</v>
      </c>
      <c r="Z30" s="2">
        <v>1</v>
      </c>
      <c r="AA30" s="2">
        <v>1</v>
      </c>
      <c r="AB30" s="2">
        <v>1</v>
      </c>
      <c r="AC30" s="2">
        <v>113666</v>
      </c>
    </row>
    <row r="31" spans="1:29" ht="15" thickBot="1" x14ac:dyDescent="0.35">
      <c r="A31" s="1" t="s">
        <v>123</v>
      </c>
      <c r="B31" s="2">
        <v>6</v>
      </c>
      <c r="C31" s="2">
        <v>1</v>
      </c>
      <c r="D31" s="2">
        <v>1</v>
      </c>
      <c r="E31" s="2">
        <v>2</v>
      </c>
      <c r="F31" s="2">
        <v>6</v>
      </c>
      <c r="G31" s="27">
        <v>1</v>
      </c>
      <c r="H31" s="27">
        <v>1</v>
      </c>
      <c r="I31" s="2">
        <v>1</v>
      </c>
      <c r="J31" s="2">
        <v>1</v>
      </c>
      <c r="K31" s="27">
        <v>1</v>
      </c>
      <c r="L31" s="2">
        <v>5</v>
      </c>
      <c r="M31" s="27">
        <v>4</v>
      </c>
      <c r="N31" s="27">
        <v>1</v>
      </c>
      <c r="O31" s="2">
        <v>1</v>
      </c>
      <c r="P31" s="27">
        <v>5</v>
      </c>
      <c r="Q31" s="2">
        <v>4</v>
      </c>
      <c r="R31" s="27">
        <v>5</v>
      </c>
      <c r="S31" s="27">
        <v>6</v>
      </c>
      <c r="T31" s="27">
        <v>5</v>
      </c>
      <c r="U31" s="2">
        <v>1</v>
      </c>
      <c r="V31" s="27">
        <v>1</v>
      </c>
      <c r="W31" s="2">
        <v>1</v>
      </c>
      <c r="X31" s="2">
        <v>1</v>
      </c>
      <c r="Y31" s="27">
        <v>1</v>
      </c>
      <c r="Z31" s="2">
        <v>1</v>
      </c>
      <c r="AA31" s="2">
        <v>1</v>
      </c>
      <c r="AB31" s="2">
        <v>1</v>
      </c>
      <c r="AC31" s="2">
        <v>117033</v>
      </c>
    </row>
    <row r="32" spans="1:29" ht="15" thickBot="1" x14ac:dyDescent="0.35">
      <c r="A32" s="1" t="s">
        <v>124</v>
      </c>
      <c r="B32" s="2">
        <v>6</v>
      </c>
      <c r="C32" s="2">
        <v>1</v>
      </c>
      <c r="D32" s="2">
        <v>1</v>
      </c>
      <c r="E32" s="2">
        <v>2</v>
      </c>
      <c r="F32" s="2">
        <v>6</v>
      </c>
      <c r="G32" s="27">
        <v>1</v>
      </c>
      <c r="H32" s="27">
        <v>1</v>
      </c>
      <c r="I32" s="2">
        <v>1</v>
      </c>
      <c r="J32" s="2">
        <v>1</v>
      </c>
      <c r="K32" s="27">
        <v>1</v>
      </c>
      <c r="L32" s="2">
        <v>5</v>
      </c>
      <c r="M32" s="27">
        <v>4</v>
      </c>
      <c r="N32" s="27">
        <v>1</v>
      </c>
      <c r="O32" s="2">
        <v>1</v>
      </c>
      <c r="P32" s="27">
        <v>5</v>
      </c>
      <c r="Q32" s="2">
        <v>4</v>
      </c>
      <c r="R32" s="27">
        <v>5</v>
      </c>
      <c r="S32" s="27">
        <v>6</v>
      </c>
      <c r="T32" s="27">
        <v>5</v>
      </c>
      <c r="U32" s="2">
        <v>1</v>
      </c>
      <c r="V32" s="27">
        <v>1</v>
      </c>
      <c r="W32" s="2">
        <v>1</v>
      </c>
      <c r="X32" s="2">
        <v>1</v>
      </c>
      <c r="Y32" s="27">
        <v>1</v>
      </c>
      <c r="Z32" s="2">
        <v>1</v>
      </c>
      <c r="AA32" s="2">
        <v>1</v>
      </c>
      <c r="AB32" s="2">
        <v>1</v>
      </c>
      <c r="AC32" s="2">
        <v>122392</v>
      </c>
    </row>
    <row r="33" spans="1:29" ht="15" thickBot="1" x14ac:dyDescent="0.35">
      <c r="A33" s="1" t="s">
        <v>125</v>
      </c>
      <c r="B33" s="2">
        <v>7</v>
      </c>
      <c r="C33" s="2">
        <v>1</v>
      </c>
      <c r="D33" s="2">
        <v>5</v>
      </c>
      <c r="E33" s="2">
        <v>5</v>
      </c>
      <c r="F33" s="2">
        <v>7</v>
      </c>
      <c r="G33" s="27">
        <v>1</v>
      </c>
      <c r="H33" s="27">
        <v>1</v>
      </c>
      <c r="I33" s="2">
        <v>4</v>
      </c>
      <c r="J33" s="2">
        <v>1</v>
      </c>
      <c r="K33" s="27">
        <v>7</v>
      </c>
      <c r="L33" s="2">
        <v>6</v>
      </c>
      <c r="M33" s="27">
        <v>5</v>
      </c>
      <c r="N33" s="27">
        <v>1</v>
      </c>
      <c r="O33" s="2">
        <v>1</v>
      </c>
      <c r="P33" s="27">
        <v>5</v>
      </c>
      <c r="Q33" s="2">
        <v>4</v>
      </c>
      <c r="R33" s="27">
        <v>7</v>
      </c>
      <c r="S33" s="27">
        <v>5</v>
      </c>
      <c r="T33" s="27">
        <v>1</v>
      </c>
      <c r="U33" s="2">
        <v>1</v>
      </c>
      <c r="V33" s="27">
        <v>1</v>
      </c>
      <c r="W33" s="2">
        <v>1</v>
      </c>
      <c r="X33" s="2">
        <v>1</v>
      </c>
      <c r="Y33" s="27">
        <v>1</v>
      </c>
      <c r="Z33" s="2">
        <v>1</v>
      </c>
      <c r="AA33" s="2">
        <v>5</v>
      </c>
      <c r="AB33" s="2">
        <v>1</v>
      </c>
      <c r="AC33" s="2">
        <v>132214</v>
      </c>
    </row>
    <row r="34" spans="1:29" ht="15" thickBot="1" x14ac:dyDescent="0.35">
      <c r="A34" s="1" t="s">
        <v>126</v>
      </c>
      <c r="B34" s="2">
        <v>6</v>
      </c>
      <c r="C34" s="2">
        <v>1</v>
      </c>
      <c r="D34" s="2">
        <v>3</v>
      </c>
      <c r="E34" s="2">
        <v>6</v>
      </c>
      <c r="F34" s="2">
        <v>6</v>
      </c>
      <c r="G34" s="27">
        <v>1</v>
      </c>
      <c r="H34" s="27">
        <v>3</v>
      </c>
      <c r="I34" s="2">
        <v>3</v>
      </c>
      <c r="J34" s="2">
        <v>1</v>
      </c>
      <c r="K34" s="27">
        <v>5</v>
      </c>
      <c r="L34" s="2">
        <v>3</v>
      </c>
      <c r="M34" s="27">
        <v>3</v>
      </c>
      <c r="N34" s="27">
        <v>1</v>
      </c>
      <c r="O34" s="2">
        <v>1</v>
      </c>
      <c r="P34" s="27">
        <v>6</v>
      </c>
      <c r="Q34" s="2">
        <v>3</v>
      </c>
      <c r="R34" s="27">
        <v>3</v>
      </c>
      <c r="S34" s="27">
        <v>1</v>
      </c>
      <c r="T34" s="27">
        <v>1</v>
      </c>
      <c r="U34" s="2">
        <v>1</v>
      </c>
      <c r="V34" s="27">
        <v>3</v>
      </c>
      <c r="W34" s="2">
        <v>1</v>
      </c>
      <c r="X34" s="2">
        <v>3</v>
      </c>
      <c r="Y34" s="27">
        <v>1</v>
      </c>
      <c r="Z34" s="2">
        <v>1</v>
      </c>
      <c r="AA34" s="2">
        <v>3</v>
      </c>
      <c r="AB34" s="2">
        <v>3</v>
      </c>
      <c r="AC34" s="2">
        <v>124233</v>
      </c>
    </row>
    <row r="35" spans="1:29" ht="15" thickBot="1" x14ac:dyDescent="0.35">
      <c r="A35" s="1" t="s">
        <v>127</v>
      </c>
      <c r="B35" s="2">
        <v>6</v>
      </c>
      <c r="C35" s="2">
        <v>1</v>
      </c>
      <c r="D35" s="2">
        <v>1</v>
      </c>
      <c r="E35" s="2">
        <v>2</v>
      </c>
      <c r="F35" s="2">
        <v>6</v>
      </c>
      <c r="G35" s="27">
        <v>1</v>
      </c>
      <c r="H35" s="27">
        <v>1</v>
      </c>
      <c r="I35" s="2">
        <v>1</v>
      </c>
      <c r="J35" s="2">
        <v>1</v>
      </c>
      <c r="K35" s="27">
        <v>1</v>
      </c>
      <c r="L35" s="2">
        <v>5</v>
      </c>
      <c r="M35" s="27">
        <v>4</v>
      </c>
      <c r="N35" s="27">
        <v>1</v>
      </c>
      <c r="O35" s="2">
        <v>1</v>
      </c>
      <c r="P35" s="27">
        <v>5</v>
      </c>
      <c r="Q35" s="2">
        <v>4</v>
      </c>
      <c r="R35" s="27">
        <v>5</v>
      </c>
      <c r="S35" s="27">
        <v>6</v>
      </c>
      <c r="T35" s="27">
        <v>5</v>
      </c>
      <c r="U35" s="2">
        <v>1</v>
      </c>
      <c r="V35" s="27">
        <v>1</v>
      </c>
      <c r="W35" s="2">
        <v>1</v>
      </c>
      <c r="X35" s="2">
        <v>1</v>
      </c>
      <c r="Y35" s="27">
        <v>1</v>
      </c>
      <c r="Z35" s="2">
        <v>1</v>
      </c>
      <c r="AA35" s="2">
        <v>1</v>
      </c>
      <c r="AB35" s="2">
        <v>1</v>
      </c>
      <c r="AC35" s="2">
        <v>120250</v>
      </c>
    </row>
    <row r="36" spans="1:29" ht="15" thickBot="1" x14ac:dyDescent="0.35">
      <c r="A36" s="1" t="s">
        <v>128</v>
      </c>
      <c r="B36" s="2">
        <v>6</v>
      </c>
      <c r="C36" s="2">
        <v>1</v>
      </c>
      <c r="D36" s="2">
        <v>5</v>
      </c>
      <c r="E36" s="2">
        <v>1</v>
      </c>
      <c r="F36" s="2">
        <v>6</v>
      </c>
      <c r="G36" s="27">
        <v>1</v>
      </c>
      <c r="H36" s="27">
        <v>1</v>
      </c>
      <c r="I36" s="2">
        <v>3</v>
      </c>
      <c r="J36" s="2">
        <v>1</v>
      </c>
      <c r="K36" s="27">
        <v>1</v>
      </c>
      <c r="L36" s="2">
        <v>1</v>
      </c>
      <c r="M36" s="27">
        <v>3</v>
      </c>
      <c r="N36" s="27">
        <v>5</v>
      </c>
      <c r="O36" s="2">
        <v>1</v>
      </c>
      <c r="P36" s="27">
        <v>5</v>
      </c>
      <c r="Q36" s="2">
        <v>1</v>
      </c>
      <c r="R36" s="27">
        <v>1</v>
      </c>
      <c r="S36" s="27">
        <v>6</v>
      </c>
      <c r="T36" s="27">
        <v>1</v>
      </c>
      <c r="U36" s="2">
        <v>1</v>
      </c>
      <c r="V36" s="27">
        <v>1</v>
      </c>
      <c r="W36" s="2">
        <v>1</v>
      </c>
      <c r="X36" s="2">
        <v>1</v>
      </c>
      <c r="Y36" s="27">
        <v>3</v>
      </c>
      <c r="Z36" s="2">
        <v>1</v>
      </c>
      <c r="AA36" s="2">
        <v>3</v>
      </c>
      <c r="AB36" s="2">
        <v>1</v>
      </c>
      <c r="AC36" s="2">
        <v>130900</v>
      </c>
    </row>
    <row r="37" spans="1:29" ht="15" thickBot="1" x14ac:dyDescent="0.35">
      <c r="A37" s="1" t="s">
        <v>129</v>
      </c>
      <c r="B37" s="2">
        <v>7</v>
      </c>
      <c r="C37" s="2">
        <v>5</v>
      </c>
      <c r="D37" s="2">
        <v>5</v>
      </c>
      <c r="E37" s="2">
        <v>5</v>
      </c>
      <c r="F37" s="2">
        <v>7</v>
      </c>
      <c r="G37" s="27">
        <v>5</v>
      </c>
      <c r="H37" s="27">
        <v>1</v>
      </c>
      <c r="I37" s="2">
        <v>5</v>
      </c>
      <c r="J37" s="2">
        <v>1</v>
      </c>
      <c r="K37" s="27">
        <v>1</v>
      </c>
      <c r="L37" s="2">
        <v>5</v>
      </c>
      <c r="M37" s="27">
        <v>5</v>
      </c>
      <c r="N37" s="27">
        <v>5</v>
      </c>
      <c r="O37" s="2">
        <v>1</v>
      </c>
      <c r="P37" s="27">
        <v>5</v>
      </c>
      <c r="Q37" s="2">
        <v>5</v>
      </c>
      <c r="R37" s="27">
        <v>5</v>
      </c>
      <c r="S37" s="27">
        <v>6</v>
      </c>
      <c r="T37" s="27">
        <v>5</v>
      </c>
      <c r="U37" s="2">
        <v>1</v>
      </c>
      <c r="V37" s="27">
        <v>5</v>
      </c>
      <c r="W37" s="2">
        <v>1</v>
      </c>
      <c r="X37" s="2">
        <v>1</v>
      </c>
      <c r="Y37" s="27">
        <v>5</v>
      </c>
      <c r="Z37" s="2">
        <v>1</v>
      </c>
      <c r="AA37" s="2">
        <v>5</v>
      </c>
      <c r="AB37" s="2">
        <v>5</v>
      </c>
      <c r="AC37" s="2">
        <v>211821</v>
      </c>
    </row>
    <row r="40" spans="1:29" ht="18" x14ac:dyDescent="0.3">
      <c r="A40" s="3"/>
    </row>
    <row r="41" spans="1:29" x14ac:dyDescent="0.3">
      <c r="A41" s="4"/>
    </row>
    <row r="44" spans="1:29" ht="45" x14ac:dyDescent="0.3">
      <c r="A44" s="5" t="s">
        <v>130</v>
      </c>
      <c r="B44" s="6">
        <v>1485147</v>
      </c>
      <c r="C44" s="5" t="s">
        <v>131</v>
      </c>
      <c r="D44" s="6">
        <v>34</v>
      </c>
      <c r="E44" s="5" t="s">
        <v>132</v>
      </c>
      <c r="F44" s="30">
        <v>27</v>
      </c>
      <c r="G44" s="29" t="s">
        <v>133</v>
      </c>
      <c r="H44" s="30">
        <v>28</v>
      </c>
      <c r="I44" s="5" t="s">
        <v>134</v>
      </c>
      <c r="J44" s="6">
        <v>0</v>
      </c>
      <c r="K44" s="29" t="s">
        <v>135</v>
      </c>
      <c r="L44" s="6" t="s">
        <v>276</v>
      </c>
    </row>
    <row r="45" spans="1:29" ht="18.600000000000001" thickBot="1" x14ac:dyDescent="0.35">
      <c r="A45" s="3"/>
    </row>
    <row r="46" spans="1:29" ht="15" thickBot="1" x14ac:dyDescent="0.3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26" t="s">
        <v>6</v>
      </c>
      <c r="H46" s="26" t="s">
        <v>7</v>
      </c>
      <c r="I46" s="1" t="s">
        <v>8</v>
      </c>
      <c r="J46" s="1" t="s">
        <v>9</v>
      </c>
      <c r="K46" s="26" t="s">
        <v>10</v>
      </c>
      <c r="L46" s="1" t="s">
        <v>11</v>
      </c>
      <c r="M46" s="26" t="s">
        <v>12</v>
      </c>
      <c r="N46" s="26" t="s">
        <v>13</v>
      </c>
      <c r="O46" s="1" t="s">
        <v>14</v>
      </c>
      <c r="P46" s="26" t="s">
        <v>15</v>
      </c>
      <c r="Q46" s="1" t="s">
        <v>16</v>
      </c>
      <c r="R46" s="26" t="s">
        <v>17</v>
      </c>
      <c r="S46" s="26" t="s">
        <v>18</v>
      </c>
      <c r="T46" s="26" t="s">
        <v>19</v>
      </c>
      <c r="U46" s="1" t="s">
        <v>20</v>
      </c>
      <c r="V46" s="26" t="s">
        <v>21</v>
      </c>
      <c r="W46" s="1" t="s">
        <v>22</v>
      </c>
      <c r="X46" s="1" t="s">
        <v>23</v>
      </c>
      <c r="Y46" s="26" t="s">
        <v>24</v>
      </c>
      <c r="Z46" s="1" t="s">
        <v>25</v>
      </c>
      <c r="AA46" s="1" t="s">
        <v>26</v>
      </c>
      <c r="AB46" s="1" t="s">
        <v>27</v>
      </c>
      <c r="AC46" s="1" t="s">
        <v>277</v>
      </c>
    </row>
    <row r="47" spans="1:29" ht="15" thickBot="1" x14ac:dyDescent="0.35">
      <c r="A47" s="1" t="s">
        <v>96</v>
      </c>
      <c r="B47" s="2">
        <v>6</v>
      </c>
      <c r="C47" s="2">
        <v>5</v>
      </c>
      <c r="D47" s="2">
        <v>4</v>
      </c>
      <c r="E47" s="2">
        <v>2</v>
      </c>
      <c r="F47" s="2">
        <v>6</v>
      </c>
      <c r="G47" s="27">
        <v>3</v>
      </c>
      <c r="H47" s="27">
        <v>1</v>
      </c>
      <c r="I47" s="2">
        <v>2</v>
      </c>
      <c r="J47" s="2">
        <v>2</v>
      </c>
      <c r="K47" s="27">
        <v>6</v>
      </c>
      <c r="L47" s="2">
        <v>5</v>
      </c>
      <c r="M47" s="27">
        <v>5</v>
      </c>
      <c r="N47" s="27">
        <v>1</v>
      </c>
      <c r="O47" s="2">
        <v>6</v>
      </c>
      <c r="P47" s="27">
        <v>5</v>
      </c>
      <c r="Q47" s="2">
        <v>4</v>
      </c>
      <c r="R47" s="27">
        <v>3</v>
      </c>
      <c r="S47" s="27">
        <v>1</v>
      </c>
      <c r="T47" s="27">
        <v>5</v>
      </c>
      <c r="U47" s="2">
        <v>5</v>
      </c>
      <c r="V47" s="27">
        <v>5</v>
      </c>
      <c r="W47" s="2">
        <v>5</v>
      </c>
      <c r="X47" s="2">
        <v>1</v>
      </c>
      <c r="Y47" s="27">
        <v>5</v>
      </c>
      <c r="Z47" s="2">
        <v>2</v>
      </c>
      <c r="AA47" s="2">
        <v>1</v>
      </c>
      <c r="AB47" s="2">
        <v>5</v>
      </c>
      <c r="AC47" s="2">
        <v>138700</v>
      </c>
    </row>
    <row r="48" spans="1:29" ht="15" thickBot="1" x14ac:dyDescent="0.35">
      <c r="A48" s="1" t="s">
        <v>97</v>
      </c>
      <c r="B48" s="2">
        <v>6</v>
      </c>
      <c r="C48" s="2">
        <v>1</v>
      </c>
      <c r="D48" s="2">
        <v>3</v>
      </c>
      <c r="E48" s="2">
        <v>6</v>
      </c>
      <c r="F48" s="2">
        <v>6</v>
      </c>
      <c r="G48" s="27">
        <v>1</v>
      </c>
      <c r="H48" s="27">
        <v>3</v>
      </c>
      <c r="I48" s="2">
        <v>3</v>
      </c>
      <c r="J48" s="2">
        <v>1</v>
      </c>
      <c r="K48" s="27">
        <v>5</v>
      </c>
      <c r="L48" s="2">
        <v>3</v>
      </c>
      <c r="M48" s="27">
        <v>3</v>
      </c>
      <c r="N48" s="27">
        <v>1</v>
      </c>
      <c r="O48" s="2">
        <v>1</v>
      </c>
      <c r="P48" s="27">
        <v>6</v>
      </c>
      <c r="Q48" s="2">
        <v>3</v>
      </c>
      <c r="R48" s="27">
        <v>3</v>
      </c>
      <c r="S48" s="27">
        <v>1</v>
      </c>
      <c r="T48" s="27">
        <v>1</v>
      </c>
      <c r="U48" s="2">
        <v>1</v>
      </c>
      <c r="V48" s="27">
        <v>3</v>
      </c>
      <c r="W48" s="2">
        <v>1</v>
      </c>
      <c r="X48" s="2">
        <v>3</v>
      </c>
      <c r="Y48" s="27">
        <v>1</v>
      </c>
      <c r="Z48" s="2">
        <v>1</v>
      </c>
      <c r="AA48" s="2">
        <v>3</v>
      </c>
      <c r="AB48" s="2">
        <v>3</v>
      </c>
      <c r="AC48" s="2">
        <v>115100</v>
      </c>
    </row>
    <row r="49" spans="1:29" ht="15" thickBot="1" x14ac:dyDescent="0.35">
      <c r="A49" s="1" t="s">
        <v>98</v>
      </c>
      <c r="B49" s="2">
        <v>6</v>
      </c>
      <c r="C49" s="2">
        <v>1</v>
      </c>
      <c r="D49" s="2">
        <v>4</v>
      </c>
      <c r="E49" s="2">
        <v>2</v>
      </c>
      <c r="F49" s="2">
        <v>6</v>
      </c>
      <c r="G49" s="27">
        <v>1</v>
      </c>
      <c r="H49" s="27">
        <v>1</v>
      </c>
      <c r="I49" s="2">
        <v>1</v>
      </c>
      <c r="J49" s="2">
        <v>1</v>
      </c>
      <c r="K49" s="27">
        <v>1</v>
      </c>
      <c r="L49" s="2">
        <v>5</v>
      </c>
      <c r="M49" s="27">
        <v>4</v>
      </c>
      <c r="N49" s="27">
        <v>1</v>
      </c>
      <c r="O49" s="2">
        <v>1</v>
      </c>
      <c r="P49" s="27">
        <v>5</v>
      </c>
      <c r="Q49" s="2">
        <v>4</v>
      </c>
      <c r="R49" s="27">
        <v>5</v>
      </c>
      <c r="S49" s="27">
        <v>6</v>
      </c>
      <c r="T49" s="27">
        <v>5</v>
      </c>
      <c r="U49" s="2">
        <v>1</v>
      </c>
      <c r="V49" s="27">
        <v>5</v>
      </c>
      <c r="W49" s="2">
        <v>1</v>
      </c>
      <c r="X49" s="2">
        <v>1</v>
      </c>
      <c r="Y49" s="27">
        <v>1</v>
      </c>
      <c r="Z49" s="2">
        <v>1</v>
      </c>
      <c r="AA49" s="2">
        <v>1</v>
      </c>
      <c r="AB49" s="2">
        <v>1</v>
      </c>
      <c r="AC49" s="2">
        <v>115600</v>
      </c>
    </row>
    <row r="50" spans="1:29" ht="15" thickBot="1" x14ac:dyDescent="0.35">
      <c r="A50" s="1" t="s">
        <v>99</v>
      </c>
      <c r="B50" s="2">
        <v>6</v>
      </c>
      <c r="C50" s="2">
        <v>1</v>
      </c>
      <c r="D50" s="2">
        <v>1</v>
      </c>
      <c r="E50" s="2">
        <v>1</v>
      </c>
      <c r="F50" s="2">
        <v>6</v>
      </c>
      <c r="G50" s="27">
        <v>1</v>
      </c>
      <c r="H50" s="27">
        <v>1</v>
      </c>
      <c r="I50" s="2">
        <v>3</v>
      </c>
      <c r="J50" s="2">
        <v>1</v>
      </c>
      <c r="K50" s="27">
        <v>2</v>
      </c>
      <c r="L50" s="2">
        <v>1</v>
      </c>
      <c r="M50" s="27">
        <v>3</v>
      </c>
      <c r="N50" s="27">
        <v>5</v>
      </c>
      <c r="O50" s="2">
        <v>1</v>
      </c>
      <c r="P50" s="27">
        <v>5</v>
      </c>
      <c r="Q50" s="2">
        <v>1</v>
      </c>
      <c r="R50" s="27">
        <v>1</v>
      </c>
      <c r="S50" s="27">
        <v>6</v>
      </c>
      <c r="T50" s="27">
        <v>2</v>
      </c>
      <c r="U50" s="2">
        <v>1</v>
      </c>
      <c r="V50" s="27">
        <v>1</v>
      </c>
      <c r="W50" s="2">
        <v>1</v>
      </c>
      <c r="X50" s="2">
        <v>1</v>
      </c>
      <c r="Y50" s="27">
        <v>3</v>
      </c>
      <c r="Z50" s="2">
        <v>1</v>
      </c>
      <c r="AA50" s="2">
        <v>3</v>
      </c>
      <c r="AB50" s="2">
        <v>1</v>
      </c>
      <c r="AC50" s="2">
        <v>131666</v>
      </c>
    </row>
    <row r="51" spans="1:29" ht="15" thickBot="1" x14ac:dyDescent="0.35">
      <c r="A51" s="1" t="s">
        <v>100</v>
      </c>
      <c r="B51" s="2">
        <v>6</v>
      </c>
      <c r="C51" s="2">
        <v>1</v>
      </c>
      <c r="D51" s="2">
        <v>1</v>
      </c>
      <c r="E51" s="2">
        <v>1</v>
      </c>
      <c r="F51" s="2">
        <v>6</v>
      </c>
      <c r="G51" s="27">
        <v>1</v>
      </c>
      <c r="H51" s="27">
        <v>1</v>
      </c>
      <c r="I51" s="2">
        <v>3</v>
      </c>
      <c r="J51" s="2">
        <v>1</v>
      </c>
      <c r="K51" s="27">
        <v>5</v>
      </c>
      <c r="L51" s="2">
        <v>1</v>
      </c>
      <c r="M51" s="27">
        <v>3</v>
      </c>
      <c r="N51" s="27">
        <v>5</v>
      </c>
      <c r="O51" s="2">
        <v>1</v>
      </c>
      <c r="P51" s="27">
        <v>5</v>
      </c>
      <c r="Q51" s="2">
        <v>1</v>
      </c>
      <c r="R51" s="27">
        <v>1</v>
      </c>
      <c r="S51" s="27">
        <v>6</v>
      </c>
      <c r="T51" s="27">
        <v>5</v>
      </c>
      <c r="U51" s="2">
        <v>1</v>
      </c>
      <c r="V51" s="27">
        <v>1</v>
      </c>
      <c r="W51" s="2">
        <v>1</v>
      </c>
      <c r="X51" s="2">
        <v>1</v>
      </c>
      <c r="Y51" s="27">
        <v>3</v>
      </c>
      <c r="Z51" s="2">
        <v>1</v>
      </c>
      <c r="AA51" s="2">
        <v>3</v>
      </c>
      <c r="AB51" s="2">
        <v>1</v>
      </c>
      <c r="AC51" s="2">
        <v>130933</v>
      </c>
    </row>
    <row r="52" spans="1:29" ht="15" thickBot="1" x14ac:dyDescent="0.35">
      <c r="A52" s="1" t="s">
        <v>101</v>
      </c>
      <c r="B52" s="2">
        <v>7</v>
      </c>
      <c r="C52" s="2">
        <v>1</v>
      </c>
      <c r="D52" s="2">
        <v>5</v>
      </c>
      <c r="E52" s="2">
        <v>5</v>
      </c>
      <c r="F52" s="2">
        <v>7</v>
      </c>
      <c r="G52" s="27">
        <v>1</v>
      </c>
      <c r="H52" s="27">
        <v>1</v>
      </c>
      <c r="I52" s="2">
        <v>4</v>
      </c>
      <c r="J52" s="2">
        <v>1</v>
      </c>
      <c r="K52" s="27">
        <v>5</v>
      </c>
      <c r="L52" s="2">
        <v>6</v>
      </c>
      <c r="M52" s="27">
        <v>5</v>
      </c>
      <c r="N52" s="27">
        <v>1</v>
      </c>
      <c r="O52" s="2">
        <v>1</v>
      </c>
      <c r="P52" s="27">
        <v>5</v>
      </c>
      <c r="Q52" s="2">
        <v>1</v>
      </c>
      <c r="R52" s="27">
        <v>7</v>
      </c>
      <c r="S52" s="27">
        <v>5</v>
      </c>
      <c r="T52" s="27">
        <v>1</v>
      </c>
      <c r="U52" s="2">
        <v>1</v>
      </c>
      <c r="V52" s="27">
        <v>5</v>
      </c>
      <c r="W52" s="2">
        <v>1</v>
      </c>
      <c r="X52" s="2">
        <v>1</v>
      </c>
      <c r="Y52" s="27">
        <v>1</v>
      </c>
      <c r="Z52" s="2">
        <v>1</v>
      </c>
      <c r="AA52" s="2">
        <v>1</v>
      </c>
      <c r="AB52" s="2">
        <v>1</v>
      </c>
      <c r="AC52" s="2">
        <v>112800</v>
      </c>
    </row>
    <row r="53" spans="1:29" ht="15" thickBot="1" x14ac:dyDescent="0.35">
      <c r="A53" s="1" t="s">
        <v>102</v>
      </c>
      <c r="B53" s="2">
        <v>7</v>
      </c>
      <c r="C53" s="2">
        <v>1</v>
      </c>
      <c r="D53" s="2">
        <v>5</v>
      </c>
      <c r="E53" s="2">
        <v>5</v>
      </c>
      <c r="F53" s="2">
        <v>7</v>
      </c>
      <c r="G53" s="27">
        <v>5</v>
      </c>
      <c r="H53" s="27">
        <v>1</v>
      </c>
      <c r="I53" s="2">
        <v>4</v>
      </c>
      <c r="J53" s="2">
        <v>1</v>
      </c>
      <c r="K53" s="27">
        <v>5</v>
      </c>
      <c r="L53" s="2">
        <v>6</v>
      </c>
      <c r="M53" s="27">
        <v>5</v>
      </c>
      <c r="N53" s="27">
        <v>1</v>
      </c>
      <c r="O53" s="2">
        <v>1</v>
      </c>
      <c r="P53" s="27">
        <v>5</v>
      </c>
      <c r="Q53" s="2">
        <v>4</v>
      </c>
      <c r="R53" s="27">
        <v>7</v>
      </c>
      <c r="S53" s="27">
        <v>5</v>
      </c>
      <c r="T53" s="27">
        <v>1</v>
      </c>
      <c r="U53" s="2">
        <v>1</v>
      </c>
      <c r="V53" s="27">
        <v>5</v>
      </c>
      <c r="W53" s="2">
        <v>1</v>
      </c>
      <c r="X53" s="2">
        <v>1</v>
      </c>
      <c r="Y53" s="27">
        <v>6</v>
      </c>
      <c r="Z53" s="2">
        <v>1</v>
      </c>
      <c r="AA53" s="2">
        <v>6</v>
      </c>
      <c r="AB53" s="2">
        <v>5</v>
      </c>
      <c r="AC53" s="2">
        <v>115100</v>
      </c>
    </row>
    <row r="54" spans="1:29" ht="15" thickBot="1" x14ac:dyDescent="0.35">
      <c r="A54" s="1" t="s">
        <v>103</v>
      </c>
      <c r="B54" s="2">
        <v>7</v>
      </c>
      <c r="C54" s="2">
        <v>1</v>
      </c>
      <c r="D54" s="2">
        <v>5</v>
      </c>
      <c r="E54" s="2">
        <v>5</v>
      </c>
      <c r="F54" s="2">
        <v>7</v>
      </c>
      <c r="G54" s="27">
        <v>5</v>
      </c>
      <c r="H54" s="27">
        <v>1</v>
      </c>
      <c r="I54" s="2">
        <v>4</v>
      </c>
      <c r="J54" s="2">
        <v>1</v>
      </c>
      <c r="K54" s="27">
        <v>5</v>
      </c>
      <c r="L54" s="2">
        <v>6</v>
      </c>
      <c r="M54" s="27">
        <v>5</v>
      </c>
      <c r="N54" s="27">
        <v>1</v>
      </c>
      <c r="O54" s="2">
        <v>1</v>
      </c>
      <c r="P54" s="27">
        <v>5</v>
      </c>
      <c r="Q54" s="2">
        <v>4</v>
      </c>
      <c r="R54" s="27">
        <v>7</v>
      </c>
      <c r="S54" s="27">
        <v>5</v>
      </c>
      <c r="T54" s="27">
        <v>1</v>
      </c>
      <c r="U54" s="2">
        <v>1</v>
      </c>
      <c r="V54" s="27">
        <v>5</v>
      </c>
      <c r="W54" s="2">
        <v>1</v>
      </c>
      <c r="X54" s="2">
        <v>1</v>
      </c>
      <c r="Y54" s="27">
        <v>5</v>
      </c>
      <c r="Z54" s="2">
        <v>1</v>
      </c>
      <c r="AA54" s="2">
        <v>5</v>
      </c>
      <c r="AB54" s="2">
        <v>1</v>
      </c>
      <c r="AC54" s="2">
        <v>112533</v>
      </c>
    </row>
    <row r="55" spans="1:29" ht="15" thickBot="1" x14ac:dyDescent="0.35">
      <c r="A55" s="1" t="s">
        <v>104</v>
      </c>
      <c r="B55" s="2">
        <v>6</v>
      </c>
      <c r="C55" s="2">
        <v>5</v>
      </c>
      <c r="D55" s="2">
        <v>2</v>
      </c>
      <c r="E55" s="2">
        <v>2</v>
      </c>
      <c r="F55" s="2">
        <v>5</v>
      </c>
      <c r="G55" s="27">
        <v>2</v>
      </c>
      <c r="H55" s="27">
        <v>1</v>
      </c>
      <c r="I55" s="2">
        <v>4</v>
      </c>
      <c r="J55" s="2">
        <v>1</v>
      </c>
      <c r="K55" s="27">
        <v>5</v>
      </c>
      <c r="L55" s="2">
        <v>4</v>
      </c>
      <c r="M55" s="27">
        <v>2</v>
      </c>
      <c r="N55" s="27">
        <v>4</v>
      </c>
      <c r="O55" s="2">
        <v>4</v>
      </c>
      <c r="P55" s="27">
        <v>4</v>
      </c>
      <c r="Q55" s="2">
        <v>2</v>
      </c>
      <c r="R55" s="27">
        <v>2</v>
      </c>
      <c r="S55" s="27">
        <v>1</v>
      </c>
      <c r="T55" s="27">
        <v>5</v>
      </c>
      <c r="U55" s="2">
        <v>4</v>
      </c>
      <c r="V55" s="27">
        <v>1</v>
      </c>
      <c r="W55" s="2">
        <v>1</v>
      </c>
      <c r="X55" s="2">
        <v>1</v>
      </c>
      <c r="Y55" s="27">
        <v>4</v>
      </c>
      <c r="Z55" s="2">
        <v>1</v>
      </c>
      <c r="AA55" s="2">
        <v>1</v>
      </c>
      <c r="AB55" s="2">
        <v>4</v>
      </c>
      <c r="AC55" s="2">
        <v>174357</v>
      </c>
    </row>
    <row r="56" spans="1:29" ht="15" thickBot="1" x14ac:dyDescent="0.35">
      <c r="A56" s="1" t="s">
        <v>105</v>
      </c>
      <c r="B56" s="2">
        <v>6</v>
      </c>
      <c r="C56" s="2">
        <v>1</v>
      </c>
      <c r="D56" s="2">
        <v>1</v>
      </c>
      <c r="E56" s="2">
        <v>2</v>
      </c>
      <c r="F56" s="2">
        <v>6</v>
      </c>
      <c r="G56" s="27">
        <v>1</v>
      </c>
      <c r="H56" s="27">
        <v>1</v>
      </c>
      <c r="I56" s="2">
        <v>1</v>
      </c>
      <c r="J56" s="2">
        <v>1</v>
      </c>
      <c r="K56" s="27">
        <v>1</v>
      </c>
      <c r="L56" s="2">
        <v>5</v>
      </c>
      <c r="M56" s="27">
        <v>4</v>
      </c>
      <c r="N56" s="27">
        <v>1</v>
      </c>
      <c r="O56" s="2">
        <v>1</v>
      </c>
      <c r="P56" s="27">
        <v>5</v>
      </c>
      <c r="Q56" s="2">
        <v>4</v>
      </c>
      <c r="R56" s="27">
        <v>5</v>
      </c>
      <c r="S56" s="27">
        <v>6</v>
      </c>
      <c r="T56" s="27">
        <v>5</v>
      </c>
      <c r="U56" s="2">
        <v>1</v>
      </c>
      <c r="V56" s="27">
        <v>1</v>
      </c>
      <c r="W56" s="2">
        <v>1</v>
      </c>
      <c r="X56" s="2">
        <v>1</v>
      </c>
      <c r="Y56" s="27">
        <v>1</v>
      </c>
      <c r="Z56" s="2">
        <v>1</v>
      </c>
      <c r="AA56" s="2">
        <v>1</v>
      </c>
      <c r="AB56" s="2">
        <v>1</v>
      </c>
      <c r="AC56" s="2">
        <v>125964</v>
      </c>
    </row>
    <row r="57" spans="1:29" ht="15" thickBot="1" x14ac:dyDescent="0.35">
      <c r="A57" s="1" t="s">
        <v>106</v>
      </c>
      <c r="B57" s="2">
        <v>6</v>
      </c>
      <c r="C57" s="2">
        <v>1</v>
      </c>
      <c r="D57" s="2">
        <v>1</v>
      </c>
      <c r="E57" s="2">
        <v>4</v>
      </c>
      <c r="F57" s="2">
        <v>6</v>
      </c>
      <c r="G57" s="27">
        <v>1</v>
      </c>
      <c r="H57" s="27">
        <v>1</v>
      </c>
      <c r="I57" s="2">
        <v>4</v>
      </c>
      <c r="J57" s="2">
        <v>1</v>
      </c>
      <c r="K57" s="27">
        <v>1</v>
      </c>
      <c r="L57" s="2">
        <v>1</v>
      </c>
      <c r="M57" s="27">
        <v>1</v>
      </c>
      <c r="N57" s="27">
        <v>1</v>
      </c>
      <c r="O57" s="2">
        <v>1</v>
      </c>
      <c r="P57" s="27">
        <v>5</v>
      </c>
      <c r="Q57" s="2">
        <v>4</v>
      </c>
      <c r="R57" s="27">
        <v>5</v>
      </c>
      <c r="S57" s="27">
        <v>5</v>
      </c>
      <c r="T57" s="27">
        <v>1</v>
      </c>
      <c r="U57" s="2">
        <v>1</v>
      </c>
      <c r="V57" s="27">
        <v>1</v>
      </c>
      <c r="W57" s="2">
        <v>1</v>
      </c>
      <c r="X57" s="2">
        <v>1</v>
      </c>
      <c r="Y57" s="27">
        <v>4</v>
      </c>
      <c r="Z57" s="2">
        <v>1</v>
      </c>
      <c r="AA57" s="2">
        <v>1</v>
      </c>
      <c r="AB57" s="2">
        <v>1</v>
      </c>
      <c r="AC57" s="2">
        <v>138966</v>
      </c>
    </row>
    <row r="58" spans="1:29" ht="15" thickBot="1" x14ac:dyDescent="0.35">
      <c r="A58" s="1" t="s">
        <v>107</v>
      </c>
      <c r="B58" s="2">
        <v>6</v>
      </c>
      <c r="C58" s="2">
        <v>1</v>
      </c>
      <c r="D58" s="2">
        <v>4</v>
      </c>
      <c r="E58" s="2">
        <v>4</v>
      </c>
      <c r="F58" s="2">
        <v>5</v>
      </c>
      <c r="G58" s="27">
        <v>1</v>
      </c>
      <c r="H58" s="27">
        <v>1</v>
      </c>
      <c r="I58" s="2">
        <v>3</v>
      </c>
      <c r="J58" s="2">
        <v>1</v>
      </c>
      <c r="K58" s="27">
        <v>1</v>
      </c>
      <c r="L58" s="2">
        <v>5</v>
      </c>
      <c r="M58" s="27">
        <v>4</v>
      </c>
      <c r="N58" s="27">
        <v>5</v>
      </c>
      <c r="O58" s="2">
        <v>1</v>
      </c>
      <c r="P58" s="27">
        <v>4</v>
      </c>
      <c r="Q58" s="2">
        <v>1</v>
      </c>
      <c r="R58" s="27">
        <v>1</v>
      </c>
      <c r="S58" s="27">
        <v>1</v>
      </c>
      <c r="T58" s="27">
        <v>1</v>
      </c>
      <c r="U58" s="2">
        <v>1</v>
      </c>
      <c r="V58" s="27">
        <v>1</v>
      </c>
      <c r="W58" s="2">
        <v>1</v>
      </c>
      <c r="X58" s="2">
        <v>1</v>
      </c>
      <c r="Y58" s="27">
        <v>5</v>
      </c>
      <c r="Z58" s="2">
        <v>1</v>
      </c>
      <c r="AA58" s="2">
        <v>1</v>
      </c>
      <c r="AB58" s="2">
        <v>5</v>
      </c>
      <c r="AC58" s="2">
        <v>127857</v>
      </c>
    </row>
    <row r="59" spans="1:29" ht="15" thickBot="1" x14ac:dyDescent="0.35">
      <c r="A59" s="1" t="s">
        <v>108</v>
      </c>
      <c r="B59" s="2">
        <v>6</v>
      </c>
      <c r="C59" s="2">
        <v>1</v>
      </c>
      <c r="D59" s="2">
        <v>4</v>
      </c>
      <c r="E59" s="2">
        <v>4</v>
      </c>
      <c r="F59" s="2">
        <v>5</v>
      </c>
      <c r="G59" s="27">
        <v>1</v>
      </c>
      <c r="H59" s="27">
        <v>1</v>
      </c>
      <c r="I59" s="2">
        <v>3</v>
      </c>
      <c r="J59" s="2">
        <v>1</v>
      </c>
      <c r="K59" s="27">
        <v>1</v>
      </c>
      <c r="L59" s="2">
        <v>2</v>
      </c>
      <c r="M59" s="27">
        <v>4</v>
      </c>
      <c r="N59" s="27">
        <v>5</v>
      </c>
      <c r="O59" s="2">
        <v>1</v>
      </c>
      <c r="P59" s="27">
        <v>4</v>
      </c>
      <c r="Q59" s="2">
        <v>1</v>
      </c>
      <c r="R59" s="27">
        <v>1</v>
      </c>
      <c r="S59" s="27">
        <v>1</v>
      </c>
      <c r="T59" s="27">
        <v>1</v>
      </c>
      <c r="U59" s="2">
        <v>1</v>
      </c>
      <c r="V59" s="27">
        <v>4</v>
      </c>
      <c r="W59" s="2">
        <v>1</v>
      </c>
      <c r="X59" s="2">
        <v>1</v>
      </c>
      <c r="Y59" s="27">
        <v>5</v>
      </c>
      <c r="Z59" s="2">
        <v>1</v>
      </c>
      <c r="AA59" s="2">
        <v>1</v>
      </c>
      <c r="AB59" s="2">
        <v>5</v>
      </c>
      <c r="AC59" s="2">
        <v>125066</v>
      </c>
    </row>
    <row r="60" spans="1:29" ht="15" thickBot="1" x14ac:dyDescent="0.35">
      <c r="A60" s="1" t="s">
        <v>109</v>
      </c>
      <c r="B60" s="2">
        <v>6</v>
      </c>
      <c r="C60" s="2">
        <v>1</v>
      </c>
      <c r="D60" s="2">
        <v>1</v>
      </c>
      <c r="E60" s="2">
        <v>1</v>
      </c>
      <c r="F60" s="2">
        <v>4</v>
      </c>
      <c r="G60" s="27">
        <v>1</v>
      </c>
      <c r="H60" s="27">
        <v>1</v>
      </c>
      <c r="I60" s="2">
        <v>1</v>
      </c>
      <c r="J60" s="2">
        <v>1</v>
      </c>
      <c r="K60" s="27">
        <v>1</v>
      </c>
      <c r="L60" s="2">
        <v>1</v>
      </c>
      <c r="M60" s="27">
        <v>1</v>
      </c>
      <c r="N60" s="27">
        <v>1</v>
      </c>
      <c r="O60" s="2">
        <v>1</v>
      </c>
      <c r="P60" s="27">
        <v>1</v>
      </c>
      <c r="Q60" s="2">
        <v>1</v>
      </c>
      <c r="R60" s="27">
        <v>1</v>
      </c>
      <c r="S60" s="27">
        <v>1</v>
      </c>
      <c r="T60" s="27">
        <v>1</v>
      </c>
      <c r="U60" s="2">
        <v>1</v>
      </c>
      <c r="V60" s="27">
        <v>1</v>
      </c>
      <c r="W60" s="2">
        <v>1</v>
      </c>
      <c r="X60" s="2">
        <v>1</v>
      </c>
      <c r="Y60" s="27">
        <v>3</v>
      </c>
      <c r="Z60" s="2">
        <v>1</v>
      </c>
      <c r="AA60" s="2">
        <v>1</v>
      </c>
      <c r="AB60" s="2">
        <v>1</v>
      </c>
      <c r="AC60" s="2">
        <v>127857</v>
      </c>
    </row>
    <row r="61" spans="1:29" ht="15" thickBot="1" x14ac:dyDescent="0.35">
      <c r="A61" s="1" t="s">
        <v>110</v>
      </c>
      <c r="B61" s="2">
        <v>6</v>
      </c>
      <c r="C61" s="2">
        <v>1</v>
      </c>
      <c r="D61" s="2">
        <v>1</v>
      </c>
      <c r="E61" s="2">
        <v>2</v>
      </c>
      <c r="F61" s="2">
        <v>6</v>
      </c>
      <c r="G61" s="27">
        <v>1</v>
      </c>
      <c r="H61" s="27">
        <v>1</v>
      </c>
      <c r="I61" s="2">
        <v>1</v>
      </c>
      <c r="J61" s="2">
        <v>1</v>
      </c>
      <c r="K61" s="27">
        <v>1</v>
      </c>
      <c r="L61" s="2">
        <v>5</v>
      </c>
      <c r="M61" s="27">
        <v>4</v>
      </c>
      <c r="N61" s="27">
        <v>1</v>
      </c>
      <c r="O61" s="2">
        <v>1</v>
      </c>
      <c r="P61" s="27">
        <v>5</v>
      </c>
      <c r="Q61" s="2">
        <v>4</v>
      </c>
      <c r="R61" s="27">
        <v>5</v>
      </c>
      <c r="S61" s="27">
        <v>6</v>
      </c>
      <c r="T61" s="27">
        <v>5</v>
      </c>
      <c r="U61" s="2">
        <v>1</v>
      </c>
      <c r="V61" s="27">
        <v>1</v>
      </c>
      <c r="W61" s="2">
        <v>1</v>
      </c>
      <c r="X61" s="2">
        <v>1</v>
      </c>
      <c r="Y61" s="27">
        <v>1</v>
      </c>
      <c r="Z61" s="2">
        <v>1</v>
      </c>
      <c r="AA61" s="2">
        <v>1</v>
      </c>
      <c r="AB61" s="2">
        <v>1</v>
      </c>
      <c r="AC61" s="2">
        <v>113566</v>
      </c>
    </row>
    <row r="62" spans="1:29" ht="15" thickBot="1" x14ac:dyDescent="0.35">
      <c r="A62" s="1" t="s">
        <v>111</v>
      </c>
      <c r="B62" s="2">
        <v>6</v>
      </c>
      <c r="C62" s="2">
        <v>6</v>
      </c>
      <c r="D62" s="2">
        <v>2</v>
      </c>
      <c r="E62" s="2">
        <v>1</v>
      </c>
      <c r="F62" s="2">
        <v>6</v>
      </c>
      <c r="G62" s="27">
        <v>1</v>
      </c>
      <c r="H62" s="27">
        <v>1</v>
      </c>
      <c r="I62" s="2">
        <v>2</v>
      </c>
      <c r="J62" s="2">
        <v>1</v>
      </c>
      <c r="K62" s="27">
        <v>1</v>
      </c>
      <c r="L62" s="2">
        <v>2</v>
      </c>
      <c r="M62" s="27">
        <v>2</v>
      </c>
      <c r="N62" s="27">
        <v>6</v>
      </c>
      <c r="O62" s="2">
        <v>6</v>
      </c>
      <c r="P62" s="27">
        <v>2</v>
      </c>
      <c r="Q62" s="2">
        <v>2</v>
      </c>
      <c r="R62" s="27">
        <v>1</v>
      </c>
      <c r="S62" s="27">
        <v>1</v>
      </c>
      <c r="T62" s="27">
        <v>6</v>
      </c>
      <c r="U62" s="2">
        <v>1</v>
      </c>
      <c r="V62" s="27">
        <v>1</v>
      </c>
      <c r="W62" s="2">
        <v>1</v>
      </c>
      <c r="X62" s="2">
        <v>1</v>
      </c>
      <c r="Y62" s="27">
        <v>2</v>
      </c>
      <c r="Z62" s="2">
        <v>2</v>
      </c>
      <c r="AA62" s="2">
        <v>2</v>
      </c>
      <c r="AB62" s="2">
        <v>2</v>
      </c>
      <c r="AC62" s="2">
        <v>139250</v>
      </c>
    </row>
    <row r="63" spans="1:29" ht="15" thickBot="1" x14ac:dyDescent="0.35">
      <c r="A63" s="1" t="s">
        <v>112</v>
      </c>
      <c r="B63" s="2">
        <v>6</v>
      </c>
      <c r="C63" s="2">
        <v>1</v>
      </c>
      <c r="D63" s="2">
        <v>5</v>
      </c>
      <c r="E63" s="2">
        <v>1</v>
      </c>
      <c r="F63" s="2">
        <v>6</v>
      </c>
      <c r="G63" s="27">
        <v>1</v>
      </c>
      <c r="H63" s="27">
        <v>1</v>
      </c>
      <c r="I63" s="2">
        <v>4</v>
      </c>
      <c r="J63" s="2">
        <v>1</v>
      </c>
      <c r="K63" s="27">
        <v>5</v>
      </c>
      <c r="L63" s="2">
        <v>5</v>
      </c>
      <c r="M63" s="27">
        <v>5</v>
      </c>
      <c r="N63" s="27">
        <v>1</v>
      </c>
      <c r="O63" s="2">
        <v>1</v>
      </c>
      <c r="P63" s="27">
        <v>5</v>
      </c>
      <c r="Q63" s="2">
        <v>4</v>
      </c>
      <c r="R63" s="27">
        <v>1</v>
      </c>
      <c r="S63" s="27">
        <v>1</v>
      </c>
      <c r="T63" s="27">
        <v>5</v>
      </c>
      <c r="U63" s="2">
        <v>1</v>
      </c>
      <c r="V63" s="27">
        <v>5</v>
      </c>
      <c r="W63" s="2">
        <v>1</v>
      </c>
      <c r="X63" s="2">
        <v>1</v>
      </c>
      <c r="Y63" s="27">
        <v>5</v>
      </c>
      <c r="Z63" s="2">
        <v>1</v>
      </c>
      <c r="AA63" s="2">
        <v>5</v>
      </c>
      <c r="AB63" s="2">
        <v>1</v>
      </c>
      <c r="AC63" s="2">
        <v>132733</v>
      </c>
    </row>
    <row r="64" spans="1:29" ht="15" thickBot="1" x14ac:dyDescent="0.35">
      <c r="A64" s="1" t="s">
        <v>113</v>
      </c>
      <c r="B64" s="2">
        <v>6</v>
      </c>
      <c r="C64" s="2">
        <v>1</v>
      </c>
      <c r="D64" s="2">
        <v>1</v>
      </c>
      <c r="E64" s="2">
        <v>1</v>
      </c>
      <c r="F64" s="2">
        <v>6</v>
      </c>
      <c r="G64" s="27">
        <v>1</v>
      </c>
      <c r="H64" s="27">
        <v>1</v>
      </c>
      <c r="I64" s="2">
        <v>3</v>
      </c>
      <c r="J64" s="2">
        <v>1</v>
      </c>
      <c r="K64" s="27">
        <v>1</v>
      </c>
      <c r="L64" s="2">
        <v>1</v>
      </c>
      <c r="M64" s="27">
        <v>3</v>
      </c>
      <c r="N64" s="27">
        <v>5</v>
      </c>
      <c r="O64" s="2">
        <v>1</v>
      </c>
      <c r="P64" s="27">
        <v>5</v>
      </c>
      <c r="Q64" s="2">
        <v>1</v>
      </c>
      <c r="R64" s="27">
        <v>1</v>
      </c>
      <c r="S64" s="27">
        <v>6</v>
      </c>
      <c r="T64" s="27">
        <v>1</v>
      </c>
      <c r="U64" s="2">
        <v>1</v>
      </c>
      <c r="V64" s="27">
        <v>1</v>
      </c>
      <c r="W64" s="2">
        <v>1</v>
      </c>
      <c r="X64" s="2">
        <v>1</v>
      </c>
      <c r="Y64" s="27">
        <v>3</v>
      </c>
      <c r="Z64" s="2">
        <v>1</v>
      </c>
      <c r="AA64" s="2">
        <v>3</v>
      </c>
      <c r="AB64" s="2">
        <v>1</v>
      </c>
      <c r="AC64" s="2">
        <v>120666</v>
      </c>
    </row>
    <row r="65" spans="1:29" ht="15" thickBot="1" x14ac:dyDescent="0.35">
      <c r="A65" s="1" t="s">
        <v>114</v>
      </c>
      <c r="B65" s="2">
        <v>6</v>
      </c>
      <c r="C65" s="2">
        <v>1</v>
      </c>
      <c r="D65" s="2">
        <v>1</v>
      </c>
      <c r="E65" s="2">
        <v>1</v>
      </c>
      <c r="F65" s="2">
        <v>6</v>
      </c>
      <c r="G65" s="27">
        <v>1</v>
      </c>
      <c r="H65" s="27">
        <v>1</v>
      </c>
      <c r="I65" s="2">
        <v>1</v>
      </c>
      <c r="J65" s="2">
        <v>1</v>
      </c>
      <c r="K65" s="27">
        <v>1</v>
      </c>
      <c r="L65" s="2">
        <v>1</v>
      </c>
      <c r="M65" s="27">
        <v>3</v>
      </c>
      <c r="N65" s="27">
        <v>5</v>
      </c>
      <c r="O65" s="2">
        <v>1</v>
      </c>
      <c r="P65" s="27">
        <v>5</v>
      </c>
      <c r="Q65" s="2">
        <v>1</v>
      </c>
      <c r="R65" s="27">
        <v>1</v>
      </c>
      <c r="S65" s="27">
        <v>5</v>
      </c>
      <c r="T65" s="27">
        <v>5</v>
      </c>
      <c r="U65" s="2">
        <v>1</v>
      </c>
      <c r="V65" s="27">
        <v>1</v>
      </c>
      <c r="W65" s="2">
        <v>1</v>
      </c>
      <c r="X65" s="2">
        <v>1</v>
      </c>
      <c r="Y65" s="27">
        <v>1</v>
      </c>
      <c r="Z65" s="2">
        <v>1</v>
      </c>
      <c r="AA65" s="2">
        <v>1</v>
      </c>
      <c r="AB65" s="2">
        <v>1</v>
      </c>
      <c r="AC65" s="2">
        <v>118966</v>
      </c>
    </row>
    <row r="66" spans="1:29" ht="15" thickBot="1" x14ac:dyDescent="0.35">
      <c r="A66" s="1" t="s">
        <v>115</v>
      </c>
      <c r="B66" s="2">
        <v>6</v>
      </c>
      <c r="C66" s="2">
        <v>1</v>
      </c>
      <c r="D66" s="2">
        <v>5</v>
      </c>
      <c r="E66" s="2">
        <v>1</v>
      </c>
      <c r="F66" s="2">
        <v>6</v>
      </c>
      <c r="G66" s="27">
        <v>1</v>
      </c>
      <c r="H66" s="27">
        <v>1</v>
      </c>
      <c r="I66" s="2">
        <v>3</v>
      </c>
      <c r="J66" s="2">
        <v>1</v>
      </c>
      <c r="K66" s="27">
        <v>2</v>
      </c>
      <c r="L66" s="2">
        <v>1</v>
      </c>
      <c r="M66" s="27">
        <v>3</v>
      </c>
      <c r="N66" s="27">
        <v>5</v>
      </c>
      <c r="O66" s="2">
        <v>1</v>
      </c>
      <c r="P66" s="27">
        <v>5</v>
      </c>
      <c r="Q66" s="2">
        <v>1</v>
      </c>
      <c r="R66" s="27">
        <v>1</v>
      </c>
      <c r="S66" s="27">
        <v>6</v>
      </c>
      <c r="T66" s="27">
        <v>2</v>
      </c>
      <c r="U66" s="2">
        <v>1</v>
      </c>
      <c r="V66" s="27">
        <v>1</v>
      </c>
      <c r="W66" s="2">
        <v>1</v>
      </c>
      <c r="X66" s="2">
        <v>1</v>
      </c>
      <c r="Y66" s="27">
        <v>3</v>
      </c>
      <c r="Z66" s="2">
        <v>1</v>
      </c>
      <c r="AA66" s="2">
        <v>3</v>
      </c>
      <c r="AB66" s="2">
        <v>1</v>
      </c>
      <c r="AC66" s="2">
        <v>116800</v>
      </c>
    </row>
    <row r="67" spans="1:29" ht="15" thickBot="1" x14ac:dyDescent="0.35">
      <c r="A67" s="1" t="s">
        <v>116</v>
      </c>
      <c r="B67" s="2">
        <v>6</v>
      </c>
      <c r="C67" s="2">
        <v>1</v>
      </c>
      <c r="D67" s="2">
        <v>5</v>
      </c>
      <c r="E67" s="2">
        <v>1</v>
      </c>
      <c r="F67" s="2">
        <v>6</v>
      </c>
      <c r="G67" s="27">
        <v>1</v>
      </c>
      <c r="H67" s="27">
        <v>1</v>
      </c>
      <c r="I67" s="2">
        <v>3</v>
      </c>
      <c r="J67" s="2">
        <v>1</v>
      </c>
      <c r="K67" s="27">
        <v>1</v>
      </c>
      <c r="L67" s="2">
        <v>1</v>
      </c>
      <c r="M67" s="27">
        <v>3</v>
      </c>
      <c r="N67" s="27">
        <v>5</v>
      </c>
      <c r="O67" s="2">
        <v>1</v>
      </c>
      <c r="P67" s="27">
        <v>5</v>
      </c>
      <c r="Q67" s="2">
        <v>1</v>
      </c>
      <c r="R67" s="27">
        <v>1</v>
      </c>
      <c r="S67" s="27">
        <v>6</v>
      </c>
      <c r="T67" s="27">
        <v>1</v>
      </c>
      <c r="U67" s="2">
        <v>1</v>
      </c>
      <c r="V67" s="27">
        <v>1</v>
      </c>
      <c r="W67" s="2">
        <v>1</v>
      </c>
      <c r="X67" s="2">
        <v>1</v>
      </c>
      <c r="Y67" s="27">
        <v>1</v>
      </c>
      <c r="Z67" s="2">
        <v>1</v>
      </c>
      <c r="AA67" s="2">
        <v>3</v>
      </c>
      <c r="AB67" s="2">
        <v>1</v>
      </c>
      <c r="AC67" s="2">
        <v>124233</v>
      </c>
    </row>
    <row r="68" spans="1:29" ht="15" thickBot="1" x14ac:dyDescent="0.35">
      <c r="A68" s="1" t="s">
        <v>117</v>
      </c>
      <c r="B68" s="2">
        <v>6</v>
      </c>
      <c r="C68" s="2">
        <v>1</v>
      </c>
      <c r="D68" s="2">
        <v>1</v>
      </c>
      <c r="E68" s="2">
        <v>1</v>
      </c>
      <c r="F68" s="2">
        <v>6</v>
      </c>
      <c r="G68" s="27">
        <v>1</v>
      </c>
      <c r="H68" s="27">
        <v>1</v>
      </c>
      <c r="I68" s="2">
        <v>3</v>
      </c>
      <c r="J68" s="2">
        <v>1</v>
      </c>
      <c r="K68" s="27">
        <v>1</v>
      </c>
      <c r="L68" s="2">
        <v>1</v>
      </c>
      <c r="M68" s="27">
        <v>3</v>
      </c>
      <c r="N68" s="27">
        <v>5</v>
      </c>
      <c r="O68" s="2">
        <v>1</v>
      </c>
      <c r="P68" s="27">
        <v>5</v>
      </c>
      <c r="Q68" s="2">
        <v>1</v>
      </c>
      <c r="R68" s="27">
        <v>1</v>
      </c>
      <c r="S68" s="27">
        <v>6</v>
      </c>
      <c r="T68" s="27">
        <v>1</v>
      </c>
      <c r="U68" s="2">
        <v>1</v>
      </c>
      <c r="V68" s="27">
        <v>1</v>
      </c>
      <c r="W68" s="2">
        <v>1</v>
      </c>
      <c r="X68" s="2">
        <v>1</v>
      </c>
      <c r="Y68" s="27">
        <v>3</v>
      </c>
      <c r="Z68" s="2">
        <v>1</v>
      </c>
      <c r="AA68" s="2">
        <v>3</v>
      </c>
      <c r="AB68" s="2">
        <v>1</v>
      </c>
      <c r="AC68" s="2">
        <v>128300</v>
      </c>
    </row>
    <row r="69" spans="1:29" ht="15" thickBot="1" x14ac:dyDescent="0.35">
      <c r="A69" s="1" t="s">
        <v>118</v>
      </c>
      <c r="B69" s="2">
        <v>6</v>
      </c>
      <c r="C69" s="2">
        <v>1</v>
      </c>
      <c r="D69" s="2">
        <v>1</v>
      </c>
      <c r="E69" s="2">
        <v>1</v>
      </c>
      <c r="F69" s="2">
        <v>6</v>
      </c>
      <c r="G69" s="27">
        <v>1</v>
      </c>
      <c r="H69" s="27">
        <v>1</v>
      </c>
      <c r="I69" s="2">
        <v>3</v>
      </c>
      <c r="J69" s="2">
        <v>1</v>
      </c>
      <c r="K69" s="27">
        <v>1</v>
      </c>
      <c r="L69" s="2">
        <v>1</v>
      </c>
      <c r="M69" s="27">
        <v>3</v>
      </c>
      <c r="N69" s="27">
        <v>5</v>
      </c>
      <c r="O69" s="2">
        <v>1</v>
      </c>
      <c r="P69" s="27">
        <v>5</v>
      </c>
      <c r="Q69" s="2">
        <v>1</v>
      </c>
      <c r="R69" s="27">
        <v>1</v>
      </c>
      <c r="S69" s="27">
        <v>6</v>
      </c>
      <c r="T69" s="27">
        <v>1</v>
      </c>
      <c r="U69" s="2">
        <v>1</v>
      </c>
      <c r="V69" s="27">
        <v>1</v>
      </c>
      <c r="W69" s="2">
        <v>1</v>
      </c>
      <c r="X69" s="2">
        <v>1</v>
      </c>
      <c r="Y69" s="27">
        <v>1</v>
      </c>
      <c r="Z69" s="2">
        <v>1</v>
      </c>
      <c r="AA69" s="2">
        <v>1</v>
      </c>
      <c r="AB69" s="2">
        <v>1</v>
      </c>
      <c r="AC69" s="2">
        <v>117300</v>
      </c>
    </row>
    <row r="70" spans="1:29" ht="15" thickBot="1" x14ac:dyDescent="0.35">
      <c r="A70" s="1" t="s">
        <v>119</v>
      </c>
      <c r="B70" s="2">
        <v>6</v>
      </c>
      <c r="C70" s="2">
        <v>1</v>
      </c>
      <c r="D70" s="2">
        <v>5</v>
      </c>
      <c r="E70" s="2">
        <v>1</v>
      </c>
      <c r="F70" s="2">
        <v>6</v>
      </c>
      <c r="G70" s="27">
        <v>1</v>
      </c>
      <c r="H70" s="27">
        <v>1</v>
      </c>
      <c r="I70" s="2">
        <v>3</v>
      </c>
      <c r="J70" s="2">
        <v>1</v>
      </c>
      <c r="K70" s="27">
        <v>1</v>
      </c>
      <c r="L70" s="2">
        <v>1</v>
      </c>
      <c r="M70" s="27">
        <v>3</v>
      </c>
      <c r="N70" s="27">
        <v>5</v>
      </c>
      <c r="O70" s="2">
        <v>1</v>
      </c>
      <c r="P70" s="27">
        <v>5</v>
      </c>
      <c r="Q70" s="2">
        <v>1</v>
      </c>
      <c r="R70" s="27">
        <v>1</v>
      </c>
      <c r="S70" s="27">
        <v>6</v>
      </c>
      <c r="T70" s="27">
        <v>1</v>
      </c>
      <c r="U70" s="2">
        <v>1</v>
      </c>
      <c r="V70" s="27">
        <v>1</v>
      </c>
      <c r="W70" s="2">
        <v>1</v>
      </c>
      <c r="X70" s="2">
        <v>1</v>
      </c>
      <c r="Y70" s="27">
        <v>3</v>
      </c>
      <c r="Z70" s="2">
        <v>1</v>
      </c>
      <c r="AA70" s="2">
        <v>3</v>
      </c>
      <c r="AB70" s="2">
        <v>1</v>
      </c>
      <c r="AC70" s="2">
        <v>141066</v>
      </c>
    </row>
    <row r="71" spans="1:29" ht="15" thickBot="1" x14ac:dyDescent="0.35">
      <c r="A71" s="1" t="s">
        <v>120</v>
      </c>
      <c r="B71" s="2">
        <v>6</v>
      </c>
      <c r="C71" s="2">
        <v>1</v>
      </c>
      <c r="D71" s="2">
        <v>4</v>
      </c>
      <c r="E71" s="2">
        <v>4</v>
      </c>
      <c r="F71" s="2">
        <v>5</v>
      </c>
      <c r="G71" s="27">
        <v>1</v>
      </c>
      <c r="H71" s="27">
        <v>1</v>
      </c>
      <c r="I71" s="2">
        <v>3</v>
      </c>
      <c r="J71" s="2">
        <v>1</v>
      </c>
      <c r="K71" s="27">
        <v>1</v>
      </c>
      <c r="L71" s="2">
        <v>2</v>
      </c>
      <c r="M71" s="27">
        <v>4</v>
      </c>
      <c r="N71" s="27">
        <v>5</v>
      </c>
      <c r="O71" s="2">
        <v>1</v>
      </c>
      <c r="P71" s="27">
        <v>4</v>
      </c>
      <c r="Q71" s="2">
        <v>1</v>
      </c>
      <c r="R71" s="27">
        <v>1</v>
      </c>
      <c r="S71" s="27">
        <v>1</v>
      </c>
      <c r="T71" s="27">
        <v>1</v>
      </c>
      <c r="U71" s="2">
        <v>1</v>
      </c>
      <c r="V71" s="27">
        <v>1</v>
      </c>
      <c r="W71" s="2">
        <v>1</v>
      </c>
      <c r="X71" s="2">
        <v>1</v>
      </c>
      <c r="Y71" s="27">
        <v>5</v>
      </c>
      <c r="Z71" s="2">
        <v>5</v>
      </c>
      <c r="AA71" s="2">
        <v>1</v>
      </c>
      <c r="AB71" s="2">
        <v>1</v>
      </c>
      <c r="AC71" s="2">
        <v>140678</v>
      </c>
    </row>
    <row r="72" spans="1:29" ht="15" thickBot="1" x14ac:dyDescent="0.35">
      <c r="A72" s="1" t="s">
        <v>121</v>
      </c>
      <c r="B72" s="2">
        <v>6</v>
      </c>
      <c r="C72" s="2">
        <v>1</v>
      </c>
      <c r="D72" s="2">
        <v>1</v>
      </c>
      <c r="E72" s="2">
        <v>2</v>
      </c>
      <c r="F72" s="2">
        <v>6</v>
      </c>
      <c r="G72" s="27">
        <v>1</v>
      </c>
      <c r="H72" s="27">
        <v>1</v>
      </c>
      <c r="I72" s="2">
        <v>1</v>
      </c>
      <c r="J72" s="2">
        <v>1</v>
      </c>
      <c r="K72" s="27">
        <v>1</v>
      </c>
      <c r="L72" s="2">
        <v>5</v>
      </c>
      <c r="M72" s="27">
        <v>4</v>
      </c>
      <c r="N72" s="27">
        <v>1</v>
      </c>
      <c r="O72" s="2">
        <v>1</v>
      </c>
      <c r="P72" s="27">
        <v>5</v>
      </c>
      <c r="Q72" s="2">
        <v>4</v>
      </c>
      <c r="R72" s="27">
        <v>5</v>
      </c>
      <c r="S72" s="27">
        <v>6</v>
      </c>
      <c r="T72" s="27">
        <v>1</v>
      </c>
      <c r="U72" s="2">
        <v>1</v>
      </c>
      <c r="V72" s="27">
        <v>1</v>
      </c>
      <c r="W72" s="2">
        <v>1</v>
      </c>
      <c r="X72" s="2">
        <v>1</v>
      </c>
      <c r="Y72" s="27">
        <v>1</v>
      </c>
      <c r="Z72" s="2">
        <v>1</v>
      </c>
      <c r="AA72" s="2">
        <v>1</v>
      </c>
      <c r="AB72" s="2">
        <v>1</v>
      </c>
      <c r="AC72" s="2">
        <v>123666</v>
      </c>
    </row>
    <row r="73" spans="1:29" ht="15" thickBot="1" x14ac:dyDescent="0.35">
      <c r="A73" s="1" t="s">
        <v>122</v>
      </c>
      <c r="B73" s="2">
        <v>6</v>
      </c>
      <c r="C73" s="2">
        <v>1</v>
      </c>
      <c r="D73" s="2">
        <v>1</v>
      </c>
      <c r="E73" s="2">
        <v>2</v>
      </c>
      <c r="F73" s="2">
        <v>6</v>
      </c>
      <c r="G73" s="27">
        <v>1</v>
      </c>
      <c r="H73" s="27">
        <v>1</v>
      </c>
      <c r="I73" s="2">
        <v>1</v>
      </c>
      <c r="J73" s="2">
        <v>1</v>
      </c>
      <c r="K73" s="27">
        <v>1</v>
      </c>
      <c r="L73" s="2">
        <v>5</v>
      </c>
      <c r="M73" s="27">
        <v>4</v>
      </c>
      <c r="N73" s="27">
        <v>1</v>
      </c>
      <c r="O73" s="2">
        <v>1</v>
      </c>
      <c r="P73" s="27">
        <v>5</v>
      </c>
      <c r="Q73" s="2">
        <v>4</v>
      </c>
      <c r="R73" s="27">
        <v>5</v>
      </c>
      <c r="S73" s="27">
        <v>6</v>
      </c>
      <c r="T73" s="27">
        <v>5</v>
      </c>
      <c r="U73" s="2">
        <v>1</v>
      </c>
      <c r="V73" s="27">
        <v>1</v>
      </c>
      <c r="W73" s="2">
        <v>1</v>
      </c>
      <c r="X73" s="2">
        <v>1</v>
      </c>
      <c r="Y73" s="27">
        <v>1</v>
      </c>
      <c r="Z73" s="2">
        <v>1</v>
      </c>
      <c r="AA73" s="2">
        <v>1</v>
      </c>
      <c r="AB73" s="2">
        <v>1</v>
      </c>
      <c r="AC73" s="2">
        <v>113666</v>
      </c>
    </row>
    <row r="74" spans="1:29" ht="15" thickBot="1" x14ac:dyDescent="0.35">
      <c r="A74" s="1" t="s">
        <v>123</v>
      </c>
      <c r="B74" s="2">
        <v>6</v>
      </c>
      <c r="C74" s="2">
        <v>1</v>
      </c>
      <c r="D74" s="2">
        <v>1</v>
      </c>
      <c r="E74" s="2">
        <v>2</v>
      </c>
      <c r="F74" s="2">
        <v>6</v>
      </c>
      <c r="G74" s="27">
        <v>1</v>
      </c>
      <c r="H74" s="27">
        <v>1</v>
      </c>
      <c r="I74" s="2">
        <v>1</v>
      </c>
      <c r="J74" s="2">
        <v>1</v>
      </c>
      <c r="K74" s="27">
        <v>1</v>
      </c>
      <c r="L74" s="2">
        <v>5</v>
      </c>
      <c r="M74" s="27">
        <v>4</v>
      </c>
      <c r="N74" s="27">
        <v>1</v>
      </c>
      <c r="O74" s="2">
        <v>1</v>
      </c>
      <c r="P74" s="27">
        <v>5</v>
      </c>
      <c r="Q74" s="2">
        <v>4</v>
      </c>
      <c r="R74" s="27">
        <v>5</v>
      </c>
      <c r="S74" s="27">
        <v>6</v>
      </c>
      <c r="T74" s="27">
        <v>5</v>
      </c>
      <c r="U74" s="2">
        <v>1</v>
      </c>
      <c r="V74" s="27">
        <v>1</v>
      </c>
      <c r="W74" s="2">
        <v>1</v>
      </c>
      <c r="X74" s="2">
        <v>1</v>
      </c>
      <c r="Y74" s="27">
        <v>1</v>
      </c>
      <c r="Z74" s="2">
        <v>1</v>
      </c>
      <c r="AA74" s="2">
        <v>1</v>
      </c>
      <c r="AB74" s="2">
        <v>1</v>
      </c>
      <c r="AC74" s="2">
        <v>117033</v>
      </c>
    </row>
    <row r="75" spans="1:29" ht="15" thickBot="1" x14ac:dyDescent="0.35">
      <c r="A75" s="1" t="s">
        <v>124</v>
      </c>
      <c r="B75" s="2">
        <v>6</v>
      </c>
      <c r="C75" s="2">
        <v>1</v>
      </c>
      <c r="D75" s="2">
        <v>1</v>
      </c>
      <c r="E75" s="2">
        <v>2</v>
      </c>
      <c r="F75" s="2">
        <v>6</v>
      </c>
      <c r="G75" s="27">
        <v>1</v>
      </c>
      <c r="H75" s="27">
        <v>1</v>
      </c>
      <c r="I75" s="2">
        <v>1</v>
      </c>
      <c r="J75" s="2">
        <v>1</v>
      </c>
      <c r="K75" s="27">
        <v>1</v>
      </c>
      <c r="L75" s="2">
        <v>5</v>
      </c>
      <c r="M75" s="27">
        <v>4</v>
      </c>
      <c r="N75" s="27">
        <v>1</v>
      </c>
      <c r="O75" s="2">
        <v>1</v>
      </c>
      <c r="P75" s="27">
        <v>5</v>
      </c>
      <c r="Q75" s="2">
        <v>4</v>
      </c>
      <c r="R75" s="27">
        <v>5</v>
      </c>
      <c r="S75" s="27">
        <v>6</v>
      </c>
      <c r="T75" s="27">
        <v>5</v>
      </c>
      <c r="U75" s="2">
        <v>1</v>
      </c>
      <c r="V75" s="27">
        <v>1</v>
      </c>
      <c r="W75" s="2">
        <v>1</v>
      </c>
      <c r="X75" s="2">
        <v>1</v>
      </c>
      <c r="Y75" s="27">
        <v>1</v>
      </c>
      <c r="Z75" s="2">
        <v>1</v>
      </c>
      <c r="AA75" s="2">
        <v>1</v>
      </c>
      <c r="AB75" s="2">
        <v>1</v>
      </c>
      <c r="AC75" s="2">
        <v>122392</v>
      </c>
    </row>
    <row r="76" spans="1:29" ht="15" thickBot="1" x14ac:dyDescent="0.35">
      <c r="A76" s="1" t="s">
        <v>125</v>
      </c>
      <c r="B76" s="2">
        <v>7</v>
      </c>
      <c r="C76" s="2">
        <v>1</v>
      </c>
      <c r="D76" s="2">
        <v>5</v>
      </c>
      <c r="E76" s="2">
        <v>5</v>
      </c>
      <c r="F76" s="2">
        <v>7</v>
      </c>
      <c r="G76" s="27">
        <v>1</v>
      </c>
      <c r="H76" s="27">
        <v>1</v>
      </c>
      <c r="I76" s="2">
        <v>4</v>
      </c>
      <c r="J76" s="2">
        <v>1</v>
      </c>
      <c r="K76" s="27">
        <v>7</v>
      </c>
      <c r="L76" s="2">
        <v>6</v>
      </c>
      <c r="M76" s="27">
        <v>5</v>
      </c>
      <c r="N76" s="27">
        <v>1</v>
      </c>
      <c r="O76" s="2">
        <v>1</v>
      </c>
      <c r="P76" s="27">
        <v>5</v>
      </c>
      <c r="Q76" s="2">
        <v>4</v>
      </c>
      <c r="R76" s="27">
        <v>7</v>
      </c>
      <c r="S76" s="27">
        <v>5</v>
      </c>
      <c r="T76" s="27">
        <v>1</v>
      </c>
      <c r="U76" s="2">
        <v>1</v>
      </c>
      <c r="V76" s="27">
        <v>1</v>
      </c>
      <c r="W76" s="2">
        <v>1</v>
      </c>
      <c r="X76" s="2">
        <v>1</v>
      </c>
      <c r="Y76" s="27">
        <v>1</v>
      </c>
      <c r="Z76" s="2">
        <v>1</v>
      </c>
      <c r="AA76" s="2">
        <v>5</v>
      </c>
      <c r="AB76" s="2">
        <v>1</v>
      </c>
      <c r="AC76" s="2">
        <v>132214</v>
      </c>
    </row>
    <row r="77" spans="1:29" ht="15" thickBot="1" x14ac:dyDescent="0.35">
      <c r="A77" s="1" t="s">
        <v>126</v>
      </c>
      <c r="B77" s="2">
        <v>6</v>
      </c>
      <c r="C77" s="2">
        <v>1</v>
      </c>
      <c r="D77" s="2">
        <v>3</v>
      </c>
      <c r="E77" s="2">
        <v>6</v>
      </c>
      <c r="F77" s="2">
        <v>6</v>
      </c>
      <c r="G77" s="27">
        <v>1</v>
      </c>
      <c r="H77" s="27">
        <v>3</v>
      </c>
      <c r="I77" s="2">
        <v>3</v>
      </c>
      <c r="J77" s="2">
        <v>1</v>
      </c>
      <c r="K77" s="27">
        <v>5</v>
      </c>
      <c r="L77" s="2">
        <v>3</v>
      </c>
      <c r="M77" s="27">
        <v>3</v>
      </c>
      <c r="N77" s="27">
        <v>1</v>
      </c>
      <c r="O77" s="2">
        <v>1</v>
      </c>
      <c r="P77" s="27">
        <v>6</v>
      </c>
      <c r="Q77" s="2">
        <v>3</v>
      </c>
      <c r="R77" s="27">
        <v>3</v>
      </c>
      <c r="S77" s="27">
        <v>1</v>
      </c>
      <c r="T77" s="27">
        <v>1</v>
      </c>
      <c r="U77" s="2">
        <v>1</v>
      </c>
      <c r="V77" s="27">
        <v>3</v>
      </c>
      <c r="W77" s="2">
        <v>1</v>
      </c>
      <c r="X77" s="2">
        <v>3</v>
      </c>
      <c r="Y77" s="27">
        <v>1</v>
      </c>
      <c r="Z77" s="2">
        <v>1</v>
      </c>
      <c r="AA77" s="2">
        <v>3</v>
      </c>
      <c r="AB77" s="2">
        <v>3</v>
      </c>
      <c r="AC77" s="2">
        <v>124233</v>
      </c>
    </row>
    <row r="78" spans="1:29" ht="15" thickBot="1" x14ac:dyDescent="0.35">
      <c r="A78" s="1" t="s">
        <v>127</v>
      </c>
      <c r="B78" s="2">
        <v>6</v>
      </c>
      <c r="C78" s="2">
        <v>1</v>
      </c>
      <c r="D78" s="2">
        <v>1</v>
      </c>
      <c r="E78" s="2">
        <v>2</v>
      </c>
      <c r="F78" s="2">
        <v>6</v>
      </c>
      <c r="G78" s="27">
        <v>1</v>
      </c>
      <c r="H78" s="27">
        <v>1</v>
      </c>
      <c r="I78" s="2">
        <v>1</v>
      </c>
      <c r="J78" s="2">
        <v>1</v>
      </c>
      <c r="K78" s="27">
        <v>1</v>
      </c>
      <c r="L78" s="2">
        <v>5</v>
      </c>
      <c r="M78" s="27">
        <v>4</v>
      </c>
      <c r="N78" s="27">
        <v>1</v>
      </c>
      <c r="O78" s="2">
        <v>1</v>
      </c>
      <c r="P78" s="27">
        <v>5</v>
      </c>
      <c r="Q78" s="2">
        <v>4</v>
      </c>
      <c r="R78" s="27">
        <v>5</v>
      </c>
      <c r="S78" s="27">
        <v>6</v>
      </c>
      <c r="T78" s="27">
        <v>5</v>
      </c>
      <c r="U78" s="2">
        <v>1</v>
      </c>
      <c r="V78" s="27">
        <v>1</v>
      </c>
      <c r="W78" s="2">
        <v>1</v>
      </c>
      <c r="X78" s="2">
        <v>1</v>
      </c>
      <c r="Y78" s="27">
        <v>1</v>
      </c>
      <c r="Z78" s="2">
        <v>1</v>
      </c>
      <c r="AA78" s="2">
        <v>1</v>
      </c>
      <c r="AB78" s="2">
        <v>1</v>
      </c>
      <c r="AC78" s="2">
        <v>120250</v>
      </c>
    </row>
    <row r="79" spans="1:29" ht="15" thickBot="1" x14ac:dyDescent="0.35">
      <c r="A79" s="1" t="s">
        <v>128</v>
      </c>
      <c r="B79" s="2">
        <v>6</v>
      </c>
      <c r="C79" s="2">
        <v>1</v>
      </c>
      <c r="D79" s="2">
        <v>5</v>
      </c>
      <c r="E79" s="2">
        <v>1</v>
      </c>
      <c r="F79" s="2">
        <v>6</v>
      </c>
      <c r="G79" s="27">
        <v>1</v>
      </c>
      <c r="H79" s="27">
        <v>1</v>
      </c>
      <c r="I79" s="2">
        <v>3</v>
      </c>
      <c r="J79" s="2">
        <v>1</v>
      </c>
      <c r="K79" s="27">
        <v>1</v>
      </c>
      <c r="L79" s="2">
        <v>1</v>
      </c>
      <c r="M79" s="27">
        <v>3</v>
      </c>
      <c r="N79" s="27">
        <v>5</v>
      </c>
      <c r="O79" s="2">
        <v>1</v>
      </c>
      <c r="P79" s="27">
        <v>5</v>
      </c>
      <c r="Q79" s="2">
        <v>1</v>
      </c>
      <c r="R79" s="27">
        <v>1</v>
      </c>
      <c r="S79" s="27">
        <v>6</v>
      </c>
      <c r="T79" s="27">
        <v>1</v>
      </c>
      <c r="U79" s="2">
        <v>1</v>
      </c>
      <c r="V79" s="27">
        <v>1</v>
      </c>
      <c r="W79" s="2">
        <v>1</v>
      </c>
      <c r="X79" s="2">
        <v>1</v>
      </c>
      <c r="Y79" s="27">
        <v>3</v>
      </c>
      <c r="Z79" s="2">
        <v>1</v>
      </c>
      <c r="AA79" s="2">
        <v>3</v>
      </c>
      <c r="AB79" s="2">
        <v>1</v>
      </c>
      <c r="AC79" s="2">
        <v>130900</v>
      </c>
    </row>
    <row r="80" spans="1:29" ht="15" thickBot="1" x14ac:dyDescent="0.35">
      <c r="A80" s="1" t="s">
        <v>129</v>
      </c>
      <c r="B80" s="2">
        <v>7</v>
      </c>
      <c r="C80" s="2">
        <v>5</v>
      </c>
      <c r="D80" s="2">
        <v>5</v>
      </c>
      <c r="E80" s="2">
        <v>5</v>
      </c>
      <c r="F80" s="2">
        <v>7</v>
      </c>
      <c r="G80" s="27">
        <v>5</v>
      </c>
      <c r="H80" s="27">
        <v>1</v>
      </c>
      <c r="I80" s="2">
        <v>5</v>
      </c>
      <c r="J80" s="2">
        <v>1</v>
      </c>
      <c r="K80" s="27">
        <v>1</v>
      </c>
      <c r="L80" s="2">
        <v>5</v>
      </c>
      <c r="M80" s="27">
        <v>5</v>
      </c>
      <c r="N80" s="27">
        <v>5</v>
      </c>
      <c r="O80" s="2">
        <v>1</v>
      </c>
      <c r="P80" s="27">
        <v>5</v>
      </c>
      <c r="Q80" s="2">
        <v>5</v>
      </c>
      <c r="R80" s="27">
        <v>5</v>
      </c>
      <c r="S80" s="27">
        <v>6</v>
      </c>
      <c r="T80" s="27">
        <v>5</v>
      </c>
      <c r="U80" s="2">
        <v>1</v>
      </c>
      <c r="V80" s="27">
        <v>5</v>
      </c>
      <c r="W80" s="2">
        <v>1</v>
      </c>
      <c r="X80" s="2">
        <v>1</v>
      </c>
      <c r="Y80" s="27">
        <v>5</v>
      </c>
      <c r="Z80" s="2">
        <v>1</v>
      </c>
      <c r="AA80" s="2">
        <v>5</v>
      </c>
      <c r="AB80" s="2">
        <v>5</v>
      </c>
      <c r="AC80" s="2">
        <v>211821</v>
      </c>
    </row>
    <row r="81" spans="1:28" ht="18.600000000000001" thickBot="1" x14ac:dyDescent="0.35">
      <c r="A81" s="3"/>
    </row>
    <row r="82" spans="1:28" ht="15" thickBot="1" x14ac:dyDescent="0.35">
      <c r="A82" s="1" t="s">
        <v>137</v>
      </c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  <c r="G82" s="26" t="s">
        <v>6</v>
      </c>
      <c r="H82" s="26" t="s">
        <v>7</v>
      </c>
      <c r="I82" s="1" t="s">
        <v>8</v>
      </c>
      <c r="J82" s="1" t="s">
        <v>9</v>
      </c>
      <c r="K82" s="26" t="s">
        <v>10</v>
      </c>
      <c r="L82" s="1" t="s">
        <v>11</v>
      </c>
      <c r="M82" s="26" t="s">
        <v>12</v>
      </c>
      <c r="N82" s="26" t="s">
        <v>13</v>
      </c>
      <c r="O82" s="1" t="s">
        <v>14</v>
      </c>
      <c r="P82" s="26" t="s">
        <v>15</v>
      </c>
      <c r="Q82" s="1" t="s">
        <v>16</v>
      </c>
      <c r="R82" s="26" t="s">
        <v>17</v>
      </c>
      <c r="S82" s="26" t="s">
        <v>18</v>
      </c>
      <c r="T82" s="26" t="s">
        <v>19</v>
      </c>
      <c r="U82" s="1" t="s">
        <v>20</v>
      </c>
      <c r="V82" s="26" t="s">
        <v>21</v>
      </c>
      <c r="W82" s="1" t="s">
        <v>22</v>
      </c>
      <c r="X82" s="1" t="s">
        <v>23</v>
      </c>
      <c r="Y82" s="26" t="s">
        <v>24</v>
      </c>
      <c r="Z82" s="1" t="s">
        <v>25</v>
      </c>
      <c r="AA82" s="1" t="s">
        <v>26</v>
      </c>
      <c r="AB82" s="1" t="s">
        <v>27</v>
      </c>
    </row>
    <row r="83" spans="1:28" ht="27" thickBot="1" x14ac:dyDescent="0.35">
      <c r="A83" s="1" t="s">
        <v>138</v>
      </c>
      <c r="B83" s="2" t="s">
        <v>140</v>
      </c>
      <c r="C83" s="2" t="s">
        <v>140</v>
      </c>
      <c r="D83" s="2" t="s">
        <v>140</v>
      </c>
      <c r="E83" s="2" t="s">
        <v>140</v>
      </c>
      <c r="F83" s="2" t="s">
        <v>140</v>
      </c>
      <c r="G83" s="27" t="s">
        <v>278</v>
      </c>
      <c r="H83" s="27" t="s">
        <v>279</v>
      </c>
      <c r="I83" s="2" t="s">
        <v>140</v>
      </c>
      <c r="J83" s="2" t="s">
        <v>140</v>
      </c>
      <c r="K83" s="27" t="s">
        <v>280</v>
      </c>
      <c r="L83" s="2" t="s">
        <v>140</v>
      </c>
      <c r="M83" s="27" t="s">
        <v>281</v>
      </c>
      <c r="N83" s="27" t="s">
        <v>282</v>
      </c>
      <c r="O83" s="2" t="s">
        <v>140</v>
      </c>
      <c r="P83" s="27" t="s">
        <v>283</v>
      </c>
      <c r="Q83" s="2" t="s">
        <v>140</v>
      </c>
      <c r="R83" s="27" t="s">
        <v>284</v>
      </c>
      <c r="S83" s="27" t="s">
        <v>285</v>
      </c>
      <c r="T83" s="27" t="s">
        <v>286</v>
      </c>
      <c r="U83" s="2" t="s">
        <v>140</v>
      </c>
      <c r="V83" s="27" t="s">
        <v>287</v>
      </c>
      <c r="W83" s="2" t="s">
        <v>140</v>
      </c>
      <c r="X83" s="2" t="s">
        <v>140</v>
      </c>
      <c r="Y83" s="27" t="s">
        <v>288</v>
      </c>
      <c r="Z83" s="2" t="s">
        <v>140</v>
      </c>
      <c r="AA83" s="2" t="s">
        <v>140</v>
      </c>
      <c r="AB83" s="2" t="s">
        <v>140</v>
      </c>
    </row>
    <row r="84" spans="1:28" ht="27" thickBot="1" x14ac:dyDescent="0.35">
      <c r="A84" s="1" t="s">
        <v>168</v>
      </c>
      <c r="B84" s="2" t="s">
        <v>140</v>
      </c>
      <c r="C84" s="2" t="s">
        <v>140</v>
      </c>
      <c r="D84" s="2" t="s">
        <v>140</v>
      </c>
      <c r="E84" s="2" t="s">
        <v>140</v>
      </c>
      <c r="F84" s="2" t="s">
        <v>140</v>
      </c>
      <c r="G84" s="27" t="s">
        <v>278</v>
      </c>
      <c r="H84" s="27" t="s">
        <v>289</v>
      </c>
      <c r="I84" s="2" t="s">
        <v>140</v>
      </c>
      <c r="J84" s="2" t="s">
        <v>140</v>
      </c>
      <c r="K84" s="27" t="s">
        <v>140</v>
      </c>
      <c r="L84" s="2" t="s">
        <v>140</v>
      </c>
      <c r="M84" s="27" t="s">
        <v>281</v>
      </c>
      <c r="N84" s="27" t="s">
        <v>282</v>
      </c>
      <c r="O84" s="2" t="s">
        <v>140</v>
      </c>
      <c r="P84" s="27" t="s">
        <v>283</v>
      </c>
      <c r="Q84" s="2" t="s">
        <v>140</v>
      </c>
      <c r="R84" s="27" t="s">
        <v>284</v>
      </c>
      <c r="S84" s="27" t="s">
        <v>290</v>
      </c>
      <c r="T84" s="27" t="s">
        <v>140</v>
      </c>
      <c r="U84" s="2" t="s">
        <v>140</v>
      </c>
      <c r="V84" s="27" t="s">
        <v>287</v>
      </c>
      <c r="W84" s="2" t="s">
        <v>140</v>
      </c>
      <c r="X84" s="2" t="s">
        <v>140</v>
      </c>
      <c r="Y84" s="27" t="s">
        <v>288</v>
      </c>
      <c r="Z84" s="2" t="s">
        <v>140</v>
      </c>
      <c r="AA84" s="2" t="s">
        <v>140</v>
      </c>
      <c r="AB84" s="2" t="s">
        <v>140</v>
      </c>
    </row>
    <row r="85" spans="1:28" ht="27" thickBot="1" x14ac:dyDescent="0.35">
      <c r="A85" s="1" t="s">
        <v>173</v>
      </c>
      <c r="B85" s="2" t="s">
        <v>140</v>
      </c>
      <c r="C85" s="2" t="s">
        <v>140</v>
      </c>
      <c r="D85" s="2" t="s">
        <v>140</v>
      </c>
      <c r="E85" s="2" t="s">
        <v>140</v>
      </c>
      <c r="F85" s="2" t="s">
        <v>140</v>
      </c>
      <c r="G85" s="27" t="s">
        <v>278</v>
      </c>
      <c r="H85" s="27" t="s">
        <v>289</v>
      </c>
      <c r="I85" s="2" t="s">
        <v>140</v>
      </c>
      <c r="J85" s="2" t="s">
        <v>140</v>
      </c>
      <c r="K85" s="27" t="s">
        <v>140</v>
      </c>
      <c r="L85" s="2" t="s">
        <v>140</v>
      </c>
      <c r="M85" s="27" t="s">
        <v>140</v>
      </c>
      <c r="N85" s="27" t="s">
        <v>282</v>
      </c>
      <c r="O85" s="2" t="s">
        <v>140</v>
      </c>
      <c r="P85" s="27" t="s">
        <v>283</v>
      </c>
      <c r="Q85" s="2" t="s">
        <v>140</v>
      </c>
      <c r="R85" s="27" t="s">
        <v>284</v>
      </c>
      <c r="S85" s="27" t="s">
        <v>290</v>
      </c>
      <c r="T85" s="27" t="s">
        <v>140</v>
      </c>
      <c r="U85" s="2" t="s">
        <v>140</v>
      </c>
      <c r="V85" s="27" t="s">
        <v>287</v>
      </c>
      <c r="W85" s="2" t="s">
        <v>140</v>
      </c>
      <c r="X85" s="2" t="s">
        <v>140</v>
      </c>
      <c r="Y85" s="27" t="s">
        <v>288</v>
      </c>
      <c r="Z85" s="2" t="s">
        <v>140</v>
      </c>
      <c r="AA85" s="2" t="s">
        <v>140</v>
      </c>
      <c r="AB85" s="2" t="s">
        <v>140</v>
      </c>
    </row>
    <row r="86" spans="1:28" ht="27" thickBot="1" x14ac:dyDescent="0.35">
      <c r="A86" s="1" t="s">
        <v>175</v>
      </c>
      <c r="B86" s="2" t="s">
        <v>140</v>
      </c>
      <c r="C86" s="2" t="s">
        <v>140</v>
      </c>
      <c r="D86" s="2" t="s">
        <v>140</v>
      </c>
      <c r="E86" s="2" t="s">
        <v>140</v>
      </c>
      <c r="F86" s="2" t="s">
        <v>140</v>
      </c>
      <c r="G86" s="27" t="s">
        <v>140</v>
      </c>
      <c r="H86" s="27" t="s">
        <v>140</v>
      </c>
      <c r="I86" s="2" t="s">
        <v>140</v>
      </c>
      <c r="J86" s="2" t="s">
        <v>140</v>
      </c>
      <c r="K86" s="27" t="s">
        <v>140</v>
      </c>
      <c r="L86" s="2" t="s">
        <v>140</v>
      </c>
      <c r="M86" s="27" t="s">
        <v>140</v>
      </c>
      <c r="N86" s="27" t="s">
        <v>282</v>
      </c>
      <c r="O86" s="2" t="s">
        <v>140</v>
      </c>
      <c r="P86" s="27" t="s">
        <v>283</v>
      </c>
      <c r="Q86" s="2" t="s">
        <v>140</v>
      </c>
      <c r="R86" s="27" t="s">
        <v>291</v>
      </c>
      <c r="S86" s="27" t="s">
        <v>290</v>
      </c>
      <c r="T86" s="27" t="s">
        <v>140</v>
      </c>
      <c r="U86" s="2" t="s">
        <v>140</v>
      </c>
      <c r="V86" s="27" t="s">
        <v>140</v>
      </c>
      <c r="W86" s="2" t="s">
        <v>140</v>
      </c>
      <c r="X86" s="2" t="s">
        <v>140</v>
      </c>
      <c r="Y86" s="27" t="s">
        <v>288</v>
      </c>
      <c r="Z86" s="2" t="s">
        <v>140</v>
      </c>
      <c r="AA86" s="2" t="s">
        <v>140</v>
      </c>
      <c r="AB86" s="2" t="s">
        <v>140</v>
      </c>
    </row>
    <row r="87" spans="1:28" ht="27" thickBot="1" x14ac:dyDescent="0.35">
      <c r="A87" s="1" t="s">
        <v>176</v>
      </c>
      <c r="B87" s="2" t="s">
        <v>140</v>
      </c>
      <c r="C87" s="2" t="s">
        <v>140</v>
      </c>
      <c r="D87" s="2" t="s">
        <v>140</v>
      </c>
      <c r="E87" s="2" t="s">
        <v>140</v>
      </c>
      <c r="F87" s="2" t="s">
        <v>140</v>
      </c>
      <c r="G87" s="27" t="s">
        <v>140</v>
      </c>
      <c r="H87" s="27" t="s">
        <v>140</v>
      </c>
      <c r="I87" s="2" t="s">
        <v>140</v>
      </c>
      <c r="J87" s="2" t="s">
        <v>140</v>
      </c>
      <c r="K87" s="27" t="s">
        <v>140</v>
      </c>
      <c r="L87" s="2" t="s">
        <v>140</v>
      </c>
      <c r="M87" s="27" t="s">
        <v>140</v>
      </c>
      <c r="N87" s="27" t="s">
        <v>282</v>
      </c>
      <c r="O87" s="2" t="s">
        <v>140</v>
      </c>
      <c r="P87" s="27" t="s">
        <v>283</v>
      </c>
      <c r="Q87" s="2" t="s">
        <v>140</v>
      </c>
      <c r="R87" s="27" t="s">
        <v>291</v>
      </c>
      <c r="S87" s="27" t="s">
        <v>290</v>
      </c>
      <c r="T87" s="27" t="s">
        <v>140</v>
      </c>
      <c r="U87" s="2" t="s">
        <v>140</v>
      </c>
      <c r="V87" s="27" t="s">
        <v>140</v>
      </c>
      <c r="W87" s="2" t="s">
        <v>140</v>
      </c>
      <c r="X87" s="2" t="s">
        <v>140</v>
      </c>
      <c r="Y87" s="27" t="s">
        <v>288</v>
      </c>
      <c r="Z87" s="2" t="s">
        <v>140</v>
      </c>
      <c r="AA87" s="2" t="s">
        <v>140</v>
      </c>
      <c r="AB87" s="2" t="s">
        <v>140</v>
      </c>
    </row>
    <row r="88" spans="1:28" ht="27" thickBot="1" x14ac:dyDescent="0.35">
      <c r="A88" s="1" t="s">
        <v>177</v>
      </c>
      <c r="B88" s="2" t="s">
        <v>140</v>
      </c>
      <c r="C88" s="2" t="s">
        <v>140</v>
      </c>
      <c r="D88" s="2" t="s">
        <v>140</v>
      </c>
      <c r="E88" s="2" t="s">
        <v>140</v>
      </c>
      <c r="F88" s="2" t="s">
        <v>140</v>
      </c>
      <c r="G88" s="27" t="s">
        <v>140</v>
      </c>
      <c r="H88" s="27" t="s">
        <v>140</v>
      </c>
      <c r="I88" s="2" t="s">
        <v>140</v>
      </c>
      <c r="J88" s="2" t="s">
        <v>140</v>
      </c>
      <c r="K88" s="27" t="s">
        <v>140</v>
      </c>
      <c r="L88" s="2" t="s">
        <v>140</v>
      </c>
      <c r="M88" s="27" t="s">
        <v>140</v>
      </c>
      <c r="N88" s="27" t="s">
        <v>140</v>
      </c>
      <c r="O88" s="2" t="s">
        <v>140</v>
      </c>
      <c r="P88" s="27" t="s">
        <v>140</v>
      </c>
      <c r="Q88" s="2" t="s">
        <v>140</v>
      </c>
      <c r="R88" s="27" t="s">
        <v>292</v>
      </c>
      <c r="S88" s="27" t="s">
        <v>140</v>
      </c>
      <c r="T88" s="27" t="s">
        <v>140</v>
      </c>
      <c r="U88" s="2" t="s">
        <v>140</v>
      </c>
      <c r="V88" s="27" t="s">
        <v>140</v>
      </c>
      <c r="W88" s="2" t="s">
        <v>140</v>
      </c>
      <c r="X88" s="2" t="s">
        <v>140</v>
      </c>
      <c r="Y88" s="27" t="s">
        <v>140</v>
      </c>
      <c r="Z88" s="2" t="s">
        <v>140</v>
      </c>
      <c r="AA88" s="2" t="s">
        <v>140</v>
      </c>
      <c r="AB88" s="2" t="s">
        <v>140</v>
      </c>
    </row>
    <row r="89" spans="1:28" ht="20.399999999999999" thickBot="1" x14ac:dyDescent="0.35">
      <c r="A89" s="1" t="s">
        <v>178</v>
      </c>
      <c r="B89" s="2" t="s">
        <v>140</v>
      </c>
      <c r="C89" s="2" t="s">
        <v>140</v>
      </c>
      <c r="D89" s="2" t="s">
        <v>140</v>
      </c>
      <c r="E89" s="2" t="s">
        <v>140</v>
      </c>
      <c r="F89" s="2" t="s">
        <v>140</v>
      </c>
      <c r="G89" s="27" t="s">
        <v>140</v>
      </c>
      <c r="H89" s="27" t="s">
        <v>140</v>
      </c>
      <c r="I89" s="2" t="s">
        <v>140</v>
      </c>
      <c r="J89" s="2" t="s">
        <v>140</v>
      </c>
      <c r="K89" s="27" t="s">
        <v>140</v>
      </c>
      <c r="L89" s="2" t="s">
        <v>140</v>
      </c>
      <c r="M89" s="27" t="s">
        <v>140</v>
      </c>
      <c r="N89" s="27" t="s">
        <v>140</v>
      </c>
      <c r="O89" s="2" t="s">
        <v>140</v>
      </c>
      <c r="P89" s="27" t="s">
        <v>140</v>
      </c>
      <c r="Q89" s="2" t="s">
        <v>140</v>
      </c>
      <c r="R89" s="27" t="s">
        <v>140</v>
      </c>
      <c r="S89" s="27" t="s">
        <v>140</v>
      </c>
      <c r="T89" s="27" t="s">
        <v>140</v>
      </c>
      <c r="U89" s="2" t="s">
        <v>140</v>
      </c>
      <c r="V89" s="27" t="s">
        <v>140</v>
      </c>
      <c r="W89" s="2" t="s">
        <v>140</v>
      </c>
      <c r="X89" s="2" t="s">
        <v>140</v>
      </c>
      <c r="Y89" s="27" t="s">
        <v>140</v>
      </c>
      <c r="Z89" s="2" t="s">
        <v>140</v>
      </c>
      <c r="AA89" s="2" t="s">
        <v>140</v>
      </c>
      <c r="AB89" s="2" t="s">
        <v>140</v>
      </c>
    </row>
    <row r="90" spans="1:28" ht="20.399999999999999" thickBot="1" x14ac:dyDescent="0.35">
      <c r="A90" s="1" t="s">
        <v>179</v>
      </c>
      <c r="B90" s="2" t="s">
        <v>140</v>
      </c>
      <c r="C90" s="2" t="s">
        <v>140</v>
      </c>
      <c r="D90" s="2" t="s">
        <v>140</v>
      </c>
      <c r="E90" s="2" t="s">
        <v>140</v>
      </c>
      <c r="F90" s="2" t="s">
        <v>140</v>
      </c>
      <c r="G90" s="27" t="s">
        <v>140</v>
      </c>
      <c r="H90" s="27" t="s">
        <v>140</v>
      </c>
      <c r="I90" s="2" t="s">
        <v>140</v>
      </c>
      <c r="J90" s="2" t="s">
        <v>140</v>
      </c>
      <c r="K90" s="27" t="s">
        <v>140</v>
      </c>
      <c r="L90" s="2" t="s">
        <v>140</v>
      </c>
      <c r="M90" s="27" t="s">
        <v>140</v>
      </c>
      <c r="N90" s="27" t="s">
        <v>140</v>
      </c>
      <c r="O90" s="2" t="s">
        <v>140</v>
      </c>
      <c r="P90" s="27" t="s">
        <v>140</v>
      </c>
      <c r="Q90" s="2" t="s">
        <v>140</v>
      </c>
      <c r="R90" s="27" t="s">
        <v>140</v>
      </c>
      <c r="S90" s="27" t="s">
        <v>140</v>
      </c>
      <c r="T90" s="27" t="s">
        <v>140</v>
      </c>
      <c r="U90" s="2" t="s">
        <v>140</v>
      </c>
      <c r="V90" s="27" t="s">
        <v>140</v>
      </c>
      <c r="W90" s="2" t="s">
        <v>140</v>
      </c>
      <c r="X90" s="2" t="s">
        <v>140</v>
      </c>
      <c r="Y90" s="27" t="s">
        <v>140</v>
      </c>
      <c r="Z90" s="2" t="s">
        <v>140</v>
      </c>
      <c r="AA90" s="2" t="s">
        <v>140</v>
      </c>
      <c r="AB90" s="2" t="s">
        <v>140</v>
      </c>
    </row>
    <row r="91" spans="1:28" ht="20.399999999999999" thickBot="1" x14ac:dyDescent="0.35">
      <c r="A91" s="1" t="s">
        <v>180</v>
      </c>
      <c r="B91" s="2" t="s">
        <v>140</v>
      </c>
      <c r="C91" s="2" t="s">
        <v>140</v>
      </c>
      <c r="D91" s="2" t="s">
        <v>140</v>
      </c>
      <c r="E91" s="2" t="s">
        <v>140</v>
      </c>
      <c r="F91" s="2" t="s">
        <v>140</v>
      </c>
      <c r="G91" s="27" t="s">
        <v>140</v>
      </c>
      <c r="H91" s="27" t="s">
        <v>140</v>
      </c>
      <c r="I91" s="2" t="s">
        <v>140</v>
      </c>
      <c r="J91" s="2" t="s">
        <v>140</v>
      </c>
      <c r="K91" s="27" t="s">
        <v>140</v>
      </c>
      <c r="L91" s="2" t="s">
        <v>140</v>
      </c>
      <c r="M91" s="27" t="s">
        <v>140</v>
      </c>
      <c r="N91" s="27" t="s">
        <v>140</v>
      </c>
      <c r="O91" s="2" t="s">
        <v>140</v>
      </c>
      <c r="P91" s="27" t="s">
        <v>140</v>
      </c>
      <c r="Q91" s="2" t="s">
        <v>140</v>
      </c>
      <c r="R91" s="27" t="s">
        <v>140</v>
      </c>
      <c r="S91" s="27" t="s">
        <v>140</v>
      </c>
      <c r="T91" s="27" t="s">
        <v>140</v>
      </c>
      <c r="U91" s="2" t="s">
        <v>140</v>
      </c>
      <c r="V91" s="27" t="s">
        <v>140</v>
      </c>
      <c r="W91" s="2" t="s">
        <v>140</v>
      </c>
      <c r="X91" s="2" t="s">
        <v>140</v>
      </c>
      <c r="Y91" s="27" t="s">
        <v>140</v>
      </c>
      <c r="Z91" s="2" t="s">
        <v>140</v>
      </c>
      <c r="AA91" s="2" t="s">
        <v>140</v>
      </c>
      <c r="AB91" s="2" t="s">
        <v>140</v>
      </c>
    </row>
    <row r="92" spans="1:28" ht="20.399999999999999" thickBot="1" x14ac:dyDescent="0.35">
      <c r="A92" s="1" t="s">
        <v>181</v>
      </c>
      <c r="B92" s="2" t="s">
        <v>140</v>
      </c>
      <c r="C92" s="2" t="s">
        <v>140</v>
      </c>
      <c r="D92" s="2" t="s">
        <v>140</v>
      </c>
      <c r="E92" s="2" t="s">
        <v>140</v>
      </c>
      <c r="F92" s="2" t="s">
        <v>140</v>
      </c>
      <c r="G92" s="27" t="s">
        <v>140</v>
      </c>
      <c r="H92" s="27" t="s">
        <v>140</v>
      </c>
      <c r="I92" s="2" t="s">
        <v>140</v>
      </c>
      <c r="J92" s="2" t="s">
        <v>140</v>
      </c>
      <c r="K92" s="27" t="s">
        <v>140</v>
      </c>
      <c r="L92" s="2" t="s">
        <v>140</v>
      </c>
      <c r="M92" s="27" t="s">
        <v>140</v>
      </c>
      <c r="N92" s="27" t="s">
        <v>140</v>
      </c>
      <c r="O92" s="2" t="s">
        <v>140</v>
      </c>
      <c r="P92" s="27" t="s">
        <v>140</v>
      </c>
      <c r="Q92" s="2" t="s">
        <v>140</v>
      </c>
      <c r="R92" s="27" t="s">
        <v>140</v>
      </c>
      <c r="S92" s="27" t="s">
        <v>140</v>
      </c>
      <c r="T92" s="27" t="s">
        <v>140</v>
      </c>
      <c r="U92" s="2" t="s">
        <v>140</v>
      </c>
      <c r="V92" s="27" t="s">
        <v>140</v>
      </c>
      <c r="W92" s="2" t="s">
        <v>140</v>
      </c>
      <c r="X92" s="2" t="s">
        <v>140</v>
      </c>
      <c r="Y92" s="27" t="s">
        <v>140</v>
      </c>
      <c r="Z92" s="2" t="s">
        <v>140</v>
      </c>
      <c r="AA92" s="2" t="s">
        <v>140</v>
      </c>
      <c r="AB92" s="2" t="s">
        <v>140</v>
      </c>
    </row>
    <row r="93" spans="1:28" ht="20.399999999999999" thickBot="1" x14ac:dyDescent="0.35">
      <c r="A93" s="1" t="s">
        <v>182</v>
      </c>
      <c r="B93" s="2" t="s">
        <v>140</v>
      </c>
      <c r="C93" s="2" t="s">
        <v>140</v>
      </c>
      <c r="D93" s="2" t="s">
        <v>140</v>
      </c>
      <c r="E93" s="2" t="s">
        <v>140</v>
      </c>
      <c r="F93" s="2" t="s">
        <v>140</v>
      </c>
      <c r="G93" s="27" t="s">
        <v>140</v>
      </c>
      <c r="H93" s="27" t="s">
        <v>140</v>
      </c>
      <c r="I93" s="2" t="s">
        <v>140</v>
      </c>
      <c r="J93" s="2" t="s">
        <v>140</v>
      </c>
      <c r="K93" s="27" t="s">
        <v>140</v>
      </c>
      <c r="L93" s="2" t="s">
        <v>140</v>
      </c>
      <c r="M93" s="27" t="s">
        <v>140</v>
      </c>
      <c r="N93" s="27" t="s">
        <v>140</v>
      </c>
      <c r="O93" s="2" t="s">
        <v>140</v>
      </c>
      <c r="P93" s="27" t="s">
        <v>140</v>
      </c>
      <c r="Q93" s="2" t="s">
        <v>140</v>
      </c>
      <c r="R93" s="27" t="s">
        <v>140</v>
      </c>
      <c r="S93" s="27" t="s">
        <v>140</v>
      </c>
      <c r="T93" s="27" t="s">
        <v>140</v>
      </c>
      <c r="U93" s="2" t="s">
        <v>140</v>
      </c>
      <c r="V93" s="27" t="s">
        <v>140</v>
      </c>
      <c r="W93" s="2" t="s">
        <v>140</v>
      </c>
      <c r="X93" s="2" t="s">
        <v>140</v>
      </c>
      <c r="Y93" s="27" t="s">
        <v>140</v>
      </c>
      <c r="Z93" s="2" t="s">
        <v>140</v>
      </c>
      <c r="AA93" s="2" t="s">
        <v>140</v>
      </c>
      <c r="AB93" s="2" t="s">
        <v>140</v>
      </c>
    </row>
    <row r="94" spans="1:28" ht="20.399999999999999" thickBot="1" x14ac:dyDescent="0.35">
      <c r="A94" s="1" t="s">
        <v>183</v>
      </c>
      <c r="B94" s="2" t="s">
        <v>140</v>
      </c>
      <c r="C94" s="2" t="s">
        <v>140</v>
      </c>
      <c r="D94" s="2" t="s">
        <v>140</v>
      </c>
      <c r="E94" s="2" t="s">
        <v>140</v>
      </c>
      <c r="F94" s="2" t="s">
        <v>140</v>
      </c>
      <c r="G94" s="27" t="s">
        <v>140</v>
      </c>
      <c r="H94" s="27" t="s">
        <v>140</v>
      </c>
      <c r="I94" s="2" t="s">
        <v>140</v>
      </c>
      <c r="J94" s="2" t="s">
        <v>140</v>
      </c>
      <c r="K94" s="27" t="s">
        <v>140</v>
      </c>
      <c r="L94" s="2" t="s">
        <v>140</v>
      </c>
      <c r="M94" s="27" t="s">
        <v>140</v>
      </c>
      <c r="N94" s="27" t="s">
        <v>140</v>
      </c>
      <c r="O94" s="2" t="s">
        <v>140</v>
      </c>
      <c r="P94" s="27" t="s">
        <v>140</v>
      </c>
      <c r="Q94" s="2" t="s">
        <v>140</v>
      </c>
      <c r="R94" s="27" t="s">
        <v>140</v>
      </c>
      <c r="S94" s="27" t="s">
        <v>140</v>
      </c>
      <c r="T94" s="27" t="s">
        <v>140</v>
      </c>
      <c r="U94" s="2" t="s">
        <v>140</v>
      </c>
      <c r="V94" s="27" t="s">
        <v>140</v>
      </c>
      <c r="W94" s="2" t="s">
        <v>140</v>
      </c>
      <c r="X94" s="2" t="s">
        <v>140</v>
      </c>
      <c r="Y94" s="27" t="s">
        <v>140</v>
      </c>
      <c r="Z94" s="2" t="s">
        <v>140</v>
      </c>
      <c r="AA94" s="2" t="s">
        <v>140</v>
      </c>
      <c r="AB94" s="2" t="s">
        <v>140</v>
      </c>
    </row>
    <row r="95" spans="1:28" ht="20.399999999999999" thickBot="1" x14ac:dyDescent="0.35">
      <c r="A95" s="1" t="s">
        <v>184</v>
      </c>
      <c r="B95" s="2" t="s">
        <v>140</v>
      </c>
      <c r="C95" s="2" t="s">
        <v>140</v>
      </c>
      <c r="D95" s="2" t="s">
        <v>140</v>
      </c>
      <c r="E95" s="2" t="s">
        <v>140</v>
      </c>
      <c r="F95" s="2" t="s">
        <v>140</v>
      </c>
      <c r="G95" s="27" t="s">
        <v>140</v>
      </c>
      <c r="H95" s="27" t="s">
        <v>140</v>
      </c>
      <c r="I95" s="2" t="s">
        <v>140</v>
      </c>
      <c r="J95" s="2" t="s">
        <v>140</v>
      </c>
      <c r="K95" s="27" t="s">
        <v>140</v>
      </c>
      <c r="L95" s="2" t="s">
        <v>140</v>
      </c>
      <c r="M95" s="27" t="s">
        <v>140</v>
      </c>
      <c r="N95" s="27" t="s">
        <v>140</v>
      </c>
      <c r="O95" s="2" t="s">
        <v>140</v>
      </c>
      <c r="P95" s="27" t="s">
        <v>140</v>
      </c>
      <c r="Q95" s="2" t="s">
        <v>140</v>
      </c>
      <c r="R95" s="27" t="s">
        <v>140</v>
      </c>
      <c r="S95" s="27" t="s">
        <v>140</v>
      </c>
      <c r="T95" s="27" t="s">
        <v>140</v>
      </c>
      <c r="U95" s="2" t="s">
        <v>140</v>
      </c>
      <c r="V95" s="27" t="s">
        <v>140</v>
      </c>
      <c r="W95" s="2" t="s">
        <v>140</v>
      </c>
      <c r="X95" s="2" t="s">
        <v>140</v>
      </c>
      <c r="Y95" s="27" t="s">
        <v>140</v>
      </c>
      <c r="Z95" s="2" t="s">
        <v>140</v>
      </c>
      <c r="AA95" s="2" t="s">
        <v>140</v>
      </c>
      <c r="AB95" s="2" t="s">
        <v>140</v>
      </c>
    </row>
    <row r="96" spans="1:28" ht="20.399999999999999" thickBot="1" x14ac:dyDescent="0.35">
      <c r="A96" s="1" t="s">
        <v>185</v>
      </c>
      <c r="B96" s="2" t="s">
        <v>140</v>
      </c>
      <c r="C96" s="2" t="s">
        <v>140</v>
      </c>
      <c r="D96" s="2" t="s">
        <v>140</v>
      </c>
      <c r="E96" s="2" t="s">
        <v>140</v>
      </c>
      <c r="F96" s="2" t="s">
        <v>140</v>
      </c>
      <c r="G96" s="27" t="s">
        <v>140</v>
      </c>
      <c r="H96" s="27" t="s">
        <v>140</v>
      </c>
      <c r="I96" s="2" t="s">
        <v>140</v>
      </c>
      <c r="J96" s="2" t="s">
        <v>140</v>
      </c>
      <c r="K96" s="27" t="s">
        <v>140</v>
      </c>
      <c r="L96" s="2" t="s">
        <v>140</v>
      </c>
      <c r="M96" s="27" t="s">
        <v>140</v>
      </c>
      <c r="N96" s="27" t="s">
        <v>140</v>
      </c>
      <c r="O96" s="2" t="s">
        <v>140</v>
      </c>
      <c r="P96" s="27" t="s">
        <v>140</v>
      </c>
      <c r="Q96" s="2" t="s">
        <v>140</v>
      </c>
      <c r="R96" s="27" t="s">
        <v>140</v>
      </c>
      <c r="S96" s="27" t="s">
        <v>140</v>
      </c>
      <c r="T96" s="27" t="s">
        <v>140</v>
      </c>
      <c r="U96" s="2" t="s">
        <v>140</v>
      </c>
      <c r="V96" s="27" t="s">
        <v>140</v>
      </c>
      <c r="W96" s="2" t="s">
        <v>140</v>
      </c>
      <c r="X96" s="2" t="s">
        <v>140</v>
      </c>
      <c r="Y96" s="27" t="s">
        <v>140</v>
      </c>
      <c r="Z96" s="2" t="s">
        <v>140</v>
      </c>
      <c r="AA96" s="2" t="s">
        <v>140</v>
      </c>
      <c r="AB96" s="2" t="s">
        <v>140</v>
      </c>
    </row>
    <row r="97" spans="1:28" ht="20.399999999999999" thickBot="1" x14ac:dyDescent="0.35">
      <c r="A97" s="1" t="s">
        <v>186</v>
      </c>
      <c r="B97" s="2" t="s">
        <v>140</v>
      </c>
      <c r="C97" s="2" t="s">
        <v>140</v>
      </c>
      <c r="D97" s="2" t="s">
        <v>140</v>
      </c>
      <c r="E97" s="2" t="s">
        <v>140</v>
      </c>
      <c r="F97" s="2" t="s">
        <v>140</v>
      </c>
      <c r="G97" s="27" t="s">
        <v>140</v>
      </c>
      <c r="H97" s="27" t="s">
        <v>140</v>
      </c>
      <c r="I97" s="2" t="s">
        <v>140</v>
      </c>
      <c r="J97" s="2" t="s">
        <v>140</v>
      </c>
      <c r="K97" s="27" t="s">
        <v>140</v>
      </c>
      <c r="L97" s="2" t="s">
        <v>140</v>
      </c>
      <c r="M97" s="27" t="s">
        <v>140</v>
      </c>
      <c r="N97" s="27" t="s">
        <v>140</v>
      </c>
      <c r="O97" s="2" t="s">
        <v>140</v>
      </c>
      <c r="P97" s="27" t="s">
        <v>140</v>
      </c>
      <c r="Q97" s="2" t="s">
        <v>140</v>
      </c>
      <c r="R97" s="27" t="s">
        <v>140</v>
      </c>
      <c r="S97" s="27" t="s">
        <v>140</v>
      </c>
      <c r="T97" s="27" t="s">
        <v>140</v>
      </c>
      <c r="U97" s="2" t="s">
        <v>140</v>
      </c>
      <c r="V97" s="27" t="s">
        <v>140</v>
      </c>
      <c r="W97" s="2" t="s">
        <v>140</v>
      </c>
      <c r="X97" s="2" t="s">
        <v>140</v>
      </c>
      <c r="Y97" s="27" t="s">
        <v>140</v>
      </c>
      <c r="Z97" s="2" t="s">
        <v>140</v>
      </c>
      <c r="AA97" s="2" t="s">
        <v>140</v>
      </c>
      <c r="AB97" s="2" t="s">
        <v>140</v>
      </c>
    </row>
    <row r="98" spans="1:28" ht="20.399999999999999" thickBot="1" x14ac:dyDescent="0.35">
      <c r="A98" s="1" t="s">
        <v>187</v>
      </c>
      <c r="B98" s="2" t="s">
        <v>140</v>
      </c>
      <c r="C98" s="2" t="s">
        <v>140</v>
      </c>
      <c r="D98" s="2" t="s">
        <v>140</v>
      </c>
      <c r="E98" s="2" t="s">
        <v>140</v>
      </c>
      <c r="F98" s="2" t="s">
        <v>140</v>
      </c>
      <c r="G98" s="27" t="s">
        <v>140</v>
      </c>
      <c r="H98" s="27" t="s">
        <v>140</v>
      </c>
      <c r="I98" s="2" t="s">
        <v>140</v>
      </c>
      <c r="J98" s="2" t="s">
        <v>140</v>
      </c>
      <c r="K98" s="27" t="s">
        <v>140</v>
      </c>
      <c r="L98" s="2" t="s">
        <v>140</v>
      </c>
      <c r="M98" s="27" t="s">
        <v>140</v>
      </c>
      <c r="N98" s="27" t="s">
        <v>140</v>
      </c>
      <c r="O98" s="2" t="s">
        <v>140</v>
      </c>
      <c r="P98" s="27" t="s">
        <v>140</v>
      </c>
      <c r="Q98" s="2" t="s">
        <v>140</v>
      </c>
      <c r="R98" s="27" t="s">
        <v>140</v>
      </c>
      <c r="S98" s="27" t="s">
        <v>140</v>
      </c>
      <c r="T98" s="27" t="s">
        <v>140</v>
      </c>
      <c r="U98" s="2" t="s">
        <v>140</v>
      </c>
      <c r="V98" s="27" t="s">
        <v>140</v>
      </c>
      <c r="W98" s="2" t="s">
        <v>140</v>
      </c>
      <c r="X98" s="2" t="s">
        <v>140</v>
      </c>
      <c r="Y98" s="27" t="s">
        <v>140</v>
      </c>
      <c r="Z98" s="2" t="s">
        <v>140</v>
      </c>
      <c r="AA98" s="2" t="s">
        <v>140</v>
      </c>
      <c r="AB98" s="2" t="s">
        <v>140</v>
      </c>
    </row>
    <row r="99" spans="1:28" ht="20.399999999999999" thickBot="1" x14ac:dyDescent="0.35">
      <c r="A99" s="1" t="s">
        <v>188</v>
      </c>
      <c r="B99" s="2" t="s">
        <v>140</v>
      </c>
      <c r="C99" s="2" t="s">
        <v>140</v>
      </c>
      <c r="D99" s="2" t="s">
        <v>140</v>
      </c>
      <c r="E99" s="2" t="s">
        <v>140</v>
      </c>
      <c r="F99" s="2" t="s">
        <v>140</v>
      </c>
      <c r="G99" s="27" t="s">
        <v>140</v>
      </c>
      <c r="H99" s="27" t="s">
        <v>140</v>
      </c>
      <c r="I99" s="2" t="s">
        <v>140</v>
      </c>
      <c r="J99" s="2" t="s">
        <v>140</v>
      </c>
      <c r="K99" s="27" t="s">
        <v>140</v>
      </c>
      <c r="L99" s="2" t="s">
        <v>140</v>
      </c>
      <c r="M99" s="27" t="s">
        <v>140</v>
      </c>
      <c r="N99" s="27" t="s">
        <v>140</v>
      </c>
      <c r="O99" s="2" t="s">
        <v>140</v>
      </c>
      <c r="P99" s="27" t="s">
        <v>140</v>
      </c>
      <c r="Q99" s="2" t="s">
        <v>140</v>
      </c>
      <c r="R99" s="27" t="s">
        <v>140</v>
      </c>
      <c r="S99" s="27" t="s">
        <v>140</v>
      </c>
      <c r="T99" s="27" t="s">
        <v>140</v>
      </c>
      <c r="U99" s="2" t="s">
        <v>140</v>
      </c>
      <c r="V99" s="27" t="s">
        <v>140</v>
      </c>
      <c r="W99" s="2" t="s">
        <v>140</v>
      </c>
      <c r="X99" s="2" t="s">
        <v>140</v>
      </c>
      <c r="Y99" s="27" t="s">
        <v>140</v>
      </c>
      <c r="Z99" s="2" t="s">
        <v>140</v>
      </c>
      <c r="AA99" s="2" t="s">
        <v>140</v>
      </c>
      <c r="AB99" s="2" t="s">
        <v>140</v>
      </c>
    </row>
    <row r="100" spans="1:28" ht="20.399999999999999" thickBot="1" x14ac:dyDescent="0.35">
      <c r="A100" s="1" t="s">
        <v>189</v>
      </c>
      <c r="B100" s="2" t="s">
        <v>140</v>
      </c>
      <c r="C100" s="2" t="s">
        <v>140</v>
      </c>
      <c r="D100" s="2" t="s">
        <v>140</v>
      </c>
      <c r="E100" s="2" t="s">
        <v>140</v>
      </c>
      <c r="F100" s="2" t="s">
        <v>140</v>
      </c>
      <c r="G100" s="27" t="s">
        <v>140</v>
      </c>
      <c r="H100" s="27" t="s">
        <v>140</v>
      </c>
      <c r="I100" s="2" t="s">
        <v>140</v>
      </c>
      <c r="J100" s="2" t="s">
        <v>140</v>
      </c>
      <c r="K100" s="27" t="s">
        <v>140</v>
      </c>
      <c r="L100" s="2" t="s">
        <v>140</v>
      </c>
      <c r="M100" s="27" t="s">
        <v>140</v>
      </c>
      <c r="N100" s="27" t="s">
        <v>140</v>
      </c>
      <c r="O100" s="2" t="s">
        <v>140</v>
      </c>
      <c r="P100" s="27" t="s">
        <v>140</v>
      </c>
      <c r="Q100" s="2" t="s">
        <v>140</v>
      </c>
      <c r="R100" s="27" t="s">
        <v>140</v>
      </c>
      <c r="S100" s="27" t="s">
        <v>140</v>
      </c>
      <c r="T100" s="27" t="s">
        <v>140</v>
      </c>
      <c r="U100" s="2" t="s">
        <v>140</v>
      </c>
      <c r="V100" s="27" t="s">
        <v>140</v>
      </c>
      <c r="W100" s="2" t="s">
        <v>140</v>
      </c>
      <c r="X100" s="2" t="s">
        <v>140</v>
      </c>
      <c r="Y100" s="27" t="s">
        <v>140</v>
      </c>
      <c r="Z100" s="2" t="s">
        <v>140</v>
      </c>
      <c r="AA100" s="2" t="s">
        <v>140</v>
      </c>
      <c r="AB100" s="2" t="s">
        <v>140</v>
      </c>
    </row>
    <row r="101" spans="1:28" ht="20.399999999999999" thickBot="1" x14ac:dyDescent="0.35">
      <c r="A101" s="1" t="s">
        <v>190</v>
      </c>
      <c r="B101" s="2" t="s">
        <v>140</v>
      </c>
      <c r="C101" s="2" t="s">
        <v>140</v>
      </c>
      <c r="D101" s="2" t="s">
        <v>140</v>
      </c>
      <c r="E101" s="2" t="s">
        <v>140</v>
      </c>
      <c r="F101" s="2" t="s">
        <v>140</v>
      </c>
      <c r="G101" s="27" t="s">
        <v>140</v>
      </c>
      <c r="H101" s="27" t="s">
        <v>140</v>
      </c>
      <c r="I101" s="2" t="s">
        <v>140</v>
      </c>
      <c r="J101" s="2" t="s">
        <v>140</v>
      </c>
      <c r="K101" s="27" t="s">
        <v>140</v>
      </c>
      <c r="L101" s="2" t="s">
        <v>140</v>
      </c>
      <c r="M101" s="27" t="s">
        <v>140</v>
      </c>
      <c r="N101" s="27" t="s">
        <v>140</v>
      </c>
      <c r="O101" s="2" t="s">
        <v>140</v>
      </c>
      <c r="P101" s="27" t="s">
        <v>140</v>
      </c>
      <c r="Q101" s="2" t="s">
        <v>140</v>
      </c>
      <c r="R101" s="27" t="s">
        <v>140</v>
      </c>
      <c r="S101" s="27" t="s">
        <v>140</v>
      </c>
      <c r="T101" s="27" t="s">
        <v>140</v>
      </c>
      <c r="U101" s="2" t="s">
        <v>140</v>
      </c>
      <c r="V101" s="27" t="s">
        <v>140</v>
      </c>
      <c r="W101" s="2" t="s">
        <v>140</v>
      </c>
      <c r="X101" s="2" t="s">
        <v>140</v>
      </c>
      <c r="Y101" s="27" t="s">
        <v>140</v>
      </c>
      <c r="Z101" s="2" t="s">
        <v>140</v>
      </c>
      <c r="AA101" s="2" t="s">
        <v>140</v>
      </c>
      <c r="AB101" s="2" t="s">
        <v>140</v>
      </c>
    </row>
    <row r="102" spans="1:28" ht="20.399999999999999" thickBot="1" x14ac:dyDescent="0.35">
      <c r="A102" s="1" t="s">
        <v>191</v>
      </c>
      <c r="B102" s="2" t="s">
        <v>140</v>
      </c>
      <c r="C102" s="2" t="s">
        <v>140</v>
      </c>
      <c r="D102" s="2" t="s">
        <v>140</v>
      </c>
      <c r="E102" s="2" t="s">
        <v>140</v>
      </c>
      <c r="F102" s="2" t="s">
        <v>140</v>
      </c>
      <c r="G102" s="27" t="s">
        <v>140</v>
      </c>
      <c r="H102" s="27" t="s">
        <v>140</v>
      </c>
      <c r="I102" s="2" t="s">
        <v>140</v>
      </c>
      <c r="J102" s="2" t="s">
        <v>140</v>
      </c>
      <c r="K102" s="27" t="s">
        <v>140</v>
      </c>
      <c r="L102" s="2" t="s">
        <v>140</v>
      </c>
      <c r="M102" s="27" t="s">
        <v>140</v>
      </c>
      <c r="N102" s="27" t="s">
        <v>140</v>
      </c>
      <c r="O102" s="2" t="s">
        <v>140</v>
      </c>
      <c r="P102" s="27" t="s">
        <v>140</v>
      </c>
      <c r="Q102" s="2" t="s">
        <v>140</v>
      </c>
      <c r="R102" s="27" t="s">
        <v>140</v>
      </c>
      <c r="S102" s="27" t="s">
        <v>140</v>
      </c>
      <c r="T102" s="27" t="s">
        <v>140</v>
      </c>
      <c r="U102" s="2" t="s">
        <v>140</v>
      </c>
      <c r="V102" s="27" t="s">
        <v>140</v>
      </c>
      <c r="W102" s="2" t="s">
        <v>140</v>
      </c>
      <c r="X102" s="2" t="s">
        <v>140</v>
      </c>
      <c r="Y102" s="27" t="s">
        <v>140</v>
      </c>
      <c r="Z102" s="2" t="s">
        <v>140</v>
      </c>
      <c r="AA102" s="2" t="s">
        <v>140</v>
      </c>
      <c r="AB102" s="2" t="s">
        <v>140</v>
      </c>
    </row>
    <row r="103" spans="1:28" ht="20.399999999999999" thickBot="1" x14ac:dyDescent="0.35">
      <c r="A103" s="1" t="s">
        <v>192</v>
      </c>
      <c r="B103" s="2" t="s">
        <v>140</v>
      </c>
      <c r="C103" s="2" t="s">
        <v>140</v>
      </c>
      <c r="D103" s="2" t="s">
        <v>140</v>
      </c>
      <c r="E103" s="2" t="s">
        <v>140</v>
      </c>
      <c r="F103" s="2" t="s">
        <v>140</v>
      </c>
      <c r="G103" s="27" t="s">
        <v>140</v>
      </c>
      <c r="H103" s="27" t="s">
        <v>140</v>
      </c>
      <c r="I103" s="2" t="s">
        <v>140</v>
      </c>
      <c r="J103" s="2" t="s">
        <v>140</v>
      </c>
      <c r="K103" s="27" t="s">
        <v>140</v>
      </c>
      <c r="L103" s="2" t="s">
        <v>140</v>
      </c>
      <c r="M103" s="27" t="s">
        <v>140</v>
      </c>
      <c r="N103" s="27" t="s">
        <v>140</v>
      </c>
      <c r="O103" s="2" t="s">
        <v>140</v>
      </c>
      <c r="P103" s="27" t="s">
        <v>140</v>
      </c>
      <c r="Q103" s="2" t="s">
        <v>140</v>
      </c>
      <c r="R103" s="27" t="s">
        <v>140</v>
      </c>
      <c r="S103" s="27" t="s">
        <v>140</v>
      </c>
      <c r="T103" s="27" t="s">
        <v>140</v>
      </c>
      <c r="U103" s="2" t="s">
        <v>140</v>
      </c>
      <c r="V103" s="27" t="s">
        <v>140</v>
      </c>
      <c r="W103" s="2" t="s">
        <v>140</v>
      </c>
      <c r="X103" s="2" t="s">
        <v>140</v>
      </c>
      <c r="Y103" s="27" t="s">
        <v>140</v>
      </c>
      <c r="Z103" s="2" t="s">
        <v>140</v>
      </c>
      <c r="AA103" s="2" t="s">
        <v>140</v>
      </c>
      <c r="AB103" s="2" t="s">
        <v>140</v>
      </c>
    </row>
    <row r="104" spans="1:28" ht="20.399999999999999" thickBot="1" x14ac:dyDescent="0.35">
      <c r="A104" s="1" t="s">
        <v>193</v>
      </c>
      <c r="B104" s="2" t="s">
        <v>140</v>
      </c>
      <c r="C104" s="2" t="s">
        <v>140</v>
      </c>
      <c r="D104" s="2" t="s">
        <v>140</v>
      </c>
      <c r="E104" s="2" t="s">
        <v>140</v>
      </c>
      <c r="F104" s="2" t="s">
        <v>140</v>
      </c>
      <c r="G104" s="27" t="s">
        <v>140</v>
      </c>
      <c r="H104" s="27" t="s">
        <v>140</v>
      </c>
      <c r="I104" s="2" t="s">
        <v>140</v>
      </c>
      <c r="J104" s="2" t="s">
        <v>140</v>
      </c>
      <c r="K104" s="27" t="s">
        <v>140</v>
      </c>
      <c r="L104" s="2" t="s">
        <v>140</v>
      </c>
      <c r="M104" s="27" t="s">
        <v>140</v>
      </c>
      <c r="N104" s="27" t="s">
        <v>140</v>
      </c>
      <c r="O104" s="2" t="s">
        <v>140</v>
      </c>
      <c r="P104" s="27" t="s">
        <v>140</v>
      </c>
      <c r="Q104" s="2" t="s">
        <v>140</v>
      </c>
      <c r="R104" s="27" t="s">
        <v>140</v>
      </c>
      <c r="S104" s="27" t="s">
        <v>140</v>
      </c>
      <c r="T104" s="27" t="s">
        <v>140</v>
      </c>
      <c r="U104" s="2" t="s">
        <v>140</v>
      </c>
      <c r="V104" s="27" t="s">
        <v>140</v>
      </c>
      <c r="W104" s="2" t="s">
        <v>140</v>
      </c>
      <c r="X104" s="2" t="s">
        <v>140</v>
      </c>
      <c r="Y104" s="27" t="s">
        <v>140</v>
      </c>
      <c r="Z104" s="2" t="s">
        <v>140</v>
      </c>
      <c r="AA104" s="2" t="s">
        <v>140</v>
      </c>
      <c r="AB104" s="2" t="s">
        <v>140</v>
      </c>
    </row>
    <row r="105" spans="1:28" ht="20.399999999999999" thickBot="1" x14ac:dyDescent="0.35">
      <c r="A105" s="1" t="s">
        <v>194</v>
      </c>
      <c r="B105" s="2" t="s">
        <v>140</v>
      </c>
      <c r="C105" s="2" t="s">
        <v>140</v>
      </c>
      <c r="D105" s="2" t="s">
        <v>140</v>
      </c>
      <c r="E105" s="2" t="s">
        <v>140</v>
      </c>
      <c r="F105" s="2" t="s">
        <v>140</v>
      </c>
      <c r="G105" s="27" t="s">
        <v>140</v>
      </c>
      <c r="H105" s="27" t="s">
        <v>140</v>
      </c>
      <c r="I105" s="2" t="s">
        <v>140</v>
      </c>
      <c r="J105" s="2" t="s">
        <v>140</v>
      </c>
      <c r="K105" s="27" t="s">
        <v>140</v>
      </c>
      <c r="L105" s="2" t="s">
        <v>140</v>
      </c>
      <c r="M105" s="27" t="s">
        <v>140</v>
      </c>
      <c r="N105" s="27" t="s">
        <v>140</v>
      </c>
      <c r="O105" s="2" t="s">
        <v>140</v>
      </c>
      <c r="P105" s="27" t="s">
        <v>140</v>
      </c>
      <c r="Q105" s="2" t="s">
        <v>140</v>
      </c>
      <c r="R105" s="27" t="s">
        <v>140</v>
      </c>
      <c r="S105" s="27" t="s">
        <v>140</v>
      </c>
      <c r="T105" s="27" t="s">
        <v>140</v>
      </c>
      <c r="U105" s="2" t="s">
        <v>140</v>
      </c>
      <c r="V105" s="27" t="s">
        <v>140</v>
      </c>
      <c r="W105" s="2" t="s">
        <v>140</v>
      </c>
      <c r="X105" s="2" t="s">
        <v>140</v>
      </c>
      <c r="Y105" s="27" t="s">
        <v>140</v>
      </c>
      <c r="Z105" s="2" t="s">
        <v>140</v>
      </c>
      <c r="AA105" s="2" t="s">
        <v>140</v>
      </c>
      <c r="AB105" s="2" t="s">
        <v>140</v>
      </c>
    </row>
    <row r="106" spans="1:28" ht="20.399999999999999" thickBot="1" x14ac:dyDescent="0.35">
      <c r="A106" s="1" t="s">
        <v>195</v>
      </c>
      <c r="B106" s="2" t="s">
        <v>140</v>
      </c>
      <c r="C106" s="2" t="s">
        <v>140</v>
      </c>
      <c r="D106" s="2" t="s">
        <v>140</v>
      </c>
      <c r="E106" s="2" t="s">
        <v>140</v>
      </c>
      <c r="F106" s="2" t="s">
        <v>140</v>
      </c>
      <c r="G106" s="27" t="s">
        <v>140</v>
      </c>
      <c r="H106" s="27" t="s">
        <v>140</v>
      </c>
      <c r="I106" s="2" t="s">
        <v>140</v>
      </c>
      <c r="J106" s="2" t="s">
        <v>140</v>
      </c>
      <c r="K106" s="27" t="s">
        <v>140</v>
      </c>
      <c r="L106" s="2" t="s">
        <v>140</v>
      </c>
      <c r="M106" s="27" t="s">
        <v>140</v>
      </c>
      <c r="N106" s="27" t="s">
        <v>140</v>
      </c>
      <c r="O106" s="2" t="s">
        <v>140</v>
      </c>
      <c r="P106" s="27" t="s">
        <v>140</v>
      </c>
      <c r="Q106" s="2" t="s">
        <v>140</v>
      </c>
      <c r="R106" s="27" t="s">
        <v>140</v>
      </c>
      <c r="S106" s="27" t="s">
        <v>140</v>
      </c>
      <c r="T106" s="27" t="s">
        <v>140</v>
      </c>
      <c r="U106" s="2" t="s">
        <v>140</v>
      </c>
      <c r="V106" s="27" t="s">
        <v>140</v>
      </c>
      <c r="W106" s="2" t="s">
        <v>140</v>
      </c>
      <c r="X106" s="2" t="s">
        <v>140</v>
      </c>
      <c r="Y106" s="27" t="s">
        <v>140</v>
      </c>
      <c r="Z106" s="2" t="s">
        <v>140</v>
      </c>
      <c r="AA106" s="2" t="s">
        <v>140</v>
      </c>
      <c r="AB106" s="2" t="s">
        <v>140</v>
      </c>
    </row>
    <row r="107" spans="1:28" ht="20.399999999999999" thickBot="1" x14ac:dyDescent="0.35">
      <c r="A107" s="1" t="s">
        <v>196</v>
      </c>
      <c r="B107" s="2" t="s">
        <v>140</v>
      </c>
      <c r="C107" s="2" t="s">
        <v>140</v>
      </c>
      <c r="D107" s="2" t="s">
        <v>140</v>
      </c>
      <c r="E107" s="2" t="s">
        <v>140</v>
      </c>
      <c r="F107" s="2" t="s">
        <v>140</v>
      </c>
      <c r="G107" s="27" t="s">
        <v>140</v>
      </c>
      <c r="H107" s="27" t="s">
        <v>140</v>
      </c>
      <c r="I107" s="2" t="s">
        <v>140</v>
      </c>
      <c r="J107" s="2" t="s">
        <v>140</v>
      </c>
      <c r="K107" s="27" t="s">
        <v>140</v>
      </c>
      <c r="L107" s="2" t="s">
        <v>140</v>
      </c>
      <c r="M107" s="27" t="s">
        <v>140</v>
      </c>
      <c r="N107" s="27" t="s">
        <v>140</v>
      </c>
      <c r="O107" s="2" t="s">
        <v>140</v>
      </c>
      <c r="P107" s="27" t="s">
        <v>140</v>
      </c>
      <c r="Q107" s="2" t="s">
        <v>140</v>
      </c>
      <c r="R107" s="27" t="s">
        <v>140</v>
      </c>
      <c r="S107" s="27" t="s">
        <v>140</v>
      </c>
      <c r="T107" s="27" t="s">
        <v>140</v>
      </c>
      <c r="U107" s="2" t="s">
        <v>140</v>
      </c>
      <c r="V107" s="27" t="s">
        <v>140</v>
      </c>
      <c r="W107" s="2" t="s">
        <v>140</v>
      </c>
      <c r="X107" s="2" t="s">
        <v>140</v>
      </c>
      <c r="Y107" s="27" t="s">
        <v>140</v>
      </c>
      <c r="Z107" s="2" t="s">
        <v>140</v>
      </c>
      <c r="AA107" s="2" t="s">
        <v>140</v>
      </c>
      <c r="AB107" s="2" t="s">
        <v>140</v>
      </c>
    </row>
    <row r="108" spans="1:28" ht="20.399999999999999" thickBot="1" x14ac:dyDescent="0.35">
      <c r="A108" s="1" t="s">
        <v>197</v>
      </c>
      <c r="B108" s="2" t="s">
        <v>140</v>
      </c>
      <c r="C108" s="2" t="s">
        <v>140</v>
      </c>
      <c r="D108" s="2" t="s">
        <v>140</v>
      </c>
      <c r="E108" s="2" t="s">
        <v>140</v>
      </c>
      <c r="F108" s="2" t="s">
        <v>140</v>
      </c>
      <c r="G108" s="27" t="s">
        <v>140</v>
      </c>
      <c r="H108" s="27" t="s">
        <v>140</v>
      </c>
      <c r="I108" s="2" t="s">
        <v>140</v>
      </c>
      <c r="J108" s="2" t="s">
        <v>140</v>
      </c>
      <c r="K108" s="27" t="s">
        <v>140</v>
      </c>
      <c r="L108" s="2" t="s">
        <v>140</v>
      </c>
      <c r="M108" s="27" t="s">
        <v>140</v>
      </c>
      <c r="N108" s="27" t="s">
        <v>140</v>
      </c>
      <c r="O108" s="2" t="s">
        <v>140</v>
      </c>
      <c r="P108" s="27" t="s">
        <v>140</v>
      </c>
      <c r="Q108" s="2" t="s">
        <v>140</v>
      </c>
      <c r="R108" s="27" t="s">
        <v>140</v>
      </c>
      <c r="S108" s="27" t="s">
        <v>140</v>
      </c>
      <c r="T108" s="27" t="s">
        <v>140</v>
      </c>
      <c r="U108" s="2" t="s">
        <v>140</v>
      </c>
      <c r="V108" s="27" t="s">
        <v>140</v>
      </c>
      <c r="W108" s="2" t="s">
        <v>140</v>
      </c>
      <c r="X108" s="2" t="s">
        <v>140</v>
      </c>
      <c r="Y108" s="27" t="s">
        <v>140</v>
      </c>
      <c r="Z108" s="2" t="s">
        <v>140</v>
      </c>
      <c r="AA108" s="2" t="s">
        <v>140</v>
      </c>
      <c r="AB108" s="2" t="s">
        <v>140</v>
      </c>
    </row>
    <row r="109" spans="1:28" ht="20.399999999999999" thickBot="1" x14ac:dyDescent="0.35">
      <c r="A109" s="1" t="s">
        <v>198</v>
      </c>
      <c r="B109" s="2" t="s">
        <v>140</v>
      </c>
      <c r="C109" s="2" t="s">
        <v>140</v>
      </c>
      <c r="D109" s="2" t="s">
        <v>140</v>
      </c>
      <c r="E109" s="2" t="s">
        <v>140</v>
      </c>
      <c r="F109" s="2" t="s">
        <v>140</v>
      </c>
      <c r="G109" s="27" t="s">
        <v>140</v>
      </c>
      <c r="H109" s="27" t="s">
        <v>140</v>
      </c>
      <c r="I109" s="2" t="s">
        <v>140</v>
      </c>
      <c r="J109" s="2" t="s">
        <v>140</v>
      </c>
      <c r="K109" s="27" t="s">
        <v>140</v>
      </c>
      <c r="L109" s="2" t="s">
        <v>140</v>
      </c>
      <c r="M109" s="27" t="s">
        <v>140</v>
      </c>
      <c r="N109" s="27" t="s">
        <v>140</v>
      </c>
      <c r="O109" s="2" t="s">
        <v>140</v>
      </c>
      <c r="P109" s="27" t="s">
        <v>140</v>
      </c>
      <c r="Q109" s="2" t="s">
        <v>140</v>
      </c>
      <c r="R109" s="27" t="s">
        <v>140</v>
      </c>
      <c r="S109" s="27" t="s">
        <v>140</v>
      </c>
      <c r="T109" s="27" t="s">
        <v>140</v>
      </c>
      <c r="U109" s="2" t="s">
        <v>140</v>
      </c>
      <c r="V109" s="27" t="s">
        <v>140</v>
      </c>
      <c r="W109" s="2" t="s">
        <v>140</v>
      </c>
      <c r="X109" s="2" t="s">
        <v>140</v>
      </c>
      <c r="Y109" s="27" t="s">
        <v>140</v>
      </c>
      <c r="Z109" s="2" t="s">
        <v>140</v>
      </c>
      <c r="AA109" s="2" t="s">
        <v>140</v>
      </c>
      <c r="AB109" s="2" t="s">
        <v>140</v>
      </c>
    </row>
    <row r="110" spans="1:28" ht="20.399999999999999" thickBot="1" x14ac:dyDescent="0.35">
      <c r="A110" s="1" t="s">
        <v>199</v>
      </c>
      <c r="B110" s="2" t="s">
        <v>140</v>
      </c>
      <c r="C110" s="2" t="s">
        <v>140</v>
      </c>
      <c r="D110" s="2" t="s">
        <v>140</v>
      </c>
      <c r="E110" s="2" t="s">
        <v>140</v>
      </c>
      <c r="F110" s="2" t="s">
        <v>140</v>
      </c>
      <c r="G110" s="27" t="s">
        <v>140</v>
      </c>
      <c r="H110" s="27" t="s">
        <v>140</v>
      </c>
      <c r="I110" s="2" t="s">
        <v>140</v>
      </c>
      <c r="J110" s="2" t="s">
        <v>140</v>
      </c>
      <c r="K110" s="27" t="s">
        <v>140</v>
      </c>
      <c r="L110" s="2" t="s">
        <v>140</v>
      </c>
      <c r="M110" s="27" t="s">
        <v>140</v>
      </c>
      <c r="N110" s="27" t="s">
        <v>140</v>
      </c>
      <c r="O110" s="2" t="s">
        <v>140</v>
      </c>
      <c r="P110" s="27" t="s">
        <v>140</v>
      </c>
      <c r="Q110" s="2" t="s">
        <v>140</v>
      </c>
      <c r="R110" s="27" t="s">
        <v>140</v>
      </c>
      <c r="S110" s="27" t="s">
        <v>140</v>
      </c>
      <c r="T110" s="27" t="s">
        <v>140</v>
      </c>
      <c r="U110" s="2" t="s">
        <v>140</v>
      </c>
      <c r="V110" s="27" t="s">
        <v>140</v>
      </c>
      <c r="W110" s="2" t="s">
        <v>140</v>
      </c>
      <c r="X110" s="2" t="s">
        <v>140</v>
      </c>
      <c r="Y110" s="27" t="s">
        <v>140</v>
      </c>
      <c r="Z110" s="2" t="s">
        <v>140</v>
      </c>
      <c r="AA110" s="2" t="s">
        <v>140</v>
      </c>
      <c r="AB110" s="2" t="s">
        <v>140</v>
      </c>
    </row>
    <row r="111" spans="1:28" ht="18.600000000000001" thickBot="1" x14ac:dyDescent="0.35">
      <c r="A111" s="3"/>
    </row>
    <row r="112" spans="1:28" ht="15" thickBot="1" x14ac:dyDescent="0.35">
      <c r="A112" s="1" t="s">
        <v>200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5</v>
      </c>
      <c r="G112" s="26" t="s">
        <v>6</v>
      </c>
      <c r="H112" s="26" t="s">
        <v>7</v>
      </c>
      <c r="I112" s="1" t="s">
        <v>8</v>
      </c>
      <c r="J112" s="1" t="s">
        <v>9</v>
      </c>
      <c r="K112" s="26" t="s">
        <v>10</v>
      </c>
      <c r="L112" s="1" t="s">
        <v>11</v>
      </c>
      <c r="M112" s="26" t="s">
        <v>12</v>
      </c>
      <c r="N112" s="26" t="s">
        <v>13</v>
      </c>
      <c r="O112" s="1" t="s">
        <v>14</v>
      </c>
      <c r="P112" s="26" t="s">
        <v>15</v>
      </c>
      <c r="Q112" s="1" t="s">
        <v>16</v>
      </c>
      <c r="R112" s="26" t="s">
        <v>17</v>
      </c>
      <c r="S112" s="26" t="s">
        <v>18</v>
      </c>
      <c r="T112" s="26" t="s">
        <v>19</v>
      </c>
      <c r="U112" s="1" t="s">
        <v>20</v>
      </c>
      <c r="V112" s="26" t="s">
        <v>21</v>
      </c>
      <c r="W112" s="1" t="s">
        <v>22</v>
      </c>
      <c r="X112" s="1" t="s">
        <v>23</v>
      </c>
      <c r="Y112" s="26" t="s">
        <v>24</v>
      </c>
      <c r="Z112" s="1" t="s">
        <v>25</v>
      </c>
      <c r="AA112" s="1" t="s">
        <v>26</v>
      </c>
      <c r="AB112" s="1" t="s">
        <v>27</v>
      </c>
    </row>
    <row r="113" spans="1:28" ht="15" thickBot="1" x14ac:dyDescent="0.35">
      <c r="A113" s="1" t="s">
        <v>138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7">
        <v>116.2</v>
      </c>
      <c r="H113" s="27">
        <v>47817.599999999999</v>
      </c>
      <c r="I113" s="2">
        <v>0</v>
      </c>
      <c r="J113" s="2">
        <v>0</v>
      </c>
      <c r="K113" s="27">
        <v>31824.6</v>
      </c>
      <c r="L113" s="2">
        <v>0</v>
      </c>
      <c r="M113" s="27">
        <v>15519.1</v>
      </c>
      <c r="N113" s="27">
        <v>47104.3</v>
      </c>
      <c r="O113" s="2">
        <v>0</v>
      </c>
      <c r="P113" s="27">
        <v>6296.5</v>
      </c>
      <c r="Q113" s="2">
        <v>0</v>
      </c>
      <c r="R113" s="27">
        <v>4509.3999999999996</v>
      </c>
      <c r="S113" s="27">
        <v>4594.7</v>
      </c>
      <c r="T113" s="27">
        <v>217.6</v>
      </c>
      <c r="U113" s="2">
        <v>0</v>
      </c>
      <c r="V113" s="27">
        <v>1214.7</v>
      </c>
      <c r="W113" s="2">
        <v>0</v>
      </c>
      <c r="X113" s="2">
        <v>0</v>
      </c>
      <c r="Y113" s="27">
        <v>4143</v>
      </c>
      <c r="Z113" s="2">
        <v>0</v>
      </c>
      <c r="AA113" s="2">
        <v>0</v>
      </c>
      <c r="AB113" s="2">
        <v>0</v>
      </c>
    </row>
    <row r="114" spans="1:28" ht="15" thickBot="1" x14ac:dyDescent="0.35">
      <c r="A114" s="1" t="s">
        <v>168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7">
        <v>116.2</v>
      </c>
      <c r="H114" s="27">
        <v>42265.4</v>
      </c>
      <c r="I114" s="2">
        <v>0</v>
      </c>
      <c r="J114" s="2">
        <v>0</v>
      </c>
      <c r="K114" s="27">
        <v>0</v>
      </c>
      <c r="L114" s="2">
        <v>0</v>
      </c>
      <c r="M114" s="27">
        <v>15519.1</v>
      </c>
      <c r="N114" s="27">
        <v>47104.3</v>
      </c>
      <c r="O114" s="2">
        <v>0</v>
      </c>
      <c r="P114" s="27">
        <v>6296.5</v>
      </c>
      <c r="Q114" s="2">
        <v>0</v>
      </c>
      <c r="R114" s="27">
        <v>4509.3999999999996</v>
      </c>
      <c r="S114" s="27">
        <v>942.7</v>
      </c>
      <c r="T114" s="27">
        <v>0</v>
      </c>
      <c r="U114" s="2">
        <v>0</v>
      </c>
      <c r="V114" s="27">
        <v>1214.7</v>
      </c>
      <c r="W114" s="2">
        <v>0</v>
      </c>
      <c r="X114" s="2">
        <v>0</v>
      </c>
      <c r="Y114" s="27">
        <v>4143</v>
      </c>
      <c r="Z114" s="2">
        <v>0</v>
      </c>
      <c r="AA114" s="2">
        <v>0</v>
      </c>
      <c r="AB114" s="2">
        <v>0</v>
      </c>
    </row>
    <row r="115" spans="1:28" ht="15" thickBot="1" x14ac:dyDescent="0.35">
      <c r="A115" s="1" t="s">
        <v>173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7">
        <v>116.2</v>
      </c>
      <c r="H115" s="27">
        <v>42265.4</v>
      </c>
      <c r="I115" s="2">
        <v>0</v>
      </c>
      <c r="J115" s="2">
        <v>0</v>
      </c>
      <c r="K115" s="27">
        <v>0</v>
      </c>
      <c r="L115" s="2">
        <v>0</v>
      </c>
      <c r="M115" s="27">
        <v>0</v>
      </c>
      <c r="N115" s="27">
        <v>47104.3</v>
      </c>
      <c r="O115" s="2">
        <v>0</v>
      </c>
      <c r="P115" s="27">
        <v>6296.5</v>
      </c>
      <c r="Q115" s="2">
        <v>0</v>
      </c>
      <c r="R115" s="27">
        <v>4509.3999999999996</v>
      </c>
      <c r="S115" s="27">
        <v>942.7</v>
      </c>
      <c r="T115" s="27">
        <v>0</v>
      </c>
      <c r="U115" s="2">
        <v>0</v>
      </c>
      <c r="V115" s="27">
        <v>1214.7</v>
      </c>
      <c r="W115" s="2">
        <v>0</v>
      </c>
      <c r="X115" s="2">
        <v>0</v>
      </c>
      <c r="Y115" s="27">
        <v>4143</v>
      </c>
      <c r="Z115" s="2">
        <v>0</v>
      </c>
      <c r="AA115" s="2">
        <v>0</v>
      </c>
      <c r="AB115" s="2">
        <v>0</v>
      </c>
    </row>
    <row r="116" spans="1:28" ht="15" thickBot="1" x14ac:dyDescent="0.35">
      <c r="A116" s="1" t="s">
        <v>175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7">
        <v>0</v>
      </c>
      <c r="H116" s="27">
        <v>0</v>
      </c>
      <c r="I116" s="2">
        <v>0</v>
      </c>
      <c r="J116" s="2">
        <v>0</v>
      </c>
      <c r="K116" s="27">
        <v>0</v>
      </c>
      <c r="L116" s="2">
        <v>0</v>
      </c>
      <c r="M116" s="27">
        <v>0</v>
      </c>
      <c r="N116" s="27">
        <v>47104.3</v>
      </c>
      <c r="O116" s="2">
        <v>0</v>
      </c>
      <c r="P116" s="27">
        <v>6296.5</v>
      </c>
      <c r="Q116" s="2">
        <v>0</v>
      </c>
      <c r="R116" s="27">
        <v>3101.9</v>
      </c>
      <c r="S116" s="27">
        <v>942.7</v>
      </c>
      <c r="T116" s="27">
        <v>0</v>
      </c>
      <c r="U116" s="2">
        <v>0</v>
      </c>
      <c r="V116" s="27">
        <v>0</v>
      </c>
      <c r="W116" s="2">
        <v>0</v>
      </c>
      <c r="X116" s="2">
        <v>0</v>
      </c>
      <c r="Y116" s="27">
        <v>4143</v>
      </c>
      <c r="Z116" s="2">
        <v>0</v>
      </c>
      <c r="AA116" s="2">
        <v>0</v>
      </c>
      <c r="AB116" s="2">
        <v>0</v>
      </c>
    </row>
    <row r="117" spans="1:28" ht="15" thickBot="1" x14ac:dyDescent="0.35">
      <c r="A117" s="1" t="s">
        <v>176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7">
        <v>0</v>
      </c>
      <c r="H117" s="27">
        <v>0</v>
      </c>
      <c r="I117" s="2">
        <v>0</v>
      </c>
      <c r="J117" s="2">
        <v>0</v>
      </c>
      <c r="K117" s="27">
        <v>0</v>
      </c>
      <c r="L117" s="2">
        <v>0</v>
      </c>
      <c r="M117" s="27">
        <v>0</v>
      </c>
      <c r="N117" s="27">
        <v>47104.3</v>
      </c>
      <c r="O117" s="2">
        <v>0</v>
      </c>
      <c r="P117" s="27">
        <v>6296.5</v>
      </c>
      <c r="Q117" s="2">
        <v>0</v>
      </c>
      <c r="R117" s="27">
        <v>3101.9</v>
      </c>
      <c r="S117" s="27">
        <v>942.7</v>
      </c>
      <c r="T117" s="27">
        <v>0</v>
      </c>
      <c r="U117" s="2">
        <v>0</v>
      </c>
      <c r="V117" s="27">
        <v>0</v>
      </c>
      <c r="W117" s="2">
        <v>0</v>
      </c>
      <c r="X117" s="2">
        <v>0</v>
      </c>
      <c r="Y117" s="27">
        <v>4143</v>
      </c>
      <c r="Z117" s="2">
        <v>0</v>
      </c>
      <c r="AA117" s="2">
        <v>0</v>
      </c>
      <c r="AB117" s="2">
        <v>0</v>
      </c>
    </row>
    <row r="118" spans="1:28" ht="15" thickBot="1" x14ac:dyDescent="0.35">
      <c r="A118" s="1" t="s">
        <v>177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7">
        <v>0</v>
      </c>
      <c r="H118" s="27">
        <v>0</v>
      </c>
      <c r="I118" s="2">
        <v>0</v>
      </c>
      <c r="J118" s="2">
        <v>0</v>
      </c>
      <c r="K118" s="27">
        <v>0</v>
      </c>
      <c r="L118" s="2">
        <v>0</v>
      </c>
      <c r="M118" s="27">
        <v>0</v>
      </c>
      <c r="N118" s="27">
        <v>0</v>
      </c>
      <c r="O118" s="2">
        <v>0</v>
      </c>
      <c r="P118" s="27">
        <v>0</v>
      </c>
      <c r="Q118" s="2">
        <v>0</v>
      </c>
      <c r="R118" s="27">
        <v>2822.9</v>
      </c>
      <c r="S118" s="27">
        <v>0</v>
      </c>
      <c r="T118" s="27">
        <v>0</v>
      </c>
      <c r="U118" s="2">
        <v>0</v>
      </c>
      <c r="V118" s="27">
        <v>0</v>
      </c>
      <c r="W118" s="2">
        <v>0</v>
      </c>
      <c r="X118" s="2">
        <v>0</v>
      </c>
      <c r="Y118" s="27">
        <v>0</v>
      </c>
      <c r="Z118" s="2">
        <v>0</v>
      </c>
      <c r="AA118" s="2">
        <v>0</v>
      </c>
      <c r="AB118" s="2">
        <v>0</v>
      </c>
    </row>
    <row r="119" spans="1:28" ht="15" thickBot="1" x14ac:dyDescent="0.35">
      <c r="A119" s="1" t="s">
        <v>178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7">
        <v>0</v>
      </c>
      <c r="H119" s="27">
        <v>0</v>
      </c>
      <c r="I119" s="2">
        <v>0</v>
      </c>
      <c r="J119" s="2">
        <v>0</v>
      </c>
      <c r="K119" s="27">
        <v>0</v>
      </c>
      <c r="L119" s="2">
        <v>0</v>
      </c>
      <c r="M119" s="27">
        <v>0</v>
      </c>
      <c r="N119" s="27">
        <v>0</v>
      </c>
      <c r="O119" s="2">
        <v>0</v>
      </c>
      <c r="P119" s="27">
        <v>0</v>
      </c>
      <c r="Q119" s="2">
        <v>0</v>
      </c>
      <c r="R119" s="27">
        <v>0</v>
      </c>
      <c r="S119" s="27">
        <v>0</v>
      </c>
      <c r="T119" s="27">
        <v>0</v>
      </c>
      <c r="U119" s="2">
        <v>0</v>
      </c>
      <c r="V119" s="27">
        <v>0</v>
      </c>
      <c r="W119" s="2">
        <v>0</v>
      </c>
      <c r="X119" s="2">
        <v>0</v>
      </c>
      <c r="Y119" s="27">
        <v>0</v>
      </c>
      <c r="Z119" s="2">
        <v>0</v>
      </c>
      <c r="AA119" s="2">
        <v>0</v>
      </c>
      <c r="AB119" s="2">
        <v>0</v>
      </c>
    </row>
    <row r="120" spans="1:28" ht="15" thickBot="1" x14ac:dyDescent="0.35">
      <c r="A120" s="1" t="s">
        <v>179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7">
        <v>0</v>
      </c>
      <c r="H120" s="27">
        <v>0</v>
      </c>
      <c r="I120" s="2">
        <v>0</v>
      </c>
      <c r="J120" s="2">
        <v>0</v>
      </c>
      <c r="K120" s="27">
        <v>0</v>
      </c>
      <c r="L120" s="2">
        <v>0</v>
      </c>
      <c r="M120" s="27">
        <v>0</v>
      </c>
      <c r="N120" s="27">
        <v>0</v>
      </c>
      <c r="O120" s="2">
        <v>0</v>
      </c>
      <c r="P120" s="27">
        <v>0</v>
      </c>
      <c r="Q120" s="2">
        <v>0</v>
      </c>
      <c r="R120" s="27">
        <v>0</v>
      </c>
      <c r="S120" s="27">
        <v>0</v>
      </c>
      <c r="T120" s="27">
        <v>0</v>
      </c>
      <c r="U120" s="2">
        <v>0</v>
      </c>
      <c r="V120" s="27">
        <v>0</v>
      </c>
      <c r="W120" s="2">
        <v>0</v>
      </c>
      <c r="X120" s="2">
        <v>0</v>
      </c>
      <c r="Y120" s="27">
        <v>0</v>
      </c>
      <c r="Z120" s="2">
        <v>0</v>
      </c>
      <c r="AA120" s="2">
        <v>0</v>
      </c>
      <c r="AB120" s="2">
        <v>0</v>
      </c>
    </row>
    <row r="121" spans="1:28" ht="15" thickBot="1" x14ac:dyDescent="0.35">
      <c r="A121" s="1" t="s">
        <v>180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7">
        <v>0</v>
      </c>
      <c r="H121" s="27">
        <v>0</v>
      </c>
      <c r="I121" s="2">
        <v>0</v>
      </c>
      <c r="J121" s="2">
        <v>0</v>
      </c>
      <c r="K121" s="27">
        <v>0</v>
      </c>
      <c r="L121" s="2">
        <v>0</v>
      </c>
      <c r="M121" s="27">
        <v>0</v>
      </c>
      <c r="N121" s="27">
        <v>0</v>
      </c>
      <c r="O121" s="2">
        <v>0</v>
      </c>
      <c r="P121" s="27">
        <v>0</v>
      </c>
      <c r="Q121" s="2">
        <v>0</v>
      </c>
      <c r="R121" s="27">
        <v>0</v>
      </c>
      <c r="S121" s="27">
        <v>0</v>
      </c>
      <c r="T121" s="27">
        <v>0</v>
      </c>
      <c r="U121" s="2">
        <v>0</v>
      </c>
      <c r="V121" s="27">
        <v>0</v>
      </c>
      <c r="W121" s="2">
        <v>0</v>
      </c>
      <c r="X121" s="2">
        <v>0</v>
      </c>
      <c r="Y121" s="27">
        <v>0</v>
      </c>
      <c r="Z121" s="2">
        <v>0</v>
      </c>
      <c r="AA121" s="2">
        <v>0</v>
      </c>
      <c r="AB121" s="2">
        <v>0</v>
      </c>
    </row>
    <row r="122" spans="1:28" ht="15" thickBot="1" x14ac:dyDescent="0.35">
      <c r="A122" s="1" t="s">
        <v>181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7">
        <v>0</v>
      </c>
      <c r="H122" s="27">
        <v>0</v>
      </c>
      <c r="I122" s="2">
        <v>0</v>
      </c>
      <c r="J122" s="2">
        <v>0</v>
      </c>
      <c r="K122" s="27">
        <v>0</v>
      </c>
      <c r="L122" s="2">
        <v>0</v>
      </c>
      <c r="M122" s="27">
        <v>0</v>
      </c>
      <c r="N122" s="27">
        <v>0</v>
      </c>
      <c r="O122" s="2">
        <v>0</v>
      </c>
      <c r="P122" s="27">
        <v>0</v>
      </c>
      <c r="Q122" s="2">
        <v>0</v>
      </c>
      <c r="R122" s="27">
        <v>0</v>
      </c>
      <c r="S122" s="27">
        <v>0</v>
      </c>
      <c r="T122" s="27">
        <v>0</v>
      </c>
      <c r="U122" s="2">
        <v>0</v>
      </c>
      <c r="V122" s="27">
        <v>0</v>
      </c>
      <c r="W122" s="2">
        <v>0</v>
      </c>
      <c r="X122" s="2">
        <v>0</v>
      </c>
      <c r="Y122" s="27">
        <v>0</v>
      </c>
      <c r="Z122" s="2">
        <v>0</v>
      </c>
      <c r="AA122" s="2">
        <v>0</v>
      </c>
      <c r="AB122" s="2">
        <v>0</v>
      </c>
    </row>
    <row r="123" spans="1:28" ht="15" thickBot="1" x14ac:dyDescent="0.35">
      <c r="A123" s="1" t="s">
        <v>182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7">
        <v>0</v>
      </c>
      <c r="H123" s="27">
        <v>0</v>
      </c>
      <c r="I123" s="2">
        <v>0</v>
      </c>
      <c r="J123" s="2">
        <v>0</v>
      </c>
      <c r="K123" s="27">
        <v>0</v>
      </c>
      <c r="L123" s="2">
        <v>0</v>
      </c>
      <c r="M123" s="27">
        <v>0</v>
      </c>
      <c r="N123" s="27">
        <v>0</v>
      </c>
      <c r="O123" s="2">
        <v>0</v>
      </c>
      <c r="P123" s="27">
        <v>0</v>
      </c>
      <c r="Q123" s="2">
        <v>0</v>
      </c>
      <c r="R123" s="27">
        <v>0</v>
      </c>
      <c r="S123" s="27">
        <v>0</v>
      </c>
      <c r="T123" s="27">
        <v>0</v>
      </c>
      <c r="U123" s="2">
        <v>0</v>
      </c>
      <c r="V123" s="27">
        <v>0</v>
      </c>
      <c r="W123" s="2">
        <v>0</v>
      </c>
      <c r="X123" s="2">
        <v>0</v>
      </c>
      <c r="Y123" s="27">
        <v>0</v>
      </c>
      <c r="Z123" s="2">
        <v>0</v>
      </c>
      <c r="AA123" s="2">
        <v>0</v>
      </c>
      <c r="AB123" s="2">
        <v>0</v>
      </c>
    </row>
    <row r="124" spans="1:28" ht="15" thickBot="1" x14ac:dyDescent="0.35">
      <c r="A124" s="1" t="s">
        <v>183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7">
        <v>0</v>
      </c>
      <c r="H124" s="27">
        <v>0</v>
      </c>
      <c r="I124" s="2">
        <v>0</v>
      </c>
      <c r="J124" s="2">
        <v>0</v>
      </c>
      <c r="K124" s="27">
        <v>0</v>
      </c>
      <c r="L124" s="2">
        <v>0</v>
      </c>
      <c r="M124" s="27">
        <v>0</v>
      </c>
      <c r="N124" s="27">
        <v>0</v>
      </c>
      <c r="O124" s="2">
        <v>0</v>
      </c>
      <c r="P124" s="27">
        <v>0</v>
      </c>
      <c r="Q124" s="2">
        <v>0</v>
      </c>
      <c r="R124" s="27">
        <v>0</v>
      </c>
      <c r="S124" s="27">
        <v>0</v>
      </c>
      <c r="T124" s="27">
        <v>0</v>
      </c>
      <c r="U124" s="2">
        <v>0</v>
      </c>
      <c r="V124" s="27">
        <v>0</v>
      </c>
      <c r="W124" s="2">
        <v>0</v>
      </c>
      <c r="X124" s="2">
        <v>0</v>
      </c>
      <c r="Y124" s="27">
        <v>0</v>
      </c>
      <c r="Z124" s="2">
        <v>0</v>
      </c>
      <c r="AA124" s="2">
        <v>0</v>
      </c>
      <c r="AB124" s="2">
        <v>0</v>
      </c>
    </row>
    <row r="125" spans="1:28" ht="15" thickBot="1" x14ac:dyDescent="0.35">
      <c r="A125" s="1" t="s">
        <v>184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7">
        <v>0</v>
      </c>
      <c r="H125" s="27">
        <v>0</v>
      </c>
      <c r="I125" s="2">
        <v>0</v>
      </c>
      <c r="J125" s="2">
        <v>0</v>
      </c>
      <c r="K125" s="27">
        <v>0</v>
      </c>
      <c r="L125" s="2">
        <v>0</v>
      </c>
      <c r="M125" s="27">
        <v>0</v>
      </c>
      <c r="N125" s="27">
        <v>0</v>
      </c>
      <c r="O125" s="2">
        <v>0</v>
      </c>
      <c r="P125" s="27">
        <v>0</v>
      </c>
      <c r="Q125" s="2">
        <v>0</v>
      </c>
      <c r="R125" s="27">
        <v>0</v>
      </c>
      <c r="S125" s="27">
        <v>0</v>
      </c>
      <c r="T125" s="27">
        <v>0</v>
      </c>
      <c r="U125" s="2">
        <v>0</v>
      </c>
      <c r="V125" s="27">
        <v>0</v>
      </c>
      <c r="W125" s="2">
        <v>0</v>
      </c>
      <c r="X125" s="2">
        <v>0</v>
      </c>
      <c r="Y125" s="27">
        <v>0</v>
      </c>
      <c r="Z125" s="2">
        <v>0</v>
      </c>
      <c r="AA125" s="2">
        <v>0</v>
      </c>
      <c r="AB125" s="2">
        <v>0</v>
      </c>
    </row>
    <row r="126" spans="1:28" ht="15" thickBot="1" x14ac:dyDescent="0.35">
      <c r="A126" s="1" t="s">
        <v>185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7">
        <v>0</v>
      </c>
      <c r="H126" s="27">
        <v>0</v>
      </c>
      <c r="I126" s="2">
        <v>0</v>
      </c>
      <c r="J126" s="2">
        <v>0</v>
      </c>
      <c r="K126" s="27">
        <v>0</v>
      </c>
      <c r="L126" s="2">
        <v>0</v>
      </c>
      <c r="M126" s="27">
        <v>0</v>
      </c>
      <c r="N126" s="27">
        <v>0</v>
      </c>
      <c r="O126" s="2">
        <v>0</v>
      </c>
      <c r="P126" s="27">
        <v>0</v>
      </c>
      <c r="Q126" s="2">
        <v>0</v>
      </c>
      <c r="R126" s="27">
        <v>0</v>
      </c>
      <c r="S126" s="27">
        <v>0</v>
      </c>
      <c r="T126" s="27">
        <v>0</v>
      </c>
      <c r="U126" s="2">
        <v>0</v>
      </c>
      <c r="V126" s="27">
        <v>0</v>
      </c>
      <c r="W126" s="2">
        <v>0</v>
      </c>
      <c r="X126" s="2">
        <v>0</v>
      </c>
      <c r="Y126" s="27">
        <v>0</v>
      </c>
      <c r="Z126" s="2">
        <v>0</v>
      </c>
      <c r="AA126" s="2">
        <v>0</v>
      </c>
      <c r="AB126" s="2">
        <v>0</v>
      </c>
    </row>
    <row r="127" spans="1:28" ht="15" thickBot="1" x14ac:dyDescent="0.35">
      <c r="A127" s="1" t="s">
        <v>186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7">
        <v>0</v>
      </c>
      <c r="H127" s="27">
        <v>0</v>
      </c>
      <c r="I127" s="2">
        <v>0</v>
      </c>
      <c r="J127" s="2">
        <v>0</v>
      </c>
      <c r="K127" s="27">
        <v>0</v>
      </c>
      <c r="L127" s="2">
        <v>0</v>
      </c>
      <c r="M127" s="27">
        <v>0</v>
      </c>
      <c r="N127" s="27">
        <v>0</v>
      </c>
      <c r="O127" s="2">
        <v>0</v>
      </c>
      <c r="P127" s="27">
        <v>0</v>
      </c>
      <c r="Q127" s="2">
        <v>0</v>
      </c>
      <c r="R127" s="27">
        <v>0</v>
      </c>
      <c r="S127" s="27">
        <v>0</v>
      </c>
      <c r="T127" s="27">
        <v>0</v>
      </c>
      <c r="U127" s="2">
        <v>0</v>
      </c>
      <c r="V127" s="27">
        <v>0</v>
      </c>
      <c r="W127" s="2">
        <v>0</v>
      </c>
      <c r="X127" s="2">
        <v>0</v>
      </c>
      <c r="Y127" s="27">
        <v>0</v>
      </c>
      <c r="Z127" s="2">
        <v>0</v>
      </c>
      <c r="AA127" s="2">
        <v>0</v>
      </c>
      <c r="AB127" s="2">
        <v>0</v>
      </c>
    </row>
    <row r="128" spans="1:28" ht="15" thickBot="1" x14ac:dyDescent="0.35">
      <c r="A128" s="1" t="s">
        <v>187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7">
        <v>0</v>
      </c>
      <c r="H128" s="27">
        <v>0</v>
      </c>
      <c r="I128" s="2">
        <v>0</v>
      </c>
      <c r="J128" s="2">
        <v>0</v>
      </c>
      <c r="K128" s="27">
        <v>0</v>
      </c>
      <c r="L128" s="2">
        <v>0</v>
      </c>
      <c r="M128" s="27">
        <v>0</v>
      </c>
      <c r="N128" s="27">
        <v>0</v>
      </c>
      <c r="O128" s="2">
        <v>0</v>
      </c>
      <c r="P128" s="27">
        <v>0</v>
      </c>
      <c r="Q128" s="2">
        <v>0</v>
      </c>
      <c r="R128" s="27">
        <v>0</v>
      </c>
      <c r="S128" s="27">
        <v>0</v>
      </c>
      <c r="T128" s="27">
        <v>0</v>
      </c>
      <c r="U128" s="2">
        <v>0</v>
      </c>
      <c r="V128" s="27">
        <v>0</v>
      </c>
      <c r="W128" s="2">
        <v>0</v>
      </c>
      <c r="X128" s="2">
        <v>0</v>
      </c>
      <c r="Y128" s="27">
        <v>0</v>
      </c>
      <c r="Z128" s="2">
        <v>0</v>
      </c>
      <c r="AA128" s="2">
        <v>0</v>
      </c>
      <c r="AB128" s="2">
        <v>0</v>
      </c>
    </row>
    <row r="129" spans="1:32" ht="15" thickBot="1" x14ac:dyDescent="0.35">
      <c r="A129" s="1" t="s">
        <v>188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7">
        <v>0</v>
      </c>
      <c r="H129" s="27">
        <v>0</v>
      </c>
      <c r="I129" s="2">
        <v>0</v>
      </c>
      <c r="J129" s="2">
        <v>0</v>
      </c>
      <c r="K129" s="27">
        <v>0</v>
      </c>
      <c r="L129" s="2">
        <v>0</v>
      </c>
      <c r="M129" s="27">
        <v>0</v>
      </c>
      <c r="N129" s="27">
        <v>0</v>
      </c>
      <c r="O129" s="2">
        <v>0</v>
      </c>
      <c r="P129" s="27">
        <v>0</v>
      </c>
      <c r="Q129" s="2">
        <v>0</v>
      </c>
      <c r="R129" s="27">
        <v>0</v>
      </c>
      <c r="S129" s="27">
        <v>0</v>
      </c>
      <c r="T129" s="27">
        <v>0</v>
      </c>
      <c r="U129" s="2">
        <v>0</v>
      </c>
      <c r="V129" s="27">
        <v>0</v>
      </c>
      <c r="W129" s="2">
        <v>0</v>
      </c>
      <c r="X129" s="2">
        <v>0</v>
      </c>
      <c r="Y129" s="27">
        <v>0</v>
      </c>
      <c r="Z129" s="2">
        <v>0</v>
      </c>
      <c r="AA129" s="2">
        <v>0</v>
      </c>
      <c r="AB129" s="2">
        <v>0</v>
      </c>
    </row>
    <row r="130" spans="1:32" ht="15" thickBot="1" x14ac:dyDescent="0.35">
      <c r="A130" s="1" t="s">
        <v>189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7">
        <v>0</v>
      </c>
      <c r="H130" s="27">
        <v>0</v>
      </c>
      <c r="I130" s="2">
        <v>0</v>
      </c>
      <c r="J130" s="2">
        <v>0</v>
      </c>
      <c r="K130" s="27">
        <v>0</v>
      </c>
      <c r="L130" s="2">
        <v>0</v>
      </c>
      <c r="M130" s="27">
        <v>0</v>
      </c>
      <c r="N130" s="27">
        <v>0</v>
      </c>
      <c r="O130" s="2">
        <v>0</v>
      </c>
      <c r="P130" s="27">
        <v>0</v>
      </c>
      <c r="Q130" s="2">
        <v>0</v>
      </c>
      <c r="R130" s="27">
        <v>0</v>
      </c>
      <c r="S130" s="27">
        <v>0</v>
      </c>
      <c r="T130" s="27">
        <v>0</v>
      </c>
      <c r="U130" s="2">
        <v>0</v>
      </c>
      <c r="V130" s="27">
        <v>0</v>
      </c>
      <c r="W130" s="2">
        <v>0</v>
      </c>
      <c r="X130" s="2">
        <v>0</v>
      </c>
      <c r="Y130" s="27">
        <v>0</v>
      </c>
      <c r="Z130" s="2">
        <v>0</v>
      </c>
      <c r="AA130" s="2">
        <v>0</v>
      </c>
      <c r="AB130" s="2">
        <v>0</v>
      </c>
    </row>
    <row r="131" spans="1:32" ht="15" thickBot="1" x14ac:dyDescent="0.35">
      <c r="A131" s="1" t="s">
        <v>190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7">
        <v>0</v>
      </c>
      <c r="H131" s="27">
        <v>0</v>
      </c>
      <c r="I131" s="2">
        <v>0</v>
      </c>
      <c r="J131" s="2">
        <v>0</v>
      </c>
      <c r="K131" s="27">
        <v>0</v>
      </c>
      <c r="L131" s="2">
        <v>0</v>
      </c>
      <c r="M131" s="27">
        <v>0</v>
      </c>
      <c r="N131" s="27">
        <v>0</v>
      </c>
      <c r="O131" s="2">
        <v>0</v>
      </c>
      <c r="P131" s="27">
        <v>0</v>
      </c>
      <c r="Q131" s="2">
        <v>0</v>
      </c>
      <c r="R131" s="27">
        <v>0</v>
      </c>
      <c r="S131" s="27">
        <v>0</v>
      </c>
      <c r="T131" s="27">
        <v>0</v>
      </c>
      <c r="U131" s="2">
        <v>0</v>
      </c>
      <c r="V131" s="27">
        <v>0</v>
      </c>
      <c r="W131" s="2">
        <v>0</v>
      </c>
      <c r="X131" s="2">
        <v>0</v>
      </c>
      <c r="Y131" s="27">
        <v>0</v>
      </c>
      <c r="Z131" s="2">
        <v>0</v>
      </c>
      <c r="AA131" s="2">
        <v>0</v>
      </c>
      <c r="AB131" s="2">
        <v>0</v>
      </c>
    </row>
    <row r="132" spans="1:32" ht="15" thickBot="1" x14ac:dyDescent="0.35">
      <c r="A132" s="1" t="s">
        <v>191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7">
        <v>0</v>
      </c>
      <c r="H132" s="27">
        <v>0</v>
      </c>
      <c r="I132" s="2">
        <v>0</v>
      </c>
      <c r="J132" s="2">
        <v>0</v>
      </c>
      <c r="K132" s="27">
        <v>0</v>
      </c>
      <c r="L132" s="2">
        <v>0</v>
      </c>
      <c r="M132" s="27">
        <v>0</v>
      </c>
      <c r="N132" s="27">
        <v>0</v>
      </c>
      <c r="O132" s="2">
        <v>0</v>
      </c>
      <c r="P132" s="27">
        <v>0</v>
      </c>
      <c r="Q132" s="2">
        <v>0</v>
      </c>
      <c r="R132" s="27">
        <v>0</v>
      </c>
      <c r="S132" s="27">
        <v>0</v>
      </c>
      <c r="T132" s="27">
        <v>0</v>
      </c>
      <c r="U132" s="2">
        <v>0</v>
      </c>
      <c r="V132" s="27">
        <v>0</v>
      </c>
      <c r="W132" s="2">
        <v>0</v>
      </c>
      <c r="X132" s="2">
        <v>0</v>
      </c>
      <c r="Y132" s="27">
        <v>0</v>
      </c>
      <c r="Z132" s="2">
        <v>0</v>
      </c>
      <c r="AA132" s="2">
        <v>0</v>
      </c>
      <c r="AB132" s="2">
        <v>0</v>
      </c>
    </row>
    <row r="133" spans="1:32" ht="15" thickBot="1" x14ac:dyDescent="0.35">
      <c r="A133" s="1" t="s">
        <v>192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7">
        <v>0</v>
      </c>
      <c r="H133" s="27">
        <v>0</v>
      </c>
      <c r="I133" s="2">
        <v>0</v>
      </c>
      <c r="J133" s="2">
        <v>0</v>
      </c>
      <c r="K133" s="27">
        <v>0</v>
      </c>
      <c r="L133" s="2">
        <v>0</v>
      </c>
      <c r="M133" s="27">
        <v>0</v>
      </c>
      <c r="N133" s="27">
        <v>0</v>
      </c>
      <c r="O133" s="2">
        <v>0</v>
      </c>
      <c r="P133" s="27">
        <v>0</v>
      </c>
      <c r="Q133" s="2">
        <v>0</v>
      </c>
      <c r="R133" s="27">
        <v>0</v>
      </c>
      <c r="S133" s="27">
        <v>0</v>
      </c>
      <c r="T133" s="27">
        <v>0</v>
      </c>
      <c r="U133" s="2">
        <v>0</v>
      </c>
      <c r="V133" s="27">
        <v>0</v>
      </c>
      <c r="W133" s="2">
        <v>0</v>
      </c>
      <c r="X133" s="2">
        <v>0</v>
      </c>
      <c r="Y133" s="27">
        <v>0</v>
      </c>
      <c r="Z133" s="2">
        <v>0</v>
      </c>
      <c r="AA133" s="2">
        <v>0</v>
      </c>
      <c r="AB133" s="2">
        <v>0</v>
      </c>
    </row>
    <row r="134" spans="1:32" ht="15" thickBot="1" x14ac:dyDescent="0.35">
      <c r="A134" s="1" t="s">
        <v>193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7">
        <v>0</v>
      </c>
      <c r="H134" s="27">
        <v>0</v>
      </c>
      <c r="I134" s="2">
        <v>0</v>
      </c>
      <c r="J134" s="2">
        <v>0</v>
      </c>
      <c r="K134" s="27">
        <v>0</v>
      </c>
      <c r="L134" s="2">
        <v>0</v>
      </c>
      <c r="M134" s="27">
        <v>0</v>
      </c>
      <c r="N134" s="27">
        <v>0</v>
      </c>
      <c r="O134" s="2">
        <v>0</v>
      </c>
      <c r="P134" s="27">
        <v>0</v>
      </c>
      <c r="Q134" s="2">
        <v>0</v>
      </c>
      <c r="R134" s="27">
        <v>0</v>
      </c>
      <c r="S134" s="27">
        <v>0</v>
      </c>
      <c r="T134" s="27">
        <v>0</v>
      </c>
      <c r="U134" s="2">
        <v>0</v>
      </c>
      <c r="V134" s="27">
        <v>0</v>
      </c>
      <c r="W134" s="2">
        <v>0</v>
      </c>
      <c r="X134" s="2">
        <v>0</v>
      </c>
      <c r="Y134" s="27">
        <v>0</v>
      </c>
      <c r="Z134" s="2">
        <v>0</v>
      </c>
      <c r="AA134" s="2">
        <v>0</v>
      </c>
      <c r="AB134" s="2">
        <v>0</v>
      </c>
    </row>
    <row r="135" spans="1:32" ht="15" thickBot="1" x14ac:dyDescent="0.35">
      <c r="A135" s="1" t="s">
        <v>194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7">
        <v>0</v>
      </c>
      <c r="H135" s="27">
        <v>0</v>
      </c>
      <c r="I135" s="2">
        <v>0</v>
      </c>
      <c r="J135" s="2">
        <v>0</v>
      </c>
      <c r="K135" s="27">
        <v>0</v>
      </c>
      <c r="L135" s="2">
        <v>0</v>
      </c>
      <c r="M135" s="27">
        <v>0</v>
      </c>
      <c r="N135" s="27">
        <v>0</v>
      </c>
      <c r="O135" s="2">
        <v>0</v>
      </c>
      <c r="P135" s="27">
        <v>0</v>
      </c>
      <c r="Q135" s="2">
        <v>0</v>
      </c>
      <c r="R135" s="27">
        <v>0</v>
      </c>
      <c r="S135" s="27">
        <v>0</v>
      </c>
      <c r="T135" s="27">
        <v>0</v>
      </c>
      <c r="U135" s="2">
        <v>0</v>
      </c>
      <c r="V135" s="27">
        <v>0</v>
      </c>
      <c r="W135" s="2">
        <v>0</v>
      </c>
      <c r="X135" s="2">
        <v>0</v>
      </c>
      <c r="Y135" s="27">
        <v>0</v>
      </c>
      <c r="Z135" s="2">
        <v>0</v>
      </c>
      <c r="AA135" s="2">
        <v>0</v>
      </c>
      <c r="AB135" s="2">
        <v>0</v>
      </c>
    </row>
    <row r="136" spans="1:32" ht="15" thickBot="1" x14ac:dyDescent="0.35">
      <c r="A136" s="1" t="s">
        <v>195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7">
        <v>0</v>
      </c>
      <c r="H136" s="27">
        <v>0</v>
      </c>
      <c r="I136" s="2">
        <v>0</v>
      </c>
      <c r="J136" s="2">
        <v>0</v>
      </c>
      <c r="K136" s="27">
        <v>0</v>
      </c>
      <c r="L136" s="2">
        <v>0</v>
      </c>
      <c r="M136" s="27">
        <v>0</v>
      </c>
      <c r="N136" s="27">
        <v>0</v>
      </c>
      <c r="O136" s="2">
        <v>0</v>
      </c>
      <c r="P136" s="27">
        <v>0</v>
      </c>
      <c r="Q136" s="2">
        <v>0</v>
      </c>
      <c r="R136" s="27">
        <v>0</v>
      </c>
      <c r="S136" s="27">
        <v>0</v>
      </c>
      <c r="T136" s="27">
        <v>0</v>
      </c>
      <c r="U136" s="2">
        <v>0</v>
      </c>
      <c r="V136" s="27">
        <v>0</v>
      </c>
      <c r="W136" s="2">
        <v>0</v>
      </c>
      <c r="X136" s="2">
        <v>0</v>
      </c>
      <c r="Y136" s="27">
        <v>0</v>
      </c>
      <c r="Z136" s="2">
        <v>0</v>
      </c>
      <c r="AA136" s="2">
        <v>0</v>
      </c>
      <c r="AB136" s="2">
        <v>0</v>
      </c>
    </row>
    <row r="137" spans="1:32" ht="15" thickBot="1" x14ac:dyDescent="0.35">
      <c r="A137" s="1" t="s">
        <v>196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7">
        <v>0</v>
      </c>
      <c r="H137" s="27">
        <v>0</v>
      </c>
      <c r="I137" s="2">
        <v>0</v>
      </c>
      <c r="J137" s="2">
        <v>0</v>
      </c>
      <c r="K137" s="27">
        <v>0</v>
      </c>
      <c r="L137" s="2">
        <v>0</v>
      </c>
      <c r="M137" s="27">
        <v>0</v>
      </c>
      <c r="N137" s="27">
        <v>0</v>
      </c>
      <c r="O137" s="2">
        <v>0</v>
      </c>
      <c r="P137" s="27">
        <v>0</v>
      </c>
      <c r="Q137" s="2">
        <v>0</v>
      </c>
      <c r="R137" s="27">
        <v>0</v>
      </c>
      <c r="S137" s="27">
        <v>0</v>
      </c>
      <c r="T137" s="27">
        <v>0</v>
      </c>
      <c r="U137" s="2">
        <v>0</v>
      </c>
      <c r="V137" s="27">
        <v>0</v>
      </c>
      <c r="W137" s="2">
        <v>0</v>
      </c>
      <c r="X137" s="2">
        <v>0</v>
      </c>
      <c r="Y137" s="27">
        <v>0</v>
      </c>
      <c r="Z137" s="2">
        <v>0</v>
      </c>
      <c r="AA137" s="2">
        <v>0</v>
      </c>
      <c r="AB137" s="2">
        <v>0</v>
      </c>
    </row>
    <row r="138" spans="1:32" ht="15" thickBot="1" x14ac:dyDescent="0.35">
      <c r="A138" s="1" t="s">
        <v>197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7">
        <v>0</v>
      </c>
      <c r="H138" s="27">
        <v>0</v>
      </c>
      <c r="I138" s="2">
        <v>0</v>
      </c>
      <c r="J138" s="2">
        <v>0</v>
      </c>
      <c r="K138" s="27">
        <v>0</v>
      </c>
      <c r="L138" s="2">
        <v>0</v>
      </c>
      <c r="M138" s="27">
        <v>0</v>
      </c>
      <c r="N138" s="27">
        <v>0</v>
      </c>
      <c r="O138" s="2">
        <v>0</v>
      </c>
      <c r="P138" s="27">
        <v>0</v>
      </c>
      <c r="Q138" s="2">
        <v>0</v>
      </c>
      <c r="R138" s="27">
        <v>0</v>
      </c>
      <c r="S138" s="27">
        <v>0</v>
      </c>
      <c r="T138" s="27">
        <v>0</v>
      </c>
      <c r="U138" s="2">
        <v>0</v>
      </c>
      <c r="V138" s="27">
        <v>0</v>
      </c>
      <c r="W138" s="2">
        <v>0</v>
      </c>
      <c r="X138" s="2">
        <v>0</v>
      </c>
      <c r="Y138" s="27">
        <v>0</v>
      </c>
      <c r="Z138" s="2">
        <v>0</v>
      </c>
      <c r="AA138" s="2">
        <v>0</v>
      </c>
      <c r="AB138" s="2">
        <v>0</v>
      </c>
    </row>
    <row r="139" spans="1:32" ht="15" thickBot="1" x14ac:dyDescent="0.35">
      <c r="A139" s="1" t="s">
        <v>198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7">
        <v>0</v>
      </c>
      <c r="H139" s="27">
        <v>0</v>
      </c>
      <c r="I139" s="2">
        <v>0</v>
      </c>
      <c r="J139" s="2">
        <v>0</v>
      </c>
      <c r="K139" s="27">
        <v>0</v>
      </c>
      <c r="L139" s="2">
        <v>0</v>
      </c>
      <c r="M139" s="27">
        <v>0</v>
      </c>
      <c r="N139" s="27">
        <v>0</v>
      </c>
      <c r="O139" s="2">
        <v>0</v>
      </c>
      <c r="P139" s="27">
        <v>0</v>
      </c>
      <c r="Q139" s="2">
        <v>0</v>
      </c>
      <c r="R139" s="27">
        <v>0</v>
      </c>
      <c r="S139" s="27">
        <v>0</v>
      </c>
      <c r="T139" s="27">
        <v>0</v>
      </c>
      <c r="U139" s="2">
        <v>0</v>
      </c>
      <c r="V139" s="27">
        <v>0</v>
      </c>
      <c r="W139" s="2">
        <v>0</v>
      </c>
      <c r="X139" s="2">
        <v>0</v>
      </c>
      <c r="Y139" s="27">
        <v>0</v>
      </c>
      <c r="Z139" s="2">
        <v>0</v>
      </c>
      <c r="AA139" s="2">
        <v>0</v>
      </c>
      <c r="AB139" s="2">
        <v>0</v>
      </c>
    </row>
    <row r="140" spans="1:32" ht="15" thickBot="1" x14ac:dyDescent="0.35">
      <c r="A140" s="1" t="s">
        <v>199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7">
        <v>0</v>
      </c>
      <c r="H140" s="27">
        <v>0</v>
      </c>
      <c r="I140" s="2">
        <v>0</v>
      </c>
      <c r="J140" s="2">
        <v>0</v>
      </c>
      <c r="K140" s="27">
        <v>0</v>
      </c>
      <c r="L140" s="2">
        <v>0</v>
      </c>
      <c r="M140" s="27">
        <v>0</v>
      </c>
      <c r="N140" s="27">
        <v>0</v>
      </c>
      <c r="O140" s="2">
        <v>0</v>
      </c>
      <c r="P140" s="27">
        <v>0</v>
      </c>
      <c r="Q140" s="2">
        <v>0</v>
      </c>
      <c r="R140" s="27">
        <v>0</v>
      </c>
      <c r="S140" s="27">
        <v>0</v>
      </c>
      <c r="T140" s="27">
        <v>0</v>
      </c>
      <c r="U140" s="2">
        <v>0</v>
      </c>
      <c r="V140" s="27">
        <v>0</v>
      </c>
      <c r="W140" s="2">
        <v>0</v>
      </c>
      <c r="X140" s="2">
        <v>0</v>
      </c>
      <c r="Y140" s="27">
        <v>0</v>
      </c>
      <c r="Z140" s="2">
        <v>0</v>
      </c>
      <c r="AA140" s="2">
        <v>0</v>
      </c>
      <c r="AB140" s="2">
        <v>0</v>
      </c>
    </row>
    <row r="141" spans="1:32" ht="18.600000000000001" thickBot="1" x14ac:dyDescent="0.35">
      <c r="A141" s="3"/>
      <c r="AC141" t="s">
        <v>217</v>
      </c>
      <c r="AD141" s="28">
        <f>CORREL(AD143:AD176,AC143:AC176)</f>
        <v>0.12767637792842973</v>
      </c>
    </row>
    <row r="142" spans="1:32" ht="15" thickBot="1" x14ac:dyDescent="0.35">
      <c r="A142" s="1" t="s">
        <v>201</v>
      </c>
      <c r="B142" s="1" t="s">
        <v>1</v>
      </c>
      <c r="C142" s="1" t="s">
        <v>2</v>
      </c>
      <c r="D142" s="1" t="s">
        <v>3</v>
      </c>
      <c r="E142" s="1" t="s">
        <v>4</v>
      </c>
      <c r="F142" s="1" t="s">
        <v>5</v>
      </c>
      <c r="G142" s="26" t="s">
        <v>6</v>
      </c>
      <c r="H142" s="26" t="s">
        <v>7</v>
      </c>
      <c r="I142" s="1" t="s">
        <v>8</v>
      </c>
      <c r="J142" s="1" t="s">
        <v>9</v>
      </c>
      <c r="K142" s="26" t="s">
        <v>10</v>
      </c>
      <c r="L142" s="1" t="s">
        <v>11</v>
      </c>
      <c r="M142" s="26" t="s">
        <v>12</v>
      </c>
      <c r="N142" s="26" t="s">
        <v>13</v>
      </c>
      <c r="O142" s="1" t="s">
        <v>14</v>
      </c>
      <c r="P142" s="26" t="s">
        <v>15</v>
      </c>
      <c r="Q142" s="1" t="s">
        <v>16</v>
      </c>
      <c r="R142" s="26" t="s">
        <v>17</v>
      </c>
      <c r="S142" s="26" t="s">
        <v>18</v>
      </c>
      <c r="T142" s="26" t="s">
        <v>19</v>
      </c>
      <c r="U142" s="1" t="s">
        <v>20</v>
      </c>
      <c r="V142" s="26" t="s">
        <v>21</v>
      </c>
      <c r="W142" s="1" t="s">
        <v>22</v>
      </c>
      <c r="X142" s="1" t="s">
        <v>23</v>
      </c>
      <c r="Y142" s="26" t="s">
        <v>24</v>
      </c>
      <c r="Z142" s="1" t="s">
        <v>25</v>
      </c>
      <c r="AA142" s="1" t="s">
        <v>26</v>
      </c>
      <c r="AB142" s="1" t="s">
        <v>27</v>
      </c>
      <c r="AC142" s="1" t="s">
        <v>202</v>
      </c>
      <c r="AD142" s="1" t="s">
        <v>203</v>
      </c>
      <c r="AE142" s="1" t="s">
        <v>204</v>
      </c>
      <c r="AF142" s="1" t="s">
        <v>205</v>
      </c>
    </row>
    <row r="143" spans="1:32" ht="15" thickBot="1" x14ac:dyDescent="0.35">
      <c r="A143" s="1" t="s">
        <v>96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7">
        <v>116.2</v>
      </c>
      <c r="H143" s="27">
        <v>47817.599999999999</v>
      </c>
      <c r="I143" s="2">
        <v>0</v>
      </c>
      <c r="J143" s="2">
        <v>0</v>
      </c>
      <c r="K143" s="27">
        <v>0</v>
      </c>
      <c r="L143" s="2">
        <v>0</v>
      </c>
      <c r="M143" s="27">
        <v>0</v>
      </c>
      <c r="N143" s="27">
        <v>47104.3</v>
      </c>
      <c r="O143" s="2">
        <v>0</v>
      </c>
      <c r="P143" s="27">
        <v>6296.5</v>
      </c>
      <c r="Q143" s="2">
        <v>0</v>
      </c>
      <c r="R143" s="27">
        <v>4509.3999999999996</v>
      </c>
      <c r="S143" s="27">
        <v>4594.7</v>
      </c>
      <c r="T143" s="27">
        <v>0</v>
      </c>
      <c r="U143" s="2">
        <v>0</v>
      </c>
      <c r="V143" s="27">
        <v>0</v>
      </c>
      <c r="W143" s="2">
        <v>0</v>
      </c>
      <c r="X143" s="2">
        <v>0</v>
      </c>
      <c r="Y143" s="27">
        <v>4143</v>
      </c>
      <c r="Z143" s="2">
        <v>0</v>
      </c>
      <c r="AA143" s="2">
        <v>0</v>
      </c>
      <c r="AB143" s="2">
        <v>0</v>
      </c>
      <c r="AC143" s="2">
        <v>114581.8</v>
      </c>
      <c r="AD143" s="2">
        <v>138700</v>
      </c>
      <c r="AE143" s="2">
        <v>24118.2</v>
      </c>
      <c r="AF143" s="2">
        <v>17.39</v>
      </c>
    </row>
    <row r="144" spans="1:32" ht="15" thickBot="1" x14ac:dyDescent="0.35">
      <c r="A144" s="1" t="s">
        <v>97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7">
        <v>116.2</v>
      </c>
      <c r="H144" s="27">
        <v>42265.4</v>
      </c>
      <c r="I144" s="2">
        <v>0</v>
      </c>
      <c r="J144" s="2">
        <v>0</v>
      </c>
      <c r="K144" s="27">
        <v>0</v>
      </c>
      <c r="L144" s="2">
        <v>0</v>
      </c>
      <c r="M144" s="27">
        <v>0</v>
      </c>
      <c r="N144" s="27">
        <v>47104.3</v>
      </c>
      <c r="O144" s="2">
        <v>0</v>
      </c>
      <c r="P144" s="27">
        <v>0</v>
      </c>
      <c r="Q144" s="2">
        <v>0</v>
      </c>
      <c r="R144" s="27">
        <v>4509.3999999999996</v>
      </c>
      <c r="S144" s="27">
        <v>4594.7</v>
      </c>
      <c r="T144" s="27">
        <v>217.6</v>
      </c>
      <c r="U144" s="2">
        <v>0</v>
      </c>
      <c r="V144" s="27">
        <v>1214.7</v>
      </c>
      <c r="W144" s="2">
        <v>0</v>
      </c>
      <c r="X144" s="2">
        <v>0</v>
      </c>
      <c r="Y144" s="27">
        <v>4143</v>
      </c>
      <c r="Z144" s="2">
        <v>0</v>
      </c>
      <c r="AA144" s="2">
        <v>0</v>
      </c>
      <c r="AB144" s="2">
        <v>0</v>
      </c>
      <c r="AC144" s="2">
        <v>104165.4</v>
      </c>
      <c r="AD144" s="2">
        <v>115100</v>
      </c>
      <c r="AE144" s="2">
        <v>10934.6</v>
      </c>
      <c r="AF144" s="2">
        <v>9.5</v>
      </c>
    </row>
    <row r="145" spans="1:32" ht="15" thickBot="1" x14ac:dyDescent="0.35">
      <c r="A145" s="1" t="s">
        <v>98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7">
        <v>116.2</v>
      </c>
      <c r="H145" s="27">
        <v>47817.599999999999</v>
      </c>
      <c r="I145" s="2">
        <v>0</v>
      </c>
      <c r="J145" s="2">
        <v>0</v>
      </c>
      <c r="K145" s="27">
        <v>31824.6</v>
      </c>
      <c r="L145" s="2">
        <v>0</v>
      </c>
      <c r="M145" s="27">
        <v>0</v>
      </c>
      <c r="N145" s="27">
        <v>47104.3</v>
      </c>
      <c r="O145" s="2">
        <v>0</v>
      </c>
      <c r="P145" s="27">
        <v>6296.5</v>
      </c>
      <c r="Q145" s="2">
        <v>0</v>
      </c>
      <c r="R145" s="27">
        <v>3101.9</v>
      </c>
      <c r="S145" s="27">
        <v>0</v>
      </c>
      <c r="T145" s="27">
        <v>0</v>
      </c>
      <c r="U145" s="2">
        <v>0</v>
      </c>
      <c r="V145" s="27">
        <v>0</v>
      </c>
      <c r="W145" s="2">
        <v>0</v>
      </c>
      <c r="X145" s="2">
        <v>0</v>
      </c>
      <c r="Y145" s="27">
        <v>4143</v>
      </c>
      <c r="Z145" s="2">
        <v>0</v>
      </c>
      <c r="AA145" s="2">
        <v>0</v>
      </c>
      <c r="AB145" s="2">
        <v>0</v>
      </c>
      <c r="AC145" s="2">
        <v>140404.1</v>
      </c>
      <c r="AD145" s="2">
        <v>115600</v>
      </c>
      <c r="AE145" s="2">
        <v>-24804.1</v>
      </c>
      <c r="AF145" s="2">
        <v>-21.46</v>
      </c>
    </row>
    <row r="146" spans="1:32" ht="15" thickBot="1" x14ac:dyDescent="0.35">
      <c r="A146" s="1" t="s">
        <v>99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7">
        <v>116.2</v>
      </c>
      <c r="H146" s="27">
        <v>47817.599999999999</v>
      </c>
      <c r="I146" s="2">
        <v>0</v>
      </c>
      <c r="J146" s="2">
        <v>0</v>
      </c>
      <c r="K146" s="27">
        <v>0</v>
      </c>
      <c r="L146" s="2">
        <v>0</v>
      </c>
      <c r="M146" s="27">
        <v>0</v>
      </c>
      <c r="N146" s="27">
        <v>47104.3</v>
      </c>
      <c r="O146" s="2">
        <v>0</v>
      </c>
      <c r="P146" s="27">
        <v>6296.5</v>
      </c>
      <c r="Q146" s="2">
        <v>0</v>
      </c>
      <c r="R146" s="27">
        <v>4509.3999999999996</v>
      </c>
      <c r="S146" s="27">
        <v>0</v>
      </c>
      <c r="T146" s="27">
        <v>0</v>
      </c>
      <c r="U146" s="2">
        <v>0</v>
      </c>
      <c r="V146" s="27">
        <v>1214.7</v>
      </c>
      <c r="W146" s="2">
        <v>0</v>
      </c>
      <c r="X146" s="2">
        <v>0</v>
      </c>
      <c r="Y146" s="27">
        <v>4143</v>
      </c>
      <c r="Z146" s="2">
        <v>0</v>
      </c>
      <c r="AA146" s="2">
        <v>0</v>
      </c>
      <c r="AB146" s="2">
        <v>0</v>
      </c>
      <c r="AC146" s="2">
        <v>111201.8</v>
      </c>
      <c r="AD146" s="2">
        <v>131666</v>
      </c>
      <c r="AE146" s="2">
        <v>20464.2</v>
      </c>
      <c r="AF146" s="2">
        <v>15.54</v>
      </c>
    </row>
    <row r="147" spans="1:32" ht="15" thickBot="1" x14ac:dyDescent="0.35">
      <c r="A147" s="1" t="s">
        <v>100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7">
        <v>116.2</v>
      </c>
      <c r="H147" s="27">
        <v>47817.599999999999</v>
      </c>
      <c r="I147" s="2">
        <v>0</v>
      </c>
      <c r="J147" s="2">
        <v>0</v>
      </c>
      <c r="K147" s="27">
        <v>0</v>
      </c>
      <c r="L147" s="2">
        <v>0</v>
      </c>
      <c r="M147" s="27">
        <v>0</v>
      </c>
      <c r="N147" s="27">
        <v>47104.3</v>
      </c>
      <c r="O147" s="2">
        <v>0</v>
      </c>
      <c r="P147" s="27">
        <v>6296.5</v>
      </c>
      <c r="Q147" s="2">
        <v>0</v>
      </c>
      <c r="R147" s="27">
        <v>4509.3999999999996</v>
      </c>
      <c r="S147" s="27">
        <v>0</v>
      </c>
      <c r="T147" s="27">
        <v>0</v>
      </c>
      <c r="U147" s="2">
        <v>0</v>
      </c>
      <c r="V147" s="27">
        <v>1214.7</v>
      </c>
      <c r="W147" s="2">
        <v>0</v>
      </c>
      <c r="X147" s="2">
        <v>0</v>
      </c>
      <c r="Y147" s="27">
        <v>4143</v>
      </c>
      <c r="Z147" s="2">
        <v>0</v>
      </c>
      <c r="AA147" s="2">
        <v>0</v>
      </c>
      <c r="AB147" s="2">
        <v>0</v>
      </c>
      <c r="AC147" s="2">
        <v>111201.8</v>
      </c>
      <c r="AD147" s="2">
        <v>130933</v>
      </c>
      <c r="AE147" s="2">
        <v>19731.2</v>
      </c>
      <c r="AF147" s="2">
        <v>15.07</v>
      </c>
    </row>
    <row r="148" spans="1:32" ht="15" thickBot="1" x14ac:dyDescent="0.35">
      <c r="A148" s="1" t="s">
        <v>101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7">
        <v>116.2</v>
      </c>
      <c r="H148" s="27">
        <v>47817.599999999999</v>
      </c>
      <c r="I148" s="2">
        <v>0</v>
      </c>
      <c r="J148" s="2">
        <v>0</v>
      </c>
      <c r="K148" s="27">
        <v>0</v>
      </c>
      <c r="L148" s="2">
        <v>0</v>
      </c>
      <c r="M148" s="27">
        <v>0</v>
      </c>
      <c r="N148" s="27">
        <v>47104.3</v>
      </c>
      <c r="O148" s="2">
        <v>0</v>
      </c>
      <c r="P148" s="27">
        <v>6296.5</v>
      </c>
      <c r="Q148" s="2">
        <v>0</v>
      </c>
      <c r="R148" s="27">
        <v>0</v>
      </c>
      <c r="S148" s="27">
        <v>942.7</v>
      </c>
      <c r="T148" s="27">
        <v>217.6</v>
      </c>
      <c r="U148" s="2">
        <v>0</v>
      </c>
      <c r="V148" s="27">
        <v>0</v>
      </c>
      <c r="W148" s="2">
        <v>0</v>
      </c>
      <c r="X148" s="2">
        <v>0</v>
      </c>
      <c r="Y148" s="27">
        <v>4143</v>
      </c>
      <c r="Z148" s="2">
        <v>0</v>
      </c>
      <c r="AA148" s="2">
        <v>0</v>
      </c>
      <c r="AB148" s="2">
        <v>0</v>
      </c>
      <c r="AC148" s="2">
        <v>106637.9</v>
      </c>
      <c r="AD148" s="2">
        <v>112800</v>
      </c>
      <c r="AE148" s="2">
        <v>6162.1</v>
      </c>
      <c r="AF148" s="2">
        <v>5.46</v>
      </c>
    </row>
    <row r="149" spans="1:32" ht="15" thickBot="1" x14ac:dyDescent="0.35">
      <c r="A149" s="1" t="s">
        <v>102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7">
        <v>0</v>
      </c>
      <c r="H149" s="27">
        <v>47817.599999999999</v>
      </c>
      <c r="I149" s="2">
        <v>0</v>
      </c>
      <c r="J149" s="2">
        <v>0</v>
      </c>
      <c r="K149" s="27">
        <v>0</v>
      </c>
      <c r="L149" s="2">
        <v>0</v>
      </c>
      <c r="M149" s="27">
        <v>0</v>
      </c>
      <c r="N149" s="27">
        <v>47104.3</v>
      </c>
      <c r="O149" s="2">
        <v>0</v>
      </c>
      <c r="P149" s="27">
        <v>6296.5</v>
      </c>
      <c r="Q149" s="2">
        <v>0</v>
      </c>
      <c r="R149" s="27">
        <v>0</v>
      </c>
      <c r="S149" s="27">
        <v>942.7</v>
      </c>
      <c r="T149" s="27">
        <v>217.6</v>
      </c>
      <c r="U149" s="2">
        <v>0</v>
      </c>
      <c r="V149" s="27">
        <v>0</v>
      </c>
      <c r="W149" s="2">
        <v>0</v>
      </c>
      <c r="X149" s="2">
        <v>0</v>
      </c>
      <c r="Y149" s="27">
        <v>0</v>
      </c>
      <c r="Z149" s="2">
        <v>0</v>
      </c>
      <c r="AA149" s="2">
        <v>0</v>
      </c>
      <c r="AB149" s="2">
        <v>0</v>
      </c>
      <c r="AC149" s="2">
        <v>102378.8</v>
      </c>
      <c r="AD149" s="2">
        <v>115100</v>
      </c>
      <c r="AE149" s="2">
        <v>12721.2</v>
      </c>
      <c r="AF149" s="2">
        <v>11.05</v>
      </c>
    </row>
    <row r="150" spans="1:32" ht="15" thickBot="1" x14ac:dyDescent="0.35">
      <c r="A150" s="1" t="s">
        <v>103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7">
        <v>0</v>
      </c>
      <c r="H150" s="27">
        <v>47817.599999999999</v>
      </c>
      <c r="I150" s="2">
        <v>0</v>
      </c>
      <c r="J150" s="2">
        <v>0</v>
      </c>
      <c r="K150" s="27">
        <v>0</v>
      </c>
      <c r="L150" s="2">
        <v>0</v>
      </c>
      <c r="M150" s="27">
        <v>0</v>
      </c>
      <c r="N150" s="27">
        <v>47104.3</v>
      </c>
      <c r="O150" s="2">
        <v>0</v>
      </c>
      <c r="P150" s="27">
        <v>6296.5</v>
      </c>
      <c r="Q150" s="2">
        <v>0</v>
      </c>
      <c r="R150" s="27">
        <v>0</v>
      </c>
      <c r="S150" s="27">
        <v>942.7</v>
      </c>
      <c r="T150" s="27">
        <v>217.6</v>
      </c>
      <c r="U150" s="2">
        <v>0</v>
      </c>
      <c r="V150" s="27">
        <v>0</v>
      </c>
      <c r="W150" s="2">
        <v>0</v>
      </c>
      <c r="X150" s="2">
        <v>0</v>
      </c>
      <c r="Y150" s="27">
        <v>4143</v>
      </c>
      <c r="Z150" s="2">
        <v>0</v>
      </c>
      <c r="AA150" s="2">
        <v>0</v>
      </c>
      <c r="AB150" s="2">
        <v>0</v>
      </c>
      <c r="AC150" s="2">
        <v>106521.7</v>
      </c>
      <c r="AD150" s="2">
        <v>112533</v>
      </c>
      <c r="AE150" s="2">
        <v>6011.3</v>
      </c>
      <c r="AF150" s="2">
        <v>5.34</v>
      </c>
    </row>
    <row r="151" spans="1:32" ht="15" thickBot="1" x14ac:dyDescent="0.35">
      <c r="A151" s="1" t="s">
        <v>104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7">
        <v>116.2</v>
      </c>
      <c r="H151" s="27">
        <v>47817.599999999999</v>
      </c>
      <c r="I151" s="2">
        <v>0</v>
      </c>
      <c r="J151" s="2">
        <v>0</v>
      </c>
      <c r="K151" s="27">
        <v>0</v>
      </c>
      <c r="L151" s="2">
        <v>0</v>
      </c>
      <c r="M151" s="27">
        <v>15519.1</v>
      </c>
      <c r="N151" s="27">
        <v>47104.3</v>
      </c>
      <c r="O151" s="2">
        <v>0</v>
      </c>
      <c r="P151" s="27">
        <v>6296.5</v>
      </c>
      <c r="Q151" s="2">
        <v>0</v>
      </c>
      <c r="R151" s="27">
        <v>4509.3999999999996</v>
      </c>
      <c r="S151" s="27">
        <v>4594.7</v>
      </c>
      <c r="T151" s="27">
        <v>0</v>
      </c>
      <c r="U151" s="2">
        <v>0</v>
      </c>
      <c r="V151" s="27">
        <v>1214.7</v>
      </c>
      <c r="W151" s="2">
        <v>0</v>
      </c>
      <c r="X151" s="2">
        <v>0</v>
      </c>
      <c r="Y151" s="27">
        <v>4143</v>
      </c>
      <c r="Z151" s="2">
        <v>0</v>
      </c>
      <c r="AA151" s="2">
        <v>0</v>
      </c>
      <c r="AB151" s="2">
        <v>0</v>
      </c>
      <c r="AC151" s="2">
        <v>131315.6</v>
      </c>
      <c r="AD151" s="2">
        <v>174357</v>
      </c>
      <c r="AE151" s="2">
        <v>43041.4</v>
      </c>
      <c r="AF151" s="2">
        <v>24.69</v>
      </c>
    </row>
    <row r="152" spans="1:32" ht="15" thickBot="1" x14ac:dyDescent="0.35">
      <c r="A152" s="1" t="s">
        <v>105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7">
        <v>116.2</v>
      </c>
      <c r="H152" s="27">
        <v>47817.599999999999</v>
      </c>
      <c r="I152" s="2">
        <v>0</v>
      </c>
      <c r="J152" s="2">
        <v>0</v>
      </c>
      <c r="K152" s="27">
        <v>31824.6</v>
      </c>
      <c r="L152" s="2">
        <v>0</v>
      </c>
      <c r="M152" s="27">
        <v>0</v>
      </c>
      <c r="N152" s="27">
        <v>47104.3</v>
      </c>
      <c r="O152" s="2">
        <v>0</v>
      </c>
      <c r="P152" s="27">
        <v>6296.5</v>
      </c>
      <c r="Q152" s="2">
        <v>0</v>
      </c>
      <c r="R152" s="27">
        <v>3101.9</v>
      </c>
      <c r="S152" s="27">
        <v>0</v>
      </c>
      <c r="T152" s="27">
        <v>0</v>
      </c>
      <c r="U152" s="2">
        <v>0</v>
      </c>
      <c r="V152" s="27">
        <v>1214.7</v>
      </c>
      <c r="W152" s="2">
        <v>0</v>
      </c>
      <c r="X152" s="2">
        <v>0</v>
      </c>
      <c r="Y152" s="27">
        <v>4143</v>
      </c>
      <c r="Z152" s="2">
        <v>0</v>
      </c>
      <c r="AA152" s="2">
        <v>0</v>
      </c>
      <c r="AB152" s="2">
        <v>0</v>
      </c>
      <c r="AC152" s="2">
        <v>141618.9</v>
      </c>
      <c r="AD152" s="2">
        <v>125964</v>
      </c>
      <c r="AE152" s="2">
        <v>-15654.9</v>
      </c>
      <c r="AF152" s="2">
        <v>-12.43</v>
      </c>
    </row>
    <row r="153" spans="1:32" ht="15" thickBot="1" x14ac:dyDescent="0.35">
      <c r="A153" s="1" t="s">
        <v>106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7">
        <v>116.2</v>
      </c>
      <c r="H153" s="27">
        <v>47817.599999999999</v>
      </c>
      <c r="I153" s="2">
        <v>0</v>
      </c>
      <c r="J153" s="2">
        <v>0</v>
      </c>
      <c r="K153" s="27">
        <v>31824.6</v>
      </c>
      <c r="L153" s="2">
        <v>0</v>
      </c>
      <c r="M153" s="27">
        <v>15519.1</v>
      </c>
      <c r="N153" s="27">
        <v>47104.3</v>
      </c>
      <c r="O153" s="2">
        <v>0</v>
      </c>
      <c r="P153" s="27">
        <v>6296.5</v>
      </c>
      <c r="Q153" s="2">
        <v>0</v>
      </c>
      <c r="R153" s="27">
        <v>3101.9</v>
      </c>
      <c r="S153" s="27">
        <v>942.7</v>
      </c>
      <c r="T153" s="27">
        <v>217.6</v>
      </c>
      <c r="U153" s="2">
        <v>0</v>
      </c>
      <c r="V153" s="27">
        <v>1214.7</v>
      </c>
      <c r="W153" s="2">
        <v>0</v>
      </c>
      <c r="X153" s="2">
        <v>0</v>
      </c>
      <c r="Y153" s="27">
        <v>4143</v>
      </c>
      <c r="Z153" s="2">
        <v>0</v>
      </c>
      <c r="AA153" s="2">
        <v>0</v>
      </c>
      <c r="AB153" s="2">
        <v>0</v>
      </c>
      <c r="AC153" s="2">
        <v>158298.29999999999</v>
      </c>
      <c r="AD153" s="2">
        <v>138966</v>
      </c>
      <c r="AE153" s="2">
        <v>-19332.3</v>
      </c>
      <c r="AF153" s="2">
        <v>-13.91</v>
      </c>
    </row>
    <row r="154" spans="1:32" ht="15" thickBot="1" x14ac:dyDescent="0.35">
      <c r="A154" s="1" t="s">
        <v>107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7">
        <v>116.2</v>
      </c>
      <c r="H154" s="27">
        <v>47817.599999999999</v>
      </c>
      <c r="I154" s="2">
        <v>0</v>
      </c>
      <c r="J154" s="2">
        <v>0</v>
      </c>
      <c r="K154" s="27">
        <v>31824.6</v>
      </c>
      <c r="L154" s="2">
        <v>0</v>
      </c>
      <c r="M154" s="27">
        <v>0</v>
      </c>
      <c r="N154" s="27">
        <v>47104.3</v>
      </c>
      <c r="O154" s="2">
        <v>0</v>
      </c>
      <c r="P154" s="27">
        <v>6296.5</v>
      </c>
      <c r="Q154" s="2">
        <v>0</v>
      </c>
      <c r="R154" s="27">
        <v>4509.3999999999996</v>
      </c>
      <c r="S154" s="27">
        <v>4594.7</v>
      </c>
      <c r="T154" s="27">
        <v>217.6</v>
      </c>
      <c r="U154" s="2">
        <v>0</v>
      </c>
      <c r="V154" s="27">
        <v>1214.7</v>
      </c>
      <c r="W154" s="2">
        <v>0</v>
      </c>
      <c r="X154" s="2">
        <v>0</v>
      </c>
      <c r="Y154" s="27">
        <v>4143</v>
      </c>
      <c r="Z154" s="2">
        <v>0</v>
      </c>
      <c r="AA154" s="2">
        <v>0</v>
      </c>
      <c r="AB154" s="2">
        <v>0</v>
      </c>
      <c r="AC154" s="2">
        <v>147838.79999999999</v>
      </c>
      <c r="AD154" s="2">
        <v>127857</v>
      </c>
      <c r="AE154" s="2">
        <v>-19981.8</v>
      </c>
      <c r="AF154" s="2">
        <v>-15.63</v>
      </c>
    </row>
    <row r="155" spans="1:32" ht="15" thickBot="1" x14ac:dyDescent="0.35">
      <c r="A155" s="1" t="s">
        <v>108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7">
        <v>116.2</v>
      </c>
      <c r="H155" s="27">
        <v>47817.599999999999</v>
      </c>
      <c r="I155" s="2">
        <v>0</v>
      </c>
      <c r="J155" s="2">
        <v>0</v>
      </c>
      <c r="K155" s="27">
        <v>31824.6</v>
      </c>
      <c r="L155" s="2">
        <v>0</v>
      </c>
      <c r="M155" s="27">
        <v>0</v>
      </c>
      <c r="N155" s="27">
        <v>47104.3</v>
      </c>
      <c r="O155" s="2">
        <v>0</v>
      </c>
      <c r="P155" s="27">
        <v>6296.5</v>
      </c>
      <c r="Q155" s="2">
        <v>0</v>
      </c>
      <c r="R155" s="27">
        <v>4509.3999999999996</v>
      </c>
      <c r="S155" s="27">
        <v>4594.7</v>
      </c>
      <c r="T155" s="27">
        <v>217.6</v>
      </c>
      <c r="U155" s="2">
        <v>0</v>
      </c>
      <c r="V155" s="27">
        <v>0</v>
      </c>
      <c r="W155" s="2">
        <v>0</v>
      </c>
      <c r="X155" s="2">
        <v>0</v>
      </c>
      <c r="Y155" s="27">
        <v>4143</v>
      </c>
      <c r="Z155" s="2">
        <v>0</v>
      </c>
      <c r="AA155" s="2">
        <v>0</v>
      </c>
      <c r="AB155" s="2">
        <v>0</v>
      </c>
      <c r="AC155" s="2">
        <v>146624</v>
      </c>
      <c r="AD155" s="2">
        <v>125066</v>
      </c>
      <c r="AE155" s="2">
        <v>-21558</v>
      </c>
      <c r="AF155" s="2">
        <v>-17.239999999999998</v>
      </c>
    </row>
    <row r="156" spans="1:32" ht="15" thickBot="1" x14ac:dyDescent="0.35">
      <c r="A156" s="1" t="s">
        <v>109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7">
        <v>116.2</v>
      </c>
      <c r="H156" s="27">
        <v>47817.599999999999</v>
      </c>
      <c r="I156" s="2">
        <v>0</v>
      </c>
      <c r="J156" s="2">
        <v>0</v>
      </c>
      <c r="K156" s="27">
        <v>31824.6</v>
      </c>
      <c r="L156" s="2">
        <v>0</v>
      </c>
      <c r="M156" s="27">
        <v>15519.1</v>
      </c>
      <c r="N156" s="27">
        <v>47104.3</v>
      </c>
      <c r="O156" s="2">
        <v>0</v>
      </c>
      <c r="P156" s="27">
        <v>6296.5</v>
      </c>
      <c r="Q156" s="2">
        <v>0</v>
      </c>
      <c r="R156" s="27">
        <v>4509.3999999999996</v>
      </c>
      <c r="S156" s="27">
        <v>4594.7</v>
      </c>
      <c r="T156" s="27">
        <v>217.6</v>
      </c>
      <c r="U156" s="2">
        <v>0</v>
      </c>
      <c r="V156" s="27">
        <v>1214.7</v>
      </c>
      <c r="W156" s="2">
        <v>0</v>
      </c>
      <c r="X156" s="2">
        <v>0</v>
      </c>
      <c r="Y156" s="27">
        <v>4143</v>
      </c>
      <c r="Z156" s="2">
        <v>0</v>
      </c>
      <c r="AA156" s="2">
        <v>0</v>
      </c>
      <c r="AB156" s="2">
        <v>0</v>
      </c>
      <c r="AC156" s="2">
        <v>163357.79999999999</v>
      </c>
      <c r="AD156" s="2">
        <v>127857</v>
      </c>
      <c r="AE156" s="2">
        <v>-35500.800000000003</v>
      </c>
      <c r="AF156" s="2">
        <v>-27.77</v>
      </c>
    </row>
    <row r="157" spans="1:32" ht="15" thickBot="1" x14ac:dyDescent="0.35">
      <c r="A157" s="1" t="s">
        <v>110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7">
        <v>116.2</v>
      </c>
      <c r="H157" s="27">
        <v>47817.599999999999</v>
      </c>
      <c r="I157" s="2">
        <v>0</v>
      </c>
      <c r="J157" s="2">
        <v>0</v>
      </c>
      <c r="K157" s="27">
        <v>31824.6</v>
      </c>
      <c r="L157" s="2">
        <v>0</v>
      </c>
      <c r="M157" s="27">
        <v>0</v>
      </c>
      <c r="N157" s="27">
        <v>47104.3</v>
      </c>
      <c r="O157" s="2">
        <v>0</v>
      </c>
      <c r="P157" s="27">
        <v>6296.5</v>
      </c>
      <c r="Q157" s="2">
        <v>0</v>
      </c>
      <c r="R157" s="27">
        <v>3101.9</v>
      </c>
      <c r="S157" s="27">
        <v>0</v>
      </c>
      <c r="T157" s="27">
        <v>0</v>
      </c>
      <c r="U157" s="2">
        <v>0</v>
      </c>
      <c r="V157" s="27">
        <v>1214.7</v>
      </c>
      <c r="W157" s="2">
        <v>0</v>
      </c>
      <c r="X157" s="2">
        <v>0</v>
      </c>
      <c r="Y157" s="27">
        <v>4143</v>
      </c>
      <c r="Z157" s="2">
        <v>0</v>
      </c>
      <c r="AA157" s="2">
        <v>0</v>
      </c>
      <c r="AB157" s="2">
        <v>0</v>
      </c>
      <c r="AC157" s="2">
        <v>141618.9</v>
      </c>
      <c r="AD157" s="2">
        <v>113566</v>
      </c>
      <c r="AE157" s="2">
        <v>-28052.9</v>
      </c>
      <c r="AF157" s="2">
        <v>-24.7</v>
      </c>
    </row>
    <row r="158" spans="1:32" ht="15" thickBot="1" x14ac:dyDescent="0.35">
      <c r="A158" s="1" t="s">
        <v>111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7">
        <v>116.2</v>
      </c>
      <c r="H158" s="27">
        <v>47817.599999999999</v>
      </c>
      <c r="I158" s="2">
        <v>0</v>
      </c>
      <c r="J158" s="2">
        <v>0</v>
      </c>
      <c r="K158" s="27">
        <v>31824.6</v>
      </c>
      <c r="L158" s="2">
        <v>0</v>
      </c>
      <c r="M158" s="27">
        <v>15519.1</v>
      </c>
      <c r="N158" s="27">
        <v>0</v>
      </c>
      <c r="O158" s="2">
        <v>0</v>
      </c>
      <c r="P158" s="27">
        <v>6296.5</v>
      </c>
      <c r="Q158" s="2">
        <v>0</v>
      </c>
      <c r="R158" s="27">
        <v>4509.3999999999996</v>
      </c>
      <c r="S158" s="27">
        <v>4594.7</v>
      </c>
      <c r="T158" s="27">
        <v>0</v>
      </c>
      <c r="U158" s="2">
        <v>0</v>
      </c>
      <c r="V158" s="27">
        <v>1214.7</v>
      </c>
      <c r="W158" s="2">
        <v>0</v>
      </c>
      <c r="X158" s="2">
        <v>0</v>
      </c>
      <c r="Y158" s="27">
        <v>4143</v>
      </c>
      <c r="Z158" s="2">
        <v>0</v>
      </c>
      <c r="AA158" s="2">
        <v>0</v>
      </c>
      <c r="AB158" s="2">
        <v>0</v>
      </c>
      <c r="AC158" s="2">
        <v>116035.9</v>
      </c>
      <c r="AD158" s="2">
        <v>139250</v>
      </c>
      <c r="AE158" s="2">
        <v>23214.1</v>
      </c>
      <c r="AF158" s="2">
        <v>16.670000000000002</v>
      </c>
    </row>
    <row r="159" spans="1:32" ht="15" thickBot="1" x14ac:dyDescent="0.35">
      <c r="A159" s="1" t="s">
        <v>112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7">
        <v>116.2</v>
      </c>
      <c r="H159" s="27">
        <v>47817.599999999999</v>
      </c>
      <c r="I159" s="2">
        <v>0</v>
      </c>
      <c r="J159" s="2">
        <v>0</v>
      </c>
      <c r="K159" s="27">
        <v>0</v>
      </c>
      <c r="L159" s="2">
        <v>0</v>
      </c>
      <c r="M159" s="27">
        <v>0</v>
      </c>
      <c r="N159" s="27">
        <v>47104.3</v>
      </c>
      <c r="O159" s="2">
        <v>0</v>
      </c>
      <c r="P159" s="27">
        <v>6296.5</v>
      </c>
      <c r="Q159" s="2">
        <v>0</v>
      </c>
      <c r="R159" s="27">
        <v>4509.3999999999996</v>
      </c>
      <c r="S159" s="27">
        <v>4594.7</v>
      </c>
      <c r="T159" s="27">
        <v>0</v>
      </c>
      <c r="U159" s="2">
        <v>0</v>
      </c>
      <c r="V159" s="27">
        <v>0</v>
      </c>
      <c r="W159" s="2">
        <v>0</v>
      </c>
      <c r="X159" s="2">
        <v>0</v>
      </c>
      <c r="Y159" s="27">
        <v>4143</v>
      </c>
      <c r="Z159" s="2">
        <v>0</v>
      </c>
      <c r="AA159" s="2">
        <v>0</v>
      </c>
      <c r="AB159" s="2">
        <v>0</v>
      </c>
      <c r="AC159" s="2">
        <v>114581.8</v>
      </c>
      <c r="AD159" s="2">
        <v>132733</v>
      </c>
      <c r="AE159" s="2">
        <v>18151.2</v>
      </c>
      <c r="AF159" s="2">
        <v>13.67</v>
      </c>
    </row>
    <row r="160" spans="1:32" ht="15" thickBot="1" x14ac:dyDescent="0.35">
      <c r="A160" s="1" t="s">
        <v>113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7">
        <v>116.2</v>
      </c>
      <c r="H160" s="27">
        <v>47817.599999999999</v>
      </c>
      <c r="I160" s="2">
        <v>0</v>
      </c>
      <c r="J160" s="2">
        <v>0</v>
      </c>
      <c r="K160" s="27">
        <v>31824.6</v>
      </c>
      <c r="L160" s="2">
        <v>0</v>
      </c>
      <c r="M160" s="27">
        <v>0</v>
      </c>
      <c r="N160" s="27">
        <v>47104.3</v>
      </c>
      <c r="O160" s="2">
        <v>0</v>
      </c>
      <c r="P160" s="27">
        <v>6296.5</v>
      </c>
      <c r="Q160" s="2">
        <v>0</v>
      </c>
      <c r="R160" s="27">
        <v>4509.3999999999996</v>
      </c>
      <c r="S160" s="27">
        <v>0</v>
      </c>
      <c r="T160" s="27">
        <v>217.6</v>
      </c>
      <c r="U160" s="2">
        <v>0</v>
      </c>
      <c r="V160" s="27">
        <v>1214.7</v>
      </c>
      <c r="W160" s="2">
        <v>0</v>
      </c>
      <c r="X160" s="2">
        <v>0</v>
      </c>
      <c r="Y160" s="27">
        <v>4143</v>
      </c>
      <c r="Z160" s="2">
        <v>0</v>
      </c>
      <c r="AA160" s="2">
        <v>0</v>
      </c>
      <c r="AB160" s="2">
        <v>0</v>
      </c>
      <c r="AC160" s="2">
        <v>143244</v>
      </c>
      <c r="AD160" s="2">
        <v>120666</v>
      </c>
      <c r="AE160" s="2">
        <v>-22578</v>
      </c>
      <c r="AF160" s="2">
        <v>-18.71</v>
      </c>
    </row>
    <row r="161" spans="1:32" ht="15" thickBot="1" x14ac:dyDescent="0.35">
      <c r="A161" s="1" t="s">
        <v>114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7">
        <v>116.2</v>
      </c>
      <c r="H161" s="27">
        <v>47817.599999999999</v>
      </c>
      <c r="I161" s="2">
        <v>0</v>
      </c>
      <c r="J161" s="2">
        <v>0</v>
      </c>
      <c r="K161" s="27">
        <v>31824.6</v>
      </c>
      <c r="L161" s="2">
        <v>0</v>
      </c>
      <c r="M161" s="27">
        <v>0</v>
      </c>
      <c r="N161" s="27">
        <v>47104.3</v>
      </c>
      <c r="O161" s="2">
        <v>0</v>
      </c>
      <c r="P161" s="27">
        <v>6296.5</v>
      </c>
      <c r="Q161" s="2">
        <v>0</v>
      </c>
      <c r="R161" s="27">
        <v>4509.3999999999996</v>
      </c>
      <c r="S161" s="27">
        <v>942.7</v>
      </c>
      <c r="T161" s="27">
        <v>0</v>
      </c>
      <c r="U161" s="2">
        <v>0</v>
      </c>
      <c r="V161" s="27">
        <v>1214.7</v>
      </c>
      <c r="W161" s="2">
        <v>0</v>
      </c>
      <c r="X161" s="2">
        <v>0</v>
      </c>
      <c r="Y161" s="27">
        <v>4143</v>
      </c>
      <c r="Z161" s="2">
        <v>0</v>
      </c>
      <c r="AA161" s="2">
        <v>0</v>
      </c>
      <c r="AB161" s="2">
        <v>0</v>
      </c>
      <c r="AC161" s="2">
        <v>143969.1</v>
      </c>
      <c r="AD161" s="2">
        <v>118966</v>
      </c>
      <c r="AE161" s="2">
        <v>-25003.1</v>
      </c>
      <c r="AF161" s="2">
        <v>-21.02</v>
      </c>
    </row>
    <row r="162" spans="1:32" ht="15" thickBot="1" x14ac:dyDescent="0.35">
      <c r="A162" s="1" t="s">
        <v>115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7">
        <v>116.2</v>
      </c>
      <c r="H162" s="27">
        <v>47817.599999999999</v>
      </c>
      <c r="I162" s="2">
        <v>0</v>
      </c>
      <c r="J162" s="2">
        <v>0</v>
      </c>
      <c r="K162" s="27">
        <v>0</v>
      </c>
      <c r="L162" s="2">
        <v>0</v>
      </c>
      <c r="M162" s="27">
        <v>0</v>
      </c>
      <c r="N162" s="27">
        <v>47104.3</v>
      </c>
      <c r="O162" s="2">
        <v>0</v>
      </c>
      <c r="P162" s="27">
        <v>6296.5</v>
      </c>
      <c r="Q162" s="2">
        <v>0</v>
      </c>
      <c r="R162" s="27">
        <v>4509.3999999999996</v>
      </c>
      <c r="S162" s="27">
        <v>0</v>
      </c>
      <c r="T162" s="27">
        <v>0</v>
      </c>
      <c r="U162" s="2">
        <v>0</v>
      </c>
      <c r="V162" s="27">
        <v>1214.7</v>
      </c>
      <c r="W162" s="2">
        <v>0</v>
      </c>
      <c r="X162" s="2">
        <v>0</v>
      </c>
      <c r="Y162" s="27">
        <v>4143</v>
      </c>
      <c r="Z162" s="2">
        <v>0</v>
      </c>
      <c r="AA162" s="2">
        <v>0</v>
      </c>
      <c r="AB162" s="2">
        <v>0</v>
      </c>
      <c r="AC162" s="2">
        <v>111201.8</v>
      </c>
      <c r="AD162" s="2">
        <v>116800</v>
      </c>
      <c r="AE162" s="2">
        <v>5598.2</v>
      </c>
      <c r="AF162" s="2">
        <v>4.79</v>
      </c>
    </row>
    <row r="163" spans="1:32" ht="15" thickBot="1" x14ac:dyDescent="0.35">
      <c r="A163" s="1" t="s">
        <v>116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7">
        <v>116.2</v>
      </c>
      <c r="H163" s="27">
        <v>47817.599999999999</v>
      </c>
      <c r="I163" s="2">
        <v>0</v>
      </c>
      <c r="J163" s="2">
        <v>0</v>
      </c>
      <c r="K163" s="27">
        <v>31824.6</v>
      </c>
      <c r="L163" s="2">
        <v>0</v>
      </c>
      <c r="M163" s="27">
        <v>0</v>
      </c>
      <c r="N163" s="27">
        <v>47104.3</v>
      </c>
      <c r="O163" s="2">
        <v>0</v>
      </c>
      <c r="P163" s="27">
        <v>6296.5</v>
      </c>
      <c r="Q163" s="2">
        <v>0</v>
      </c>
      <c r="R163" s="27">
        <v>4509.3999999999996</v>
      </c>
      <c r="S163" s="27">
        <v>0</v>
      </c>
      <c r="T163" s="27">
        <v>217.6</v>
      </c>
      <c r="U163" s="2">
        <v>0</v>
      </c>
      <c r="V163" s="27">
        <v>1214.7</v>
      </c>
      <c r="W163" s="2">
        <v>0</v>
      </c>
      <c r="X163" s="2">
        <v>0</v>
      </c>
      <c r="Y163" s="27">
        <v>4143</v>
      </c>
      <c r="Z163" s="2">
        <v>0</v>
      </c>
      <c r="AA163" s="2">
        <v>0</v>
      </c>
      <c r="AB163" s="2">
        <v>0</v>
      </c>
      <c r="AC163" s="2">
        <v>143244</v>
      </c>
      <c r="AD163" s="2">
        <v>124233</v>
      </c>
      <c r="AE163" s="2">
        <v>-19011</v>
      </c>
      <c r="AF163" s="2">
        <v>-15.3</v>
      </c>
    </row>
    <row r="164" spans="1:32" ht="15" thickBot="1" x14ac:dyDescent="0.35">
      <c r="A164" s="1" t="s">
        <v>117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7">
        <v>116.2</v>
      </c>
      <c r="H164" s="27">
        <v>47817.599999999999</v>
      </c>
      <c r="I164" s="2">
        <v>0</v>
      </c>
      <c r="J164" s="2">
        <v>0</v>
      </c>
      <c r="K164" s="27">
        <v>31824.6</v>
      </c>
      <c r="L164" s="2">
        <v>0</v>
      </c>
      <c r="M164" s="27">
        <v>0</v>
      </c>
      <c r="N164" s="27">
        <v>47104.3</v>
      </c>
      <c r="O164" s="2">
        <v>0</v>
      </c>
      <c r="P164" s="27">
        <v>6296.5</v>
      </c>
      <c r="Q164" s="2">
        <v>0</v>
      </c>
      <c r="R164" s="27">
        <v>4509.3999999999996</v>
      </c>
      <c r="S164" s="27">
        <v>0</v>
      </c>
      <c r="T164" s="27">
        <v>217.6</v>
      </c>
      <c r="U164" s="2">
        <v>0</v>
      </c>
      <c r="V164" s="27">
        <v>1214.7</v>
      </c>
      <c r="W164" s="2">
        <v>0</v>
      </c>
      <c r="X164" s="2">
        <v>0</v>
      </c>
      <c r="Y164" s="27">
        <v>4143</v>
      </c>
      <c r="Z164" s="2">
        <v>0</v>
      </c>
      <c r="AA164" s="2">
        <v>0</v>
      </c>
      <c r="AB164" s="2">
        <v>0</v>
      </c>
      <c r="AC164" s="2">
        <v>143244</v>
      </c>
      <c r="AD164" s="2">
        <v>128300</v>
      </c>
      <c r="AE164" s="2">
        <v>-14944</v>
      </c>
      <c r="AF164" s="2">
        <v>-11.65</v>
      </c>
    </row>
    <row r="165" spans="1:32" ht="15" thickBot="1" x14ac:dyDescent="0.35">
      <c r="A165" s="1" t="s">
        <v>118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7">
        <v>116.2</v>
      </c>
      <c r="H165" s="27">
        <v>47817.599999999999</v>
      </c>
      <c r="I165" s="2">
        <v>0</v>
      </c>
      <c r="J165" s="2">
        <v>0</v>
      </c>
      <c r="K165" s="27">
        <v>31824.6</v>
      </c>
      <c r="L165" s="2">
        <v>0</v>
      </c>
      <c r="M165" s="27">
        <v>0</v>
      </c>
      <c r="N165" s="27">
        <v>47104.3</v>
      </c>
      <c r="O165" s="2">
        <v>0</v>
      </c>
      <c r="P165" s="27">
        <v>6296.5</v>
      </c>
      <c r="Q165" s="2">
        <v>0</v>
      </c>
      <c r="R165" s="27">
        <v>4509.3999999999996</v>
      </c>
      <c r="S165" s="27">
        <v>0</v>
      </c>
      <c r="T165" s="27">
        <v>217.6</v>
      </c>
      <c r="U165" s="2">
        <v>0</v>
      </c>
      <c r="V165" s="27">
        <v>1214.7</v>
      </c>
      <c r="W165" s="2">
        <v>0</v>
      </c>
      <c r="X165" s="2">
        <v>0</v>
      </c>
      <c r="Y165" s="27">
        <v>4143</v>
      </c>
      <c r="Z165" s="2">
        <v>0</v>
      </c>
      <c r="AA165" s="2">
        <v>0</v>
      </c>
      <c r="AB165" s="2">
        <v>0</v>
      </c>
      <c r="AC165" s="2">
        <v>143244</v>
      </c>
      <c r="AD165" s="2">
        <v>117300</v>
      </c>
      <c r="AE165" s="2">
        <v>-25944</v>
      </c>
      <c r="AF165" s="2">
        <v>-22.12</v>
      </c>
    </row>
    <row r="166" spans="1:32" ht="15" thickBot="1" x14ac:dyDescent="0.35">
      <c r="A166" s="1" t="s">
        <v>119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7">
        <v>116.2</v>
      </c>
      <c r="H166" s="27">
        <v>47817.599999999999</v>
      </c>
      <c r="I166" s="2">
        <v>0</v>
      </c>
      <c r="J166" s="2">
        <v>0</v>
      </c>
      <c r="K166" s="27">
        <v>31824.6</v>
      </c>
      <c r="L166" s="2">
        <v>0</v>
      </c>
      <c r="M166" s="27">
        <v>0</v>
      </c>
      <c r="N166" s="27">
        <v>47104.3</v>
      </c>
      <c r="O166" s="2">
        <v>0</v>
      </c>
      <c r="P166" s="27">
        <v>6296.5</v>
      </c>
      <c r="Q166" s="2">
        <v>0</v>
      </c>
      <c r="R166" s="27">
        <v>4509.3999999999996</v>
      </c>
      <c r="S166" s="27">
        <v>0</v>
      </c>
      <c r="T166" s="27">
        <v>217.6</v>
      </c>
      <c r="U166" s="2">
        <v>0</v>
      </c>
      <c r="V166" s="27">
        <v>1214.7</v>
      </c>
      <c r="W166" s="2">
        <v>0</v>
      </c>
      <c r="X166" s="2">
        <v>0</v>
      </c>
      <c r="Y166" s="27">
        <v>4143</v>
      </c>
      <c r="Z166" s="2">
        <v>0</v>
      </c>
      <c r="AA166" s="2">
        <v>0</v>
      </c>
      <c r="AB166" s="2">
        <v>0</v>
      </c>
      <c r="AC166" s="2">
        <v>143244</v>
      </c>
      <c r="AD166" s="2">
        <v>141066</v>
      </c>
      <c r="AE166" s="2">
        <v>-2178</v>
      </c>
      <c r="AF166" s="2">
        <v>-1.54</v>
      </c>
    </row>
    <row r="167" spans="1:32" ht="15" thickBot="1" x14ac:dyDescent="0.35">
      <c r="A167" s="1" t="s">
        <v>120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7">
        <v>116.2</v>
      </c>
      <c r="H167" s="27">
        <v>47817.599999999999</v>
      </c>
      <c r="I167" s="2">
        <v>0</v>
      </c>
      <c r="J167" s="2">
        <v>0</v>
      </c>
      <c r="K167" s="27">
        <v>31824.6</v>
      </c>
      <c r="L167" s="2">
        <v>0</v>
      </c>
      <c r="M167" s="27">
        <v>0</v>
      </c>
      <c r="N167" s="27">
        <v>47104.3</v>
      </c>
      <c r="O167" s="2">
        <v>0</v>
      </c>
      <c r="P167" s="27">
        <v>6296.5</v>
      </c>
      <c r="Q167" s="2">
        <v>0</v>
      </c>
      <c r="R167" s="27">
        <v>4509.3999999999996</v>
      </c>
      <c r="S167" s="27">
        <v>4594.7</v>
      </c>
      <c r="T167" s="27">
        <v>217.6</v>
      </c>
      <c r="U167" s="2">
        <v>0</v>
      </c>
      <c r="V167" s="27">
        <v>1214.7</v>
      </c>
      <c r="W167" s="2">
        <v>0</v>
      </c>
      <c r="X167" s="2">
        <v>0</v>
      </c>
      <c r="Y167" s="27">
        <v>4143</v>
      </c>
      <c r="Z167" s="2">
        <v>0</v>
      </c>
      <c r="AA167" s="2">
        <v>0</v>
      </c>
      <c r="AB167" s="2">
        <v>0</v>
      </c>
      <c r="AC167" s="2">
        <v>147838.79999999999</v>
      </c>
      <c r="AD167" s="2">
        <v>140678</v>
      </c>
      <c r="AE167" s="2">
        <v>-7160.8</v>
      </c>
      <c r="AF167" s="2">
        <v>-5.09</v>
      </c>
    </row>
    <row r="168" spans="1:32" ht="15" thickBot="1" x14ac:dyDescent="0.35">
      <c r="A168" s="1" t="s">
        <v>121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7">
        <v>116.2</v>
      </c>
      <c r="H168" s="27">
        <v>47817.599999999999</v>
      </c>
      <c r="I168" s="2">
        <v>0</v>
      </c>
      <c r="J168" s="2">
        <v>0</v>
      </c>
      <c r="K168" s="27">
        <v>31824.6</v>
      </c>
      <c r="L168" s="2">
        <v>0</v>
      </c>
      <c r="M168" s="27">
        <v>0</v>
      </c>
      <c r="N168" s="27">
        <v>47104.3</v>
      </c>
      <c r="O168" s="2">
        <v>0</v>
      </c>
      <c r="P168" s="27">
        <v>6296.5</v>
      </c>
      <c r="Q168" s="2">
        <v>0</v>
      </c>
      <c r="R168" s="27">
        <v>3101.9</v>
      </c>
      <c r="S168" s="27">
        <v>0</v>
      </c>
      <c r="T168" s="27">
        <v>217.6</v>
      </c>
      <c r="U168" s="2">
        <v>0</v>
      </c>
      <c r="V168" s="27">
        <v>1214.7</v>
      </c>
      <c r="W168" s="2">
        <v>0</v>
      </c>
      <c r="X168" s="2">
        <v>0</v>
      </c>
      <c r="Y168" s="27">
        <v>4143</v>
      </c>
      <c r="Z168" s="2">
        <v>0</v>
      </c>
      <c r="AA168" s="2">
        <v>0</v>
      </c>
      <c r="AB168" s="2">
        <v>0</v>
      </c>
      <c r="AC168" s="2">
        <v>141836.5</v>
      </c>
      <c r="AD168" s="2">
        <v>123666</v>
      </c>
      <c r="AE168" s="2">
        <v>-18170.5</v>
      </c>
      <c r="AF168" s="2">
        <v>-14.69</v>
      </c>
    </row>
    <row r="169" spans="1:32" ht="15" thickBot="1" x14ac:dyDescent="0.35">
      <c r="A169" s="1" t="s">
        <v>122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7">
        <v>116.2</v>
      </c>
      <c r="H169" s="27">
        <v>47817.599999999999</v>
      </c>
      <c r="I169" s="2">
        <v>0</v>
      </c>
      <c r="J169" s="2">
        <v>0</v>
      </c>
      <c r="K169" s="27">
        <v>31824.6</v>
      </c>
      <c r="L169" s="2">
        <v>0</v>
      </c>
      <c r="M169" s="27">
        <v>0</v>
      </c>
      <c r="N169" s="27">
        <v>47104.3</v>
      </c>
      <c r="O169" s="2">
        <v>0</v>
      </c>
      <c r="P169" s="27">
        <v>6296.5</v>
      </c>
      <c r="Q169" s="2">
        <v>0</v>
      </c>
      <c r="R169" s="27">
        <v>3101.9</v>
      </c>
      <c r="S169" s="27">
        <v>0</v>
      </c>
      <c r="T169" s="27">
        <v>0</v>
      </c>
      <c r="U169" s="2">
        <v>0</v>
      </c>
      <c r="V169" s="27">
        <v>1214.7</v>
      </c>
      <c r="W169" s="2">
        <v>0</v>
      </c>
      <c r="X169" s="2">
        <v>0</v>
      </c>
      <c r="Y169" s="27">
        <v>4143</v>
      </c>
      <c r="Z169" s="2">
        <v>0</v>
      </c>
      <c r="AA169" s="2">
        <v>0</v>
      </c>
      <c r="AB169" s="2">
        <v>0</v>
      </c>
      <c r="AC169" s="2">
        <v>141618.9</v>
      </c>
      <c r="AD169" s="2">
        <v>113666</v>
      </c>
      <c r="AE169" s="2">
        <v>-27952.9</v>
      </c>
      <c r="AF169" s="2">
        <v>-24.59</v>
      </c>
    </row>
    <row r="170" spans="1:32" ht="15" thickBot="1" x14ac:dyDescent="0.35">
      <c r="A170" s="1" t="s">
        <v>123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7">
        <v>116.2</v>
      </c>
      <c r="H170" s="27">
        <v>47817.599999999999</v>
      </c>
      <c r="I170" s="2">
        <v>0</v>
      </c>
      <c r="J170" s="2">
        <v>0</v>
      </c>
      <c r="K170" s="27">
        <v>31824.6</v>
      </c>
      <c r="L170" s="2">
        <v>0</v>
      </c>
      <c r="M170" s="27">
        <v>0</v>
      </c>
      <c r="N170" s="27">
        <v>47104.3</v>
      </c>
      <c r="O170" s="2">
        <v>0</v>
      </c>
      <c r="P170" s="27">
        <v>6296.5</v>
      </c>
      <c r="Q170" s="2">
        <v>0</v>
      </c>
      <c r="R170" s="27">
        <v>3101.9</v>
      </c>
      <c r="S170" s="27">
        <v>0</v>
      </c>
      <c r="T170" s="27">
        <v>0</v>
      </c>
      <c r="U170" s="2">
        <v>0</v>
      </c>
      <c r="V170" s="27">
        <v>1214.7</v>
      </c>
      <c r="W170" s="2">
        <v>0</v>
      </c>
      <c r="X170" s="2">
        <v>0</v>
      </c>
      <c r="Y170" s="27">
        <v>4143</v>
      </c>
      <c r="Z170" s="2">
        <v>0</v>
      </c>
      <c r="AA170" s="2">
        <v>0</v>
      </c>
      <c r="AB170" s="2">
        <v>0</v>
      </c>
      <c r="AC170" s="2">
        <v>141618.9</v>
      </c>
      <c r="AD170" s="2">
        <v>117033</v>
      </c>
      <c r="AE170" s="2">
        <v>-24585.9</v>
      </c>
      <c r="AF170" s="2">
        <v>-21.01</v>
      </c>
    </row>
    <row r="171" spans="1:32" ht="15" thickBot="1" x14ac:dyDescent="0.35">
      <c r="A171" s="1" t="s">
        <v>124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7">
        <v>116.2</v>
      </c>
      <c r="H171" s="27">
        <v>47817.599999999999</v>
      </c>
      <c r="I171" s="2">
        <v>0</v>
      </c>
      <c r="J171" s="2">
        <v>0</v>
      </c>
      <c r="K171" s="27">
        <v>31824.6</v>
      </c>
      <c r="L171" s="2">
        <v>0</v>
      </c>
      <c r="M171" s="27">
        <v>0</v>
      </c>
      <c r="N171" s="27">
        <v>47104.3</v>
      </c>
      <c r="O171" s="2">
        <v>0</v>
      </c>
      <c r="P171" s="27">
        <v>6296.5</v>
      </c>
      <c r="Q171" s="2">
        <v>0</v>
      </c>
      <c r="R171" s="27">
        <v>3101.9</v>
      </c>
      <c r="S171" s="27">
        <v>0</v>
      </c>
      <c r="T171" s="27">
        <v>0</v>
      </c>
      <c r="U171" s="2">
        <v>0</v>
      </c>
      <c r="V171" s="27">
        <v>1214.7</v>
      </c>
      <c r="W171" s="2">
        <v>0</v>
      </c>
      <c r="X171" s="2">
        <v>0</v>
      </c>
      <c r="Y171" s="27">
        <v>4143</v>
      </c>
      <c r="Z171" s="2">
        <v>0</v>
      </c>
      <c r="AA171" s="2">
        <v>0</v>
      </c>
      <c r="AB171" s="2">
        <v>0</v>
      </c>
      <c r="AC171" s="2">
        <v>141618.9</v>
      </c>
      <c r="AD171" s="2">
        <v>122392</v>
      </c>
      <c r="AE171" s="2">
        <v>-19226.900000000001</v>
      </c>
      <c r="AF171" s="2">
        <v>-15.71</v>
      </c>
    </row>
    <row r="172" spans="1:32" ht="15" thickBot="1" x14ac:dyDescent="0.35">
      <c r="A172" s="1" t="s">
        <v>125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7">
        <v>116.2</v>
      </c>
      <c r="H172" s="27">
        <v>47817.599999999999</v>
      </c>
      <c r="I172" s="2">
        <v>0</v>
      </c>
      <c r="J172" s="2">
        <v>0</v>
      </c>
      <c r="K172" s="27">
        <v>0</v>
      </c>
      <c r="L172" s="2">
        <v>0</v>
      </c>
      <c r="M172" s="27">
        <v>0</v>
      </c>
      <c r="N172" s="27">
        <v>47104.3</v>
      </c>
      <c r="O172" s="2">
        <v>0</v>
      </c>
      <c r="P172" s="27">
        <v>6296.5</v>
      </c>
      <c r="Q172" s="2">
        <v>0</v>
      </c>
      <c r="R172" s="27">
        <v>0</v>
      </c>
      <c r="S172" s="27">
        <v>942.7</v>
      </c>
      <c r="T172" s="27">
        <v>217.6</v>
      </c>
      <c r="U172" s="2">
        <v>0</v>
      </c>
      <c r="V172" s="27">
        <v>1214.7</v>
      </c>
      <c r="W172" s="2">
        <v>0</v>
      </c>
      <c r="X172" s="2">
        <v>0</v>
      </c>
      <c r="Y172" s="27">
        <v>4143</v>
      </c>
      <c r="Z172" s="2">
        <v>0</v>
      </c>
      <c r="AA172" s="2">
        <v>0</v>
      </c>
      <c r="AB172" s="2">
        <v>0</v>
      </c>
      <c r="AC172" s="2">
        <v>107852.7</v>
      </c>
      <c r="AD172" s="2">
        <v>132214</v>
      </c>
      <c r="AE172" s="2">
        <v>24361.3</v>
      </c>
      <c r="AF172" s="2">
        <v>18.43</v>
      </c>
    </row>
    <row r="173" spans="1:32" ht="15" thickBot="1" x14ac:dyDescent="0.35">
      <c r="A173" s="1" t="s">
        <v>126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7">
        <v>116.2</v>
      </c>
      <c r="H173" s="27">
        <v>42265.4</v>
      </c>
      <c r="I173" s="2">
        <v>0</v>
      </c>
      <c r="J173" s="2">
        <v>0</v>
      </c>
      <c r="K173" s="27">
        <v>0</v>
      </c>
      <c r="L173" s="2">
        <v>0</v>
      </c>
      <c r="M173" s="27">
        <v>0</v>
      </c>
      <c r="N173" s="27">
        <v>47104.3</v>
      </c>
      <c r="O173" s="2">
        <v>0</v>
      </c>
      <c r="P173" s="27">
        <v>0</v>
      </c>
      <c r="Q173" s="2">
        <v>0</v>
      </c>
      <c r="R173" s="27">
        <v>4509.3999999999996</v>
      </c>
      <c r="S173" s="27">
        <v>4594.7</v>
      </c>
      <c r="T173" s="27">
        <v>217.6</v>
      </c>
      <c r="U173" s="2">
        <v>0</v>
      </c>
      <c r="V173" s="27">
        <v>1214.7</v>
      </c>
      <c r="W173" s="2">
        <v>0</v>
      </c>
      <c r="X173" s="2">
        <v>0</v>
      </c>
      <c r="Y173" s="27">
        <v>4143</v>
      </c>
      <c r="Z173" s="2">
        <v>0</v>
      </c>
      <c r="AA173" s="2">
        <v>0</v>
      </c>
      <c r="AB173" s="2">
        <v>0</v>
      </c>
      <c r="AC173" s="2">
        <v>104165.4</v>
      </c>
      <c r="AD173" s="2">
        <v>124233</v>
      </c>
      <c r="AE173" s="2">
        <v>20067.599999999999</v>
      </c>
      <c r="AF173" s="2">
        <v>16.149999999999999</v>
      </c>
    </row>
    <row r="174" spans="1:32" ht="15" thickBot="1" x14ac:dyDescent="0.35">
      <c r="A174" s="1" t="s">
        <v>127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7">
        <v>116.2</v>
      </c>
      <c r="H174" s="27">
        <v>47817.599999999999</v>
      </c>
      <c r="I174" s="2">
        <v>0</v>
      </c>
      <c r="J174" s="2">
        <v>0</v>
      </c>
      <c r="K174" s="27">
        <v>31824.6</v>
      </c>
      <c r="L174" s="2">
        <v>0</v>
      </c>
      <c r="M174" s="27">
        <v>0</v>
      </c>
      <c r="N174" s="27">
        <v>47104.3</v>
      </c>
      <c r="O174" s="2">
        <v>0</v>
      </c>
      <c r="P174" s="27">
        <v>6296.5</v>
      </c>
      <c r="Q174" s="2">
        <v>0</v>
      </c>
      <c r="R174" s="27">
        <v>3101.9</v>
      </c>
      <c r="S174" s="27">
        <v>0</v>
      </c>
      <c r="T174" s="27">
        <v>0</v>
      </c>
      <c r="U174" s="2">
        <v>0</v>
      </c>
      <c r="V174" s="27">
        <v>1214.7</v>
      </c>
      <c r="W174" s="2">
        <v>0</v>
      </c>
      <c r="X174" s="2">
        <v>0</v>
      </c>
      <c r="Y174" s="27">
        <v>4143</v>
      </c>
      <c r="Z174" s="2">
        <v>0</v>
      </c>
      <c r="AA174" s="2">
        <v>0</v>
      </c>
      <c r="AB174" s="2">
        <v>0</v>
      </c>
      <c r="AC174" s="2">
        <v>141618.9</v>
      </c>
      <c r="AD174" s="2">
        <v>120250</v>
      </c>
      <c r="AE174" s="2">
        <v>-21368.9</v>
      </c>
      <c r="AF174" s="2">
        <v>-17.77</v>
      </c>
    </row>
    <row r="175" spans="1:32" ht="15" thickBot="1" x14ac:dyDescent="0.35">
      <c r="A175" s="1" t="s">
        <v>128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7">
        <v>116.2</v>
      </c>
      <c r="H175" s="27">
        <v>47817.599999999999</v>
      </c>
      <c r="I175" s="2">
        <v>0</v>
      </c>
      <c r="J175" s="2">
        <v>0</v>
      </c>
      <c r="K175" s="27">
        <v>31824.6</v>
      </c>
      <c r="L175" s="2">
        <v>0</v>
      </c>
      <c r="M175" s="27">
        <v>0</v>
      </c>
      <c r="N175" s="27">
        <v>47104.3</v>
      </c>
      <c r="O175" s="2">
        <v>0</v>
      </c>
      <c r="P175" s="27">
        <v>6296.5</v>
      </c>
      <c r="Q175" s="2">
        <v>0</v>
      </c>
      <c r="R175" s="27">
        <v>4509.3999999999996</v>
      </c>
      <c r="S175" s="27">
        <v>0</v>
      </c>
      <c r="T175" s="27">
        <v>217.6</v>
      </c>
      <c r="U175" s="2">
        <v>0</v>
      </c>
      <c r="V175" s="27">
        <v>1214.7</v>
      </c>
      <c r="W175" s="2">
        <v>0</v>
      </c>
      <c r="X175" s="2">
        <v>0</v>
      </c>
      <c r="Y175" s="27">
        <v>4143</v>
      </c>
      <c r="Z175" s="2">
        <v>0</v>
      </c>
      <c r="AA175" s="2">
        <v>0</v>
      </c>
      <c r="AB175" s="2">
        <v>0</v>
      </c>
      <c r="AC175" s="2">
        <v>143244</v>
      </c>
      <c r="AD175" s="2">
        <v>130900</v>
      </c>
      <c r="AE175" s="2">
        <v>-12344</v>
      </c>
      <c r="AF175" s="2">
        <v>-9.43</v>
      </c>
    </row>
    <row r="176" spans="1:32" ht="15" thickBot="1" x14ac:dyDescent="0.35">
      <c r="A176" s="1" t="s">
        <v>129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7">
        <v>0</v>
      </c>
      <c r="H176" s="27">
        <v>47817.599999999999</v>
      </c>
      <c r="I176" s="2">
        <v>0</v>
      </c>
      <c r="J176" s="2">
        <v>0</v>
      </c>
      <c r="K176" s="27">
        <v>31824.6</v>
      </c>
      <c r="L176" s="2">
        <v>0</v>
      </c>
      <c r="M176" s="27">
        <v>0</v>
      </c>
      <c r="N176" s="27">
        <v>47104.3</v>
      </c>
      <c r="O176" s="2">
        <v>0</v>
      </c>
      <c r="P176" s="27">
        <v>6296.5</v>
      </c>
      <c r="Q176" s="2">
        <v>0</v>
      </c>
      <c r="R176" s="27">
        <v>3101.9</v>
      </c>
      <c r="S176" s="27">
        <v>0</v>
      </c>
      <c r="T176" s="27">
        <v>0</v>
      </c>
      <c r="U176" s="2">
        <v>0</v>
      </c>
      <c r="V176" s="27">
        <v>0</v>
      </c>
      <c r="W176" s="2">
        <v>0</v>
      </c>
      <c r="X176" s="2">
        <v>0</v>
      </c>
      <c r="Y176" s="27">
        <v>4143</v>
      </c>
      <c r="Z176" s="2">
        <v>0</v>
      </c>
      <c r="AA176" s="2">
        <v>0</v>
      </c>
      <c r="AB176" s="2">
        <v>0</v>
      </c>
      <c r="AC176" s="2">
        <v>140287.9</v>
      </c>
      <c r="AD176" s="2">
        <v>211821</v>
      </c>
      <c r="AE176" s="2">
        <v>71533.100000000006</v>
      </c>
      <c r="AF176" s="2">
        <v>33.770000000000003</v>
      </c>
    </row>
    <row r="177" spans="1:47" ht="15" thickBot="1" x14ac:dyDescent="0.35">
      <c r="A177" s="125" t="s">
        <v>938</v>
      </c>
      <c r="B177" s="126">
        <f>SUM(B143:B176)/$B$180</f>
        <v>0</v>
      </c>
      <c r="C177" s="126">
        <f t="shared" ref="C177:AS177" si="1">SUM(C143:C176)/$B$180</f>
        <v>0</v>
      </c>
      <c r="D177" s="126">
        <f t="shared" si="1"/>
        <v>0</v>
      </c>
      <c r="E177" s="126">
        <f t="shared" si="1"/>
        <v>0</v>
      </c>
      <c r="F177" s="126">
        <f t="shared" si="1"/>
        <v>0</v>
      </c>
      <c r="G177" s="126">
        <f t="shared" si="1"/>
        <v>8.0379783879642628E-4</v>
      </c>
      <c r="H177" s="126">
        <f t="shared" si="1"/>
        <v>0.36030413289588525</v>
      </c>
      <c r="I177" s="126">
        <f t="shared" si="1"/>
        <v>0</v>
      </c>
      <c r="J177" s="126">
        <f t="shared" si="1"/>
        <v>0</v>
      </c>
      <c r="K177" s="126">
        <f t="shared" si="1"/>
        <v>0.15623007701191954</v>
      </c>
      <c r="L177" s="126">
        <f t="shared" si="1"/>
        <v>0</v>
      </c>
      <c r="M177" s="126">
        <f t="shared" si="1"/>
        <v>1.3851778402160486E-2</v>
      </c>
      <c r="N177" s="126">
        <f t="shared" si="1"/>
        <v>0.34685943027999888</v>
      </c>
      <c r="O177" s="126">
        <f t="shared" si="1"/>
        <v>0</v>
      </c>
      <c r="P177" s="126">
        <f t="shared" si="1"/>
        <v>4.496019625323814E-2</v>
      </c>
      <c r="Q177" s="126">
        <f t="shared" si="1"/>
        <v>0</v>
      </c>
      <c r="R177" s="126">
        <f t="shared" si="1"/>
        <v>2.7046228595580046E-2</v>
      </c>
      <c r="S177" s="126">
        <f t="shared" si="1"/>
        <v>1.1514780033029748E-2</v>
      </c>
      <c r="T177" s="126">
        <f t="shared" si="1"/>
        <v>8.7399793875904809E-4</v>
      </c>
      <c r="U177" s="126">
        <f t="shared" si="1"/>
        <v>0</v>
      </c>
      <c r="V177" s="126">
        <f t="shared" si="1"/>
        <v>7.0472778036856695E-3</v>
      </c>
      <c r="W177" s="126">
        <f t="shared" si="1"/>
        <v>0</v>
      </c>
      <c r="X177" s="126">
        <f t="shared" si="1"/>
        <v>0</v>
      </c>
      <c r="Y177" s="126">
        <f t="shared" si="1"/>
        <v>3.0507588896343529E-2</v>
      </c>
      <c r="Z177" s="126">
        <f t="shared" si="1"/>
        <v>0</v>
      </c>
      <c r="AA177" s="126">
        <f t="shared" si="1"/>
        <v>0</v>
      </c>
      <c r="AB177" s="126">
        <f t="shared" si="1"/>
        <v>0</v>
      </c>
      <c r="AC177" s="126">
        <f t="shared" si="1"/>
        <v>1</v>
      </c>
      <c r="AD177" s="126">
        <f>SUM(B177:AB177)</f>
        <v>0.99999928594939669</v>
      </c>
      <c r="AE177" s="126" t="s">
        <v>217</v>
      </c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</row>
    <row r="178" spans="1:47" ht="15" thickBot="1" x14ac:dyDescent="0.35">
      <c r="A178" s="7" t="s">
        <v>206</v>
      </c>
      <c r="B178" s="8">
        <v>163357.70000000001</v>
      </c>
    </row>
    <row r="179" spans="1:47" ht="15" thickBot="1" x14ac:dyDescent="0.35">
      <c r="A179" s="7" t="s">
        <v>207</v>
      </c>
      <c r="B179" s="8">
        <v>0</v>
      </c>
    </row>
    <row r="180" spans="1:47" ht="15" thickBot="1" x14ac:dyDescent="0.35">
      <c r="A180" s="7" t="s">
        <v>208</v>
      </c>
      <c r="B180" s="8">
        <v>4481475.0999999996</v>
      </c>
    </row>
    <row r="181" spans="1:47" ht="15" thickBot="1" x14ac:dyDescent="0.35">
      <c r="A181" s="7" t="s">
        <v>209</v>
      </c>
      <c r="B181" s="8">
        <v>4382232</v>
      </c>
    </row>
    <row r="182" spans="1:47" ht="15" thickBot="1" x14ac:dyDescent="0.35">
      <c r="A182" s="7" t="s">
        <v>210</v>
      </c>
      <c r="B182" s="31">
        <v>99243.1</v>
      </c>
    </row>
    <row r="183" spans="1:47" ht="15" thickBot="1" x14ac:dyDescent="0.35">
      <c r="A183" s="7" t="s">
        <v>211</v>
      </c>
      <c r="B183" s="8"/>
    </row>
    <row r="184" spans="1:47" ht="15" thickBot="1" x14ac:dyDescent="0.35">
      <c r="A184" s="7" t="s">
        <v>212</v>
      </c>
      <c r="B184" s="8"/>
    </row>
    <row r="185" spans="1:47" ht="15" thickBot="1" x14ac:dyDescent="0.35">
      <c r="A185" s="7" t="s">
        <v>213</v>
      </c>
      <c r="B185" s="8">
        <v>0</v>
      </c>
    </row>
    <row r="187" spans="1:47" x14ac:dyDescent="0.3">
      <c r="A187" s="9" t="s">
        <v>214</v>
      </c>
    </row>
    <row r="189" spans="1:47" x14ac:dyDescent="0.3">
      <c r="A189" s="10" t="s">
        <v>293</v>
      </c>
    </row>
    <row r="190" spans="1:47" x14ac:dyDescent="0.3">
      <c r="A190" s="10" t="s">
        <v>294</v>
      </c>
    </row>
  </sheetData>
  <hyperlinks>
    <hyperlink ref="A187" r:id="rId1" display="https://miau.my-x.hu/myx-free/coco/test/148514720210319085155.html" xr:uid="{89B80E6F-1C44-4A46-8C0F-A9D89C1E8DA6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DD02-87D0-4D13-9112-B94D0E30DE4B}">
  <dimension ref="A1:AE202"/>
  <sheetViews>
    <sheetView workbookViewId="0"/>
  </sheetViews>
  <sheetFormatPr defaultRowHeight="14.4" x14ac:dyDescent="0.3"/>
  <cols>
    <col min="1" max="1" width="29.88671875" bestFit="1" customWidth="1"/>
    <col min="2" max="2" width="8.44140625" bestFit="1" customWidth="1"/>
    <col min="3" max="3" width="3.6640625" bestFit="1" customWidth="1"/>
    <col min="4" max="4" width="4.33203125" style="34" bestFit="1" customWidth="1"/>
    <col min="5" max="5" width="4.44140625" style="34" bestFit="1" customWidth="1"/>
    <col min="6" max="6" width="4.33203125" style="34" bestFit="1" customWidth="1"/>
    <col min="7" max="7" width="4.33203125" bestFit="1" customWidth="1"/>
    <col min="8" max="9" width="4.44140625" style="34" bestFit="1" customWidth="1"/>
    <col min="10" max="11" width="4.33203125" style="34" bestFit="1" customWidth="1"/>
    <col min="12" max="14" width="4.33203125" bestFit="1" customWidth="1"/>
    <col min="15" max="15" width="4.44140625" style="34" bestFit="1" customWidth="1"/>
    <col min="16" max="17" width="4.33203125" bestFit="1" customWidth="1"/>
    <col min="18" max="18" width="5.77734375" bestFit="1" customWidth="1"/>
    <col min="19" max="19" width="12" bestFit="1" customWidth="1"/>
    <col min="20" max="20" width="4.88671875" bestFit="1" customWidth="1"/>
    <col min="21" max="21" width="6.6640625" bestFit="1" customWidth="1"/>
  </cols>
  <sheetData>
    <row r="1" spans="1:18" x14ac:dyDescent="0.3">
      <c r="B1" t="str">
        <f>B3</f>
        <v>X(A2)</v>
      </c>
      <c r="C1" t="str">
        <f t="shared" ref="C1:Q1" si="0">C3</f>
        <v>X(A5)</v>
      </c>
      <c r="D1" t="str">
        <f t="shared" si="0"/>
        <v>X(A12)</v>
      </c>
      <c r="E1" t="str">
        <f t="shared" si="0"/>
        <v>X(A15)</v>
      </c>
      <c r="F1" t="str">
        <f t="shared" si="0"/>
        <v>X(A20)</v>
      </c>
      <c r="G1" t="str">
        <f t="shared" si="0"/>
        <v>X(A31)</v>
      </c>
      <c r="H1" t="str">
        <f t="shared" si="0"/>
        <v>X(A33)</v>
      </c>
      <c r="I1" t="str">
        <f t="shared" si="0"/>
        <v>X(A47)</v>
      </c>
      <c r="J1" t="str">
        <f t="shared" si="0"/>
        <v>X(A53)</v>
      </c>
      <c r="K1" t="str">
        <f t="shared" si="0"/>
        <v>X(A58)</v>
      </c>
      <c r="L1" t="str">
        <f t="shared" si="0"/>
        <v>X(A67)</v>
      </c>
      <c r="M1" t="str">
        <f t="shared" si="0"/>
        <v>X(A76)</v>
      </c>
      <c r="N1" t="str">
        <f t="shared" si="0"/>
        <v>X(A78)</v>
      </c>
      <c r="O1" t="str">
        <f t="shared" si="0"/>
        <v>X(A82)</v>
      </c>
      <c r="P1" t="str">
        <f t="shared" si="0"/>
        <v>X(A85)</v>
      </c>
      <c r="Q1" t="str">
        <f t="shared" si="0"/>
        <v>X(A87)</v>
      </c>
    </row>
    <row r="2" spans="1:18" ht="15" thickBot="1" x14ac:dyDescent="0.35">
      <c r="D2" s="34">
        <v>1</v>
      </c>
      <c r="E2" s="34">
        <v>1</v>
      </c>
      <c r="F2" s="34">
        <v>1</v>
      </c>
      <c r="H2" s="34">
        <v>1</v>
      </c>
      <c r="I2" s="34">
        <v>1</v>
      </c>
      <c r="J2" s="34">
        <v>1</v>
      </c>
      <c r="K2" s="34">
        <v>1</v>
      </c>
      <c r="O2" s="34">
        <v>1</v>
      </c>
    </row>
    <row r="3" spans="1:18" ht="15" thickBot="1" x14ac:dyDescent="0.35">
      <c r="A3" s="1" t="s">
        <v>0</v>
      </c>
      <c r="B3" s="1" t="s">
        <v>2</v>
      </c>
      <c r="C3" s="1" t="s">
        <v>5</v>
      </c>
      <c r="D3" s="32" t="s">
        <v>12</v>
      </c>
      <c r="E3" s="32" t="s">
        <v>15</v>
      </c>
      <c r="F3" s="32" t="s">
        <v>20</v>
      </c>
      <c r="G3" s="1" t="s">
        <v>31</v>
      </c>
      <c r="H3" s="32" t="s">
        <v>33</v>
      </c>
      <c r="I3" s="32" t="s">
        <v>47</v>
      </c>
      <c r="J3" s="32" t="s">
        <v>53</v>
      </c>
      <c r="K3" s="32" t="s">
        <v>58</v>
      </c>
      <c r="L3" s="1" t="s">
        <v>67</v>
      </c>
      <c r="M3" s="1" t="s">
        <v>76</v>
      </c>
      <c r="N3" s="1" t="s">
        <v>78</v>
      </c>
      <c r="O3" s="32" t="s">
        <v>82</v>
      </c>
      <c r="P3" s="1" t="s">
        <v>85</v>
      </c>
      <c r="Q3" s="1" t="s">
        <v>87</v>
      </c>
      <c r="R3" s="1" t="s">
        <v>95</v>
      </c>
    </row>
    <row r="4" spans="1:18" ht="15" thickBot="1" x14ac:dyDescent="0.35">
      <c r="A4" s="1" t="s">
        <v>96</v>
      </c>
      <c r="B4" s="2">
        <v>6</v>
      </c>
      <c r="C4" s="2">
        <v>5</v>
      </c>
      <c r="D4" s="33">
        <v>4</v>
      </c>
      <c r="E4" s="33">
        <v>2</v>
      </c>
      <c r="F4" s="33">
        <v>6</v>
      </c>
      <c r="G4" s="2">
        <v>2</v>
      </c>
      <c r="H4" s="33">
        <v>2</v>
      </c>
      <c r="I4" s="33">
        <v>5</v>
      </c>
      <c r="J4" s="33">
        <v>6</v>
      </c>
      <c r="K4" s="33">
        <v>4</v>
      </c>
      <c r="L4" s="2">
        <v>5</v>
      </c>
      <c r="M4" s="2">
        <v>5</v>
      </c>
      <c r="N4" s="2">
        <v>1</v>
      </c>
      <c r="O4" s="33">
        <v>2</v>
      </c>
      <c r="P4" s="2">
        <v>1</v>
      </c>
      <c r="Q4" s="2">
        <v>5</v>
      </c>
      <c r="R4" s="2">
        <v>138700</v>
      </c>
    </row>
    <row r="5" spans="1:18" ht="15" thickBot="1" x14ac:dyDescent="0.35">
      <c r="A5" s="1" t="s">
        <v>97</v>
      </c>
      <c r="B5" s="2">
        <v>6</v>
      </c>
      <c r="C5" s="2">
        <v>1</v>
      </c>
      <c r="D5" s="33">
        <v>3</v>
      </c>
      <c r="E5" s="33">
        <v>6</v>
      </c>
      <c r="F5" s="33">
        <v>6</v>
      </c>
      <c r="G5" s="2">
        <v>3</v>
      </c>
      <c r="H5" s="33">
        <v>1</v>
      </c>
      <c r="I5" s="33">
        <v>3</v>
      </c>
      <c r="J5" s="33">
        <v>1</v>
      </c>
      <c r="K5" s="33">
        <v>3</v>
      </c>
      <c r="L5" s="2">
        <v>1</v>
      </c>
      <c r="M5" s="2">
        <v>1</v>
      </c>
      <c r="N5" s="2">
        <v>3</v>
      </c>
      <c r="O5" s="33">
        <v>1</v>
      </c>
      <c r="P5" s="2">
        <v>3</v>
      </c>
      <c r="Q5" s="2">
        <v>3</v>
      </c>
      <c r="R5" s="2">
        <v>115100</v>
      </c>
    </row>
    <row r="6" spans="1:18" ht="15" thickBot="1" x14ac:dyDescent="0.35">
      <c r="A6" s="1" t="s">
        <v>98</v>
      </c>
      <c r="B6" s="2">
        <v>6</v>
      </c>
      <c r="C6" s="2">
        <v>1</v>
      </c>
      <c r="D6" s="33">
        <v>4</v>
      </c>
      <c r="E6" s="33">
        <v>2</v>
      </c>
      <c r="F6" s="33">
        <v>6</v>
      </c>
      <c r="G6" s="2">
        <v>1</v>
      </c>
      <c r="H6" s="33">
        <v>1</v>
      </c>
      <c r="I6" s="33">
        <v>5</v>
      </c>
      <c r="J6" s="33">
        <v>1</v>
      </c>
      <c r="K6" s="33">
        <v>4</v>
      </c>
      <c r="L6" s="2">
        <v>1</v>
      </c>
      <c r="M6" s="2">
        <v>1</v>
      </c>
      <c r="N6" s="2">
        <v>1</v>
      </c>
      <c r="O6" s="33">
        <v>1</v>
      </c>
      <c r="P6" s="2">
        <v>1</v>
      </c>
      <c r="Q6" s="2">
        <v>1</v>
      </c>
      <c r="R6" s="2">
        <v>115600</v>
      </c>
    </row>
    <row r="7" spans="1:18" ht="15" thickBot="1" x14ac:dyDescent="0.35">
      <c r="A7" s="1" t="s">
        <v>99</v>
      </c>
      <c r="B7" s="2">
        <v>6</v>
      </c>
      <c r="C7" s="2">
        <v>1</v>
      </c>
      <c r="D7" s="33">
        <v>1</v>
      </c>
      <c r="E7" s="33">
        <v>1</v>
      </c>
      <c r="F7" s="33">
        <v>6</v>
      </c>
      <c r="G7" s="2">
        <v>3</v>
      </c>
      <c r="H7" s="33">
        <v>1</v>
      </c>
      <c r="I7" s="33">
        <v>1</v>
      </c>
      <c r="J7" s="33">
        <v>1</v>
      </c>
      <c r="K7" s="33">
        <v>1</v>
      </c>
      <c r="L7" s="2">
        <v>1</v>
      </c>
      <c r="M7" s="2">
        <v>1</v>
      </c>
      <c r="N7" s="2">
        <v>1</v>
      </c>
      <c r="O7" s="33">
        <v>1</v>
      </c>
      <c r="P7" s="2">
        <v>3</v>
      </c>
      <c r="Q7" s="2">
        <v>1</v>
      </c>
      <c r="R7" s="2">
        <v>131666</v>
      </c>
    </row>
    <row r="8" spans="1:18" ht="15" thickBot="1" x14ac:dyDescent="0.35">
      <c r="A8" s="1" t="s">
        <v>100</v>
      </c>
      <c r="B8" s="2">
        <v>6</v>
      </c>
      <c r="C8" s="2">
        <v>1</v>
      </c>
      <c r="D8" s="33">
        <v>1</v>
      </c>
      <c r="E8" s="33">
        <v>1</v>
      </c>
      <c r="F8" s="33">
        <v>6</v>
      </c>
      <c r="G8" s="2">
        <v>3</v>
      </c>
      <c r="H8" s="33">
        <v>1</v>
      </c>
      <c r="I8" s="33">
        <v>1</v>
      </c>
      <c r="J8" s="33">
        <v>1</v>
      </c>
      <c r="K8" s="33">
        <v>1</v>
      </c>
      <c r="L8" s="2">
        <v>1</v>
      </c>
      <c r="M8" s="2">
        <v>1</v>
      </c>
      <c r="N8" s="2">
        <v>1</v>
      </c>
      <c r="O8" s="33">
        <v>1</v>
      </c>
      <c r="P8" s="2">
        <v>3</v>
      </c>
      <c r="Q8" s="2">
        <v>1</v>
      </c>
      <c r="R8" s="2">
        <v>130933</v>
      </c>
    </row>
    <row r="9" spans="1:18" ht="15" thickBot="1" x14ac:dyDescent="0.35">
      <c r="A9" s="1" t="s">
        <v>101</v>
      </c>
      <c r="B9" s="2">
        <v>7</v>
      </c>
      <c r="C9" s="2">
        <v>1</v>
      </c>
      <c r="D9" s="33">
        <v>5</v>
      </c>
      <c r="E9" s="33">
        <v>5</v>
      </c>
      <c r="F9" s="33">
        <v>7</v>
      </c>
      <c r="G9" s="2">
        <v>4</v>
      </c>
      <c r="H9" s="33">
        <v>1</v>
      </c>
      <c r="I9" s="33">
        <v>6</v>
      </c>
      <c r="J9" s="33">
        <v>1</v>
      </c>
      <c r="K9" s="33">
        <v>1</v>
      </c>
      <c r="L9" s="2">
        <v>1</v>
      </c>
      <c r="M9" s="2">
        <v>1</v>
      </c>
      <c r="N9" s="2">
        <v>1</v>
      </c>
      <c r="O9" s="33">
        <v>1</v>
      </c>
      <c r="P9" s="2">
        <v>1</v>
      </c>
      <c r="Q9" s="2">
        <v>1</v>
      </c>
      <c r="R9" s="2">
        <v>112800</v>
      </c>
    </row>
    <row r="10" spans="1:18" ht="15" thickBot="1" x14ac:dyDescent="0.35">
      <c r="A10" s="1" t="s">
        <v>102</v>
      </c>
      <c r="B10" s="2">
        <v>7</v>
      </c>
      <c r="C10" s="2">
        <v>1</v>
      </c>
      <c r="D10" s="33">
        <v>5</v>
      </c>
      <c r="E10" s="33">
        <v>5</v>
      </c>
      <c r="F10" s="33">
        <v>7</v>
      </c>
      <c r="G10" s="2">
        <v>4</v>
      </c>
      <c r="H10" s="33">
        <v>1</v>
      </c>
      <c r="I10" s="33">
        <v>6</v>
      </c>
      <c r="J10" s="33">
        <v>1</v>
      </c>
      <c r="K10" s="33">
        <v>4</v>
      </c>
      <c r="L10" s="2">
        <v>1</v>
      </c>
      <c r="M10" s="2">
        <v>1</v>
      </c>
      <c r="N10" s="2">
        <v>1</v>
      </c>
      <c r="O10" s="33">
        <v>1</v>
      </c>
      <c r="P10" s="2">
        <v>6</v>
      </c>
      <c r="Q10" s="2">
        <v>5</v>
      </c>
      <c r="R10" s="2">
        <v>115100</v>
      </c>
    </row>
    <row r="11" spans="1:18" ht="15" thickBot="1" x14ac:dyDescent="0.35">
      <c r="A11" s="1" t="s">
        <v>103</v>
      </c>
      <c r="B11" s="2">
        <v>7</v>
      </c>
      <c r="C11" s="2">
        <v>1</v>
      </c>
      <c r="D11" s="33">
        <v>5</v>
      </c>
      <c r="E11" s="33">
        <v>5</v>
      </c>
      <c r="F11" s="33">
        <v>7</v>
      </c>
      <c r="G11" s="2">
        <v>4</v>
      </c>
      <c r="H11" s="33">
        <v>1</v>
      </c>
      <c r="I11" s="33">
        <v>6</v>
      </c>
      <c r="J11" s="33">
        <v>1</v>
      </c>
      <c r="K11" s="33">
        <v>4</v>
      </c>
      <c r="L11" s="2">
        <v>1</v>
      </c>
      <c r="M11" s="2">
        <v>1</v>
      </c>
      <c r="N11" s="2">
        <v>1</v>
      </c>
      <c r="O11" s="33">
        <v>1</v>
      </c>
      <c r="P11" s="2">
        <v>5</v>
      </c>
      <c r="Q11" s="2">
        <v>1</v>
      </c>
      <c r="R11" s="2">
        <v>112533</v>
      </c>
    </row>
    <row r="12" spans="1:18" ht="15" thickBot="1" x14ac:dyDescent="0.35">
      <c r="A12" s="1" t="s">
        <v>104</v>
      </c>
      <c r="B12" s="2">
        <v>6</v>
      </c>
      <c r="C12" s="2">
        <v>5</v>
      </c>
      <c r="D12" s="33">
        <v>2</v>
      </c>
      <c r="E12" s="33">
        <v>2</v>
      </c>
      <c r="F12" s="33">
        <v>5</v>
      </c>
      <c r="G12" s="2">
        <v>4</v>
      </c>
      <c r="H12" s="33">
        <v>1</v>
      </c>
      <c r="I12" s="33">
        <v>4</v>
      </c>
      <c r="J12" s="33">
        <v>4</v>
      </c>
      <c r="K12" s="33">
        <v>2</v>
      </c>
      <c r="L12" s="2">
        <v>4</v>
      </c>
      <c r="M12" s="2">
        <v>1</v>
      </c>
      <c r="N12" s="2">
        <v>1</v>
      </c>
      <c r="O12" s="33">
        <v>1</v>
      </c>
      <c r="P12" s="2">
        <v>1</v>
      </c>
      <c r="Q12" s="2">
        <v>4</v>
      </c>
      <c r="R12" s="2">
        <v>174357</v>
      </c>
    </row>
    <row r="13" spans="1:18" ht="15" thickBot="1" x14ac:dyDescent="0.35">
      <c r="A13" s="1" t="s">
        <v>105</v>
      </c>
      <c r="B13" s="2">
        <v>6</v>
      </c>
      <c r="C13" s="2">
        <v>1</v>
      </c>
      <c r="D13" s="33">
        <v>1</v>
      </c>
      <c r="E13" s="33">
        <v>2</v>
      </c>
      <c r="F13" s="33">
        <v>6</v>
      </c>
      <c r="G13" s="2">
        <v>1</v>
      </c>
      <c r="H13" s="33">
        <v>1</v>
      </c>
      <c r="I13" s="33">
        <v>5</v>
      </c>
      <c r="J13" s="33">
        <v>1</v>
      </c>
      <c r="K13" s="33">
        <v>4</v>
      </c>
      <c r="L13" s="2">
        <v>1</v>
      </c>
      <c r="M13" s="2">
        <v>1</v>
      </c>
      <c r="N13" s="2">
        <v>1</v>
      </c>
      <c r="O13" s="33">
        <v>1</v>
      </c>
      <c r="P13" s="2">
        <v>1</v>
      </c>
      <c r="Q13" s="2">
        <v>1</v>
      </c>
      <c r="R13" s="2">
        <v>125964</v>
      </c>
    </row>
    <row r="14" spans="1:18" ht="15" thickBot="1" x14ac:dyDescent="0.35">
      <c r="A14" s="1" t="s">
        <v>106</v>
      </c>
      <c r="B14" s="2">
        <v>6</v>
      </c>
      <c r="C14" s="2">
        <v>1</v>
      </c>
      <c r="D14" s="33">
        <v>1</v>
      </c>
      <c r="E14" s="33">
        <v>4</v>
      </c>
      <c r="F14" s="33">
        <v>6</v>
      </c>
      <c r="G14" s="2">
        <v>4</v>
      </c>
      <c r="H14" s="33">
        <v>1</v>
      </c>
      <c r="I14" s="33">
        <v>1</v>
      </c>
      <c r="J14" s="33">
        <v>1</v>
      </c>
      <c r="K14" s="33">
        <v>4</v>
      </c>
      <c r="L14" s="2">
        <v>1</v>
      </c>
      <c r="M14" s="2">
        <v>1</v>
      </c>
      <c r="N14" s="2">
        <v>1</v>
      </c>
      <c r="O14" s="33">
        <v>1</v>
      </c>
      <c r="P14" s="2">
        <v>1</v>
      </c>
      <c r="Q14" s="2">
        <v>1</v>
      </c>
      <c r="R14" s="2">
        <v>138966</v>
      </c>
    </row>
    <row r="15" spans="1:18" ht="15" thickBot="1" x14ac:dyDescent="0.35">
      <c r="A15" s="1" t="s">
        <v>107</v>
      </c>
      <c r="B15" s="2">
        <v>6</v>
      </c>
      <c r="C15" s="2">
        <v>1</v>
      </c>
      <c r="D15" s="33">
        <v>4</v>
      </c>
      <c r="E15" s="33">
        <v>4</v>
      </c>
      <c r="F15" s="33">
        <v>5</v>
      </c>
      <c r="G15" s="2">
        <v>3</v>
      </c>
      <c r="H15" s="33">
        <v>1</v>
      </c>
      <c r="I15" s="33">
        <v>5</v>
      </c>
      <c r="J15" s="33">
        <v>1</v>
      </c>
      <c r="K15" s="33">
        <v>1</v>
      </c>
      <c r="L15" s="2">
        <v>1</v>
      </c>
      <c r="M15" s="2">
        <v>1</v>
      </c>
      <c r="N15" s="2">
        <v>1</v>
      </c>
      <c r="O15" s="33">
        <v>1</v>
      </c>
      <c r="P15" s="2">
        <v>1</v>
      </c>
      <c r="Q15" s="2">
        <v>5</v>
      </c>
      <c r="R15" s="2">
        <v>127857</v>
      </c>
    </row>
    <row r="16" spans="1:18" ht="15" thickBot="1" x14ac:dyDescent="0.35">
      <c r="A16" s="1" t="s">
        <v>108</v>
      </c>
      <c r="B16" s="2">
        <v>6</v>
      </c>
      <c r="C16" s="2">
        <v>1</v>
      </c>
      <c r="D16" s="33">
        <v>4</v>
      </c>
      <c r="E16" s="33">
        <v>4</v>
      </c>
      <c r="F16" s="33">
        <v>5</v>
      </c>
      <c r="G16" s="2">
        <v>3</v>
      </c>
      <c r="H16" s="33">
        <v>1</v>
      </c>
      <c r="I16" s="33">
        <v>2</v>
      </c>
      <c r="J16" s="33">
        <v>1</v>
      </c>
      <c r="K16" s="33">
        <v>1</v>
      </c>
      <c r="L16" s="2">
        <v>1</v>
      </c>
      <c r="M16" s="2">
        <v>1</v>
      </c>
      <c r="N16" s="2">
        <v>1</v>
      </c>
      <c r="O16" s="33">
        <v>1</v>
      </c>
      <c r="P16" s="2">
        <v>1</v>
      </c>
      <c r="Q16" s="2">
        <v>5</v>
      </c>
      <c r="R16" s="2">
        <v>125066</v>
      </c>
    </row>
    <row r="17" spans="1:18" ht="15" thickBot="1" x14ac:dyDescent="0.35">
      <c r="A17" s="1" t="s">
        <v>109</v>
      </c>
      <c r="B17" s="2">
        <v>6</v>
      </c>
      <c r="C17" s="2">
        <v>1</v>
      </c>
      <c r="D17" s="33">
        <v>1</v>
      </c>
      <c r="E17" s="33">
        <v>1</v>
      </c>
      <c r="F17" s="33">
        <v>4</v>
      </c>
      <c r="G17" s="2">
        <v>1</v>
      </c>
      <c r="H17" s="33">
        <v>1</v>
      </c>
      <c r="I17" s="33">
        <v>1</v>
      </c>
      <c r="J17" s="33">
        <v>1</v>
      </c>
      <c r="K17" s="33">
        <v>1</v>
      </c>
      <c r="L17" s="2">
        <v>1</v>
      </c>
      <c r="M17" s="2">
        <v>1</v>
      </c>
      <c r="N17" s="2">
        <v>1</v>
      </c>
      <c r="O17" s="33">
        <v>1</v>
      </c>
      <c r="P17" s="2">
        <v>1</v>
      </c>
      <c r="Q17" s="2">
        <v>1</v>
      </c>
      <c r="R17" s="2">
        <v>127857</v>
      </c>
    </row>
    <row r="18" spans="1:18" ht="15" thickBot="1" x14ac:dyDescent="0.35">
      <c r="A18" s="1" t="s">
        <v>110</v>
      </c>
      <c r="B18" s="2">
        <v>6</v>
      </c>
      <c r="C18" s="2">
        <v>1</v>
      </c>
      <c r="D18" s="33">
        <v>1</v>
      </c>
      <c r="E18" s="33">
        <v>2</v>
      </c>
      <c r="F18" s="33">
        <v>6</v>
      </c>
      <c r="G18" s="2">
        <v>1</v>
      </c>
      <c r="H18" s="33">
        <v>1</v>
      </c>
      <c r="I18" s="33">
        <v>5</v>
      </c>
      <c r="J18" s="33">
        <v>1</v>
      </c>
      <c r="K18" s="33">
        <v>4</v>
      </c>
      <c r="L18" s="2">
        <v>1</v>
      </c>
      <c r="M18" s="2">
        <v>1</v>
      </c>
      <c r="N18" s="2">
        <v>1</v>
      </c>
      <c r="O18" s="33">
        <v>1</v>
      </c>
      <c r="P18" s="2">
        <v>1</v>
      </c>
      <c r="Q18" s="2">
        <v>1</v>
      </c>
      <c r="R18" s="2">
        <v>113566</v>
      </c>
    </row>
    <row r="19" spans="1:18" ht="15" thickBot="1" x14ac:dyDescent="0.35">
      <c r="A19" s="1" t="s">
        <v>111</v>
      </c>
      <c r="B19" s="2">
        <v>6</v>
      </c>
      <c r="C19" s="2">
        <v>6</v>
      </c>
      <c r="D19" s="33">
        <v>2</v>
      </c>
      <c r="E19" s="33">
        <v>1</v>
      </c>
      <c r="F19" s="33">
        <v>6</v>
      </c>
      <c r="G19" s="2">
        <v>2</v>
      </c>
      <c r="H19" s="33">
        <v>1</v>
      </c>
      <c r="I19" s="33">
        <v>2</v>
      </c>
      <c r="J19" s="33">
        <v>6</v>
      </c>
      <c r="K19" s="33">
        <v>2</v>
      </c>
      <c r="L19" s="2">
        <v>1</v>
      </c>
      <c r="M19" s="2">
        <v>1</v>
      </c>
      <c r="N19" s="2">
        <v>1</v>
      </c>
      <c r="O19" s="33">
        <v>2</v>
      </c>
      <c r="P19" s="2">
        <v>2</v>
      </c>
      <c r="Q19" s="2">
        <v>2</v>
      </c>
      <c r="R19" s="2">
        <v>139250</v>
      </c>
    </row>
    <row r="20" spans="1:18" ht="15" thickBot="1" x14ac:dyDescent="0.35">
      <c r="A20" s="1" t="s">
        <v>112</v>
      </c>
      <c r="B20" s="2">
        <v>6</v>
      </c>
      <c r="C20" s="2">
        <v>1</v>
      </c>
      <c r="D20" s="33">
        <v>5</v>
      </c>
      <c r="E20" s="33">
        <v>1</v>
      </c>
      <c r="F20" s="33">
        <v>6</v>
      </c>
      <c r="G20" s="2">
        <v>4</v>
      </c>
      <c r="H20" s="33">
        <v>1</v>
      </c>
      <c r="I20" s="33">
        <v>5</v>
      </c>
      <c r="J20" s="33">
        <v>1</v>
      </c>
      <c r="K20" s="33">
        <v>4</v>
      </c>
      <c r="L20" s="2">
        <v>1</v>
      </c>
      <c r="M20" s="2">
        <v>1</v>
      </c>
      <c r="N20" s="2">
        <v>1</v>
      </c>
      <c r="O20" s="33">
        <v>1</v>
      </c>
      <c r="P20" s="2">
        <v>5</v>
      </c>
      <c r="Q20" s="2">
        <v>1</v>
      </c>
      <c r="R20" s="2">
        <v>132733</v>
      </c>
    </row>
    <row r="21" spans="1:18" ht="15" thickBot="1" x14ac:dyDescent="0.35">
      <c r="A21" s="1" t="s">
        <v>113</v>
      </c>
      <c r="B21" s="2">
        <v>6</v>
      </c>
      <c r="C21" s="2">
        <v>1</v>
      </c>
      <c r="D21" s="33">
        <v>1</v>
      </c>
      <c r="E21" s="33">
        <v>1</v>
      </c>
      <c r="F21" s="33">
        <v>6</v>
      </c>
      <c r="G21" s="2">
        <v>3</v>
      </c>
      <c r="H21" s="33">
        <v>1</v>
      </c>
      <c r="I21" s="33">
        <v>1</v>
      </c>
      <c r="J21" s="33">
        <v>1</v>
      </c>
      <c r="K21" s="33">
        <v>1</v>
      </c>
      <c r="L21" s="2">
        <v>1</v>
      </c>
      <c r="M21" s="2">
        <v>1</v>
      </c>
      <c r="N21" s="2">
        <v>1</v>
      </c>
      <c r="O21" s="33">
        <v>1</v>
      </c>
      <c r="P21" s="2">
        <v>3</v>
      </c>
      <c r="Q21" s="2">
        <v>1</v>
      </c>
      <c r="R21" s="2">
        <v>120666</v>
      </c>
    </row>
    <row r="22" spans="1:18" ht="15" thickBot="1" x14ac:dyDescent="0.35">
      <c r="A22" s="1" t="s">
        <v>114</v>
      </c>
      <c r="B22" s="2">
        <v>6</v>
      </c>
      <c r="C22" s="2">
        <v>1</v>
      </c>
      <c r="D22" s="33">
        <v>1</v>
      </c>
      <c r="E22" s="33">
        <v>1</v>
      </c>
      <c r="F22" s="33">
        <v>6</v>
      </c>
      <c r="G22" s="2">
        <v>1</v>
      </c>
      <c r="H22" s="33">
        <v>1</v>
      </c>
      <c r="I22" s="33">
        <v>1</v>
      </c>
      <c r="J22" s="33">
        <v>1</v>
      </c>
      <c r="K22" s="33">
        <v>1</v>
      </c>
      <c r="L22" s="2">
        <v>1</v>
      </c>
      <c r="M22" s="2">
        <v>1</v>
      </c>
      <c r="N22" s="2">
        <v>1</v>
      </c>
      <c r="O22" s="33">
        <v>1</v>
      </c>
      <c r="P22" s="2">
        <v>1</v>
      </c>
      <c r="Q22" s="2">
        <v>1</v>
      </c>
      <c r="R22" s="2">
        <v>118966</v>
      </c>
    </row>
    <row r="23" spans="1:18" ht="15" thickBot="1" x14ac:dyDescent="0.35">
      <c r="A23" s="1" t="s">
        <v>115</v>
      </c>
      <c r="B23" s="2">
        <v>6</v>
      </c>
      <c r="C23" s="2">
        <v>1</v>
      </c>
      <c r="D23" s="33">
        <v>5</v>
      </c>
      <c r="E23" s="33">
        <v>1</v>
      </c>
      <c r="F23" s="33">
        <v>6</v>
      </c>
      <c r="G23" s="2">
        <v>3</v>
      </c>
      <c r="H23" s="33">
        <v>1</v>
      </c>
      <c r="I23" s="33">
        <v>1</v>
      </c>
      <c r="J23" s="33">
        <v>1</v>
      </c>
      <c r="K23" s="33">
        <v>1</v>
      </c>
      <c r="L23" s="2">
        <v>1</v>
      </c>
      <c r="M23" s="2">
        <v>1</v>
      </c>
      <c r="N23" s="2">
        <v>1</v>
      </c>
      <c r="O23" s="33">
        <v>1</v>
      </c>
      <c r="P23" s="2">
        <v>3</v>
      </c>
      <c r="Q23" s="2">
        <v>1</v>
      </c>
      <c r="R23" s="2">
        <v>116800</v>
      </c>
    </row>
    <row r="24" spans="1:18" ht="15" thickBot="1" x14ac:dyDescent="0.35">
      <c r="A24" s="1" t="s">
        <v>116</v>
      </c>
      <c r="B24" s="2">
        <v>6</v>
      </c>
      <c r="C24" s="2">
        <v>1</v>
      </c>
      <c r="D24" s="33">
        <v>5</v>
      </c>
      <c r="E24" s="33">
        <v>1</v>
      </c>
      <c r="F24" s="33">
        <v>6</v>
      </c>
      <c r="G24" s="2">
        <v>3</v>
      </c>
      <c r="H24" s="33">
        <v>1</v>
      </c>
      <c r="I24" s="33">
        <v>1</v>
      </c>
      <c r="J24" s="33">
        <v>1</v>
      </c>
      <c r="K24" s="33">
        <v>1</v>
      </c>
      <c r="L24" s="2">
        <v>1</v>
      </c>
      <c r="M24" s="2">
        <v>1</v>
      </c>
      <c r="N24" s="2">
        <v>1</v>
      </c>
      <c r="O24" s="33">
        <v>1</v>
      </c>
      <c r="P24" s="2">
        <v>3</v>
      </c>
      <c r="Q24" s="2">
        <v>1</v>
      </c>
      <c r="R24" s="2">
        <v>124233</v>
      </c>
    </row>
    <row r="25" spans="1:18" ht="15" thickBot="1" x14ac:dyDescent="0.35">
      <c r="A25" s="1" t="s">
        <v>117</v>
      </c>
      <c r="B25" s="2">
        <v>6</v>
      </c>
      <c r="C25" s="2">
        <v>1</v>
      </c>
      <c r="D25" s="33">
        <v>1</v>
      </c>
      <c r="E25" s="33">
        <v>1</v>
      </c>
      <c r="F25" s="33">
        <v>6</v>
      </c>
      <c r="G25" s="2">
        <v>3</v>
      </c>
      <c r="H25" s="33">
        <v>1</v>
      </c>
      <c r="I25" s="33">
        <v>1</v>
      </c>
      <c r="J25" s="33">
        <v>1</v>
      </c>
      <c r="K25" s="33">
        <v>1</v>
      </c>
      <c r="L25" s="2">
        <v>1</v>
      </c>
      <c r="M25" s="2">
        <v>1</v>
      </c>
      <c r="N25" s="2">
        <v>1</v>
      </c>
      <c r="O25" s="33">
        <v>1</v>
      </c>
      <c r="P25" s="2">
        <v>3</v>
      </c>
      <c r="Q25" s="2">
        <v>1</v>
      </c>
      <c r="R25" s="2">
        <v>128300</v>
      </c>
    </row>
    <row r="26" spans="1:18" ht="15" thickBot="1" x14ac:dyDescent="0.35">
      <c r="A26" s="1" t="s">
        <v>118</v>
      </c>
      <c r="B26" s="2">
        <v>6</v>
      </c>
      <c r="C26" s="2">
        <v>1</v>
      </c>
      <c r="D26" s="33">
        <v>1</v>
      </c>
      <c r="E26" s="33">
        <v>1</v>
      </c>
      <c r="F26" s="33">
        <v>6</v>
      </c>
      <c r="G26" s="2">
        <v>3</v>
      </c>
      <c r="H26" s="33">
        <v>1</v>
      </c>
      <c r="I26" s="33">
        <v>1</v>
      </c>
      <c r="J26" s="33">
        <v>1</v>
      </c>
      <c r="K26" s="33">
        <v>1</v>
      </c>
      <c r="L26" s="2">
        <v>1</v>
      </c>
      <c r="M26" s="2">
        <v>1</v>
      </c>
      <c r="N26" s="2">
        <v>1</v>
      </c>
      <c r="O26" s="33">
        <v>1</v>
      </c>
      <c r="P26" s="2">
        <v>1</v>
      </c>
      <c r="Q26" s="2">
        <v>1</v>
      </c>
      <c r="R26" s="2">
        <v>117300</v>
      </c>
    </row>
    <row r="27" spans="1:18" ht="15" thickBot="1" x14ac:dyDescent="0.35">
      <c r="A27" s="1" t="s">
        <v>119</v>
      </c>
      <c r="B27" s="2">
        <v>6</v>
      </c>
      <c r="C27" s="2">
        <v>1</v>
      </c>
      <c r="D27" s="33">
        <v>5</v>
      </c>
      <c r="E27" s="33">
        <v>1</v>
      </c>
      <c r="F27" s="33">
        <v>6</v>
      </c>
      <c r="G27" s="2">
        <v>3</v>
      </c>
      <c r="H27" s="33">
        <v>1</v>
      </c>
      <c r="I27" s="33">
        <v>1</v>
      </c>
      <c r="J27" s="33">
        <v>1</v>
      </c>
      <c r="K27" s="33">
        <v>1</v>
      </c>
      <c r="L27" s="2">
        <v>1</v>
      </c>
      <c r="M27" s="2">
        <v>1</v>
      </c>
      <c r="N27" s="2">
        <v>1</v>
      </c>
      <c r="O27" s="33">
        <v>1</v>
      </c>
      <c r="P27" s="2">
        <v>3</v>
      </c>
      <c r="Q27" s="2">
        <v>1</v>
      </c>
      <c r="R27" s="2">
        <v>141066</v>
      </c>
    </row>
    <row r="28" spans="1:18" ht="15" thickBot="1" x14ac:dyDescent="0.35">
      <c r="A28" s="1" t="s">
        <v>120</v>
      </c>
      <c r="B28" s="2">
        <v>6</v>
      </c>
      <c r="C28" s="2">
        <v>1</v>
      </c>
      <c r="D28" s="33">
        <v>4</v>
      </c>
      <c r="E28" s="33">
        <v>4</v>
      </c>
      <c r="F28" s="33">
        <v>5</v>
      </c>
      <c r="G28" s="2">
        <v>3</v>
      </c>
      <c r="H28" s="33">
        <v>1</v>
      </c>
      <c r="I28" s="33">
        <v>2</v>
      </c>
      <c r="J28" s="33">
        <v>1</v>
      </c>
      <c r="K28" s="33">
        <v>1</v>
      </c>
      <c r="L28" s="2">
        <v>1</v>
      </c>
      <c r="M28" s="2">
        <v>1</v>
      </c>
      <c r="N28" s="2">
        <v>1</v>
      </c>
      <c r="O28" s="33">
        <v>5</v>
      </c>
      <c r="P28" s="2">
        <v>1</v>
      </c>
      <c r="Q28" s="2">
        <v>1</v>
      </c>
      <c r="R28" s="2">
        <v>140678</v>
      </c>
    </row>
    <row r="29" spans="1:18" ht="15" thickBot="1" x14ac:dyDescent="0.35">
      <c r="A29" s="1" t="s">
        <v>121</v>
      </c>
      <c r="B29" s="2">
        <v>6</v>
      </c>
      <c r="C29" s="2">
        <v>1</v>
      </c>
      <c r="D29" s="33">
        <v>1</v>
      </c>
      <c r="E29" s="33">
        <v>2</v>
      </c>
      <c r="F29" s="33">
        <v>6</v>
      </c>
      <c r="G29" s="2">
        <v>1</v>
      </c>
      <c r="H29" s="33">
        <v>1</v>
      </c>
      <c r="I29" s="33">
        <v>5</v>
      </c>
      <c r="J29" s="33">
        <v>1</v>
      </c>
      <c r="K29" s="33">
        <v>4</v>
      </c>
      <c r="L29" s="2">
        <v>1</v>
      </c>
      <c r="M29" s="2">
        <v>1</v>
      </c>
      <c r="N29" s="2">
        <v>1</v>
      </c>
      <c r="O29" s="33">
        <v>1</v>
      </c>
      <c r="P29" s="2">
        <v>1</v>
      </c>
      <c r="Q29" s="2">
        <v>1</v>
      </c>
      <c r="R29" s="2">
        <v>123666</v>
      </c>
    </row>
    <row r="30" spans="1:18" ht="15" thickBot="1" x14ac:dyDescent="0.35">
      <c r="A30" s="1" t="s">
        <v>122</v>
      </c>
      <c r="B30" s="2">
        <v>6</v>
      </c>
      <c r="C30" s="2">
        <v>1</v>
      </c>
      <c r="D30" s="33">
        <v>1</v>
      </c>
      <c r="E30" s="33">
        <v>2</v>
      </c>
      <c r="F30" s="33">
        <v>6</v>
      </c>
      <c r="G30" s="2">
        <v>1</v>
      </c>
      <c r="H30" s="33">
        <v>1</v>
      </c>
      <c r="I30" s="33">
        <v>5</v>
      </c>
      <c r="J30" s="33">
        <v>1</v>
      </c>
      <c r="K30" s="33">
        <v>4</v>
      </c>
      <c r="L30" s="2">
        <v>1</v>
      </c>
      <c r="M30" s="2">
        <v>1</v>
      </c>
      <c r="N30" s="2">
        <v>1</v>
      </c>
      <c r="O30" s="33">
        <v>1</v>
      </c>
      <c r="P30" s="2">
        <v>1</v>
      </c>
      <c r="Q30" s="2">
        <v>1</v>
      </c>
      <c r="R30" s="2">
        <v>113666</v>
      </c>
    </row>
    <row r="31" spans="1:18" ht="15" thickBot="1" x14ac:dyDescent="0.35">
      <c r="A31" s="1" t="s">
        <v>123</v>
      </c>
      <c r="B31" s="2">
        <v>6</v>
      </c>
      <c r="C31" s="2">
        <v>1</v>
      </c>
      <c r="D31" s="33">
        <v>1</v>
      </c>
      <c r="E31" s="33">
        <v>2</v>
      </c>
      <c r="F31" s="33">
        <v>6</v>
      </c>
      <c r="G31" s="2">
        <v>1</v>
      </c>
      <c r="H31" s="33">
        <v>1</v>
      </c>
      <c r="I31" s="33">
        <v>5</v>
      </c>
      <c r="J31" s="33">
        <v>1</v>
      </c>
      <c r="K31" s="33">
        <v>4</v>
      </c>
      <c r="L31" s="2">
        <v>1</v>
      </c>
      <c r="M31" s="2">
        <v>1</v>
      </c>
      <c r="N31" s="2">
        <v>1</v>
      </c>
      <c r="O31" s="33">
        <v>1</v>
      </c>
      <c r="P31" s="2">
        <v>1</v>
      </c>
      <c r="Q31" s="2">
        <v>1</v>
      </c>
      <c r="R31" s="2">
        <v>117033</v>
      </c>
    </row>
    <row r="32" spans="1:18" ht="15" thickBot="1" x14ac:dyDescent="0.35">
      <c r="A32" s="1" t="s">
        <v>124</v>
      </c>
      <c r="B32" s="2">
        <v>6</v>
      </c>
      <c r="C32" s="2">
        <v>1</v>
      </c>
      <c r="D32" s="33">
        <v>1</v>
      </c>
      <c r="E32" s="33">
        <v>2</v>
      </c>
      <c r="F32" s="33">
        <v>6</v>
      </c>
      <c r="G32" s="2">
        <v>1</v>
      </c>
      <c r="H32" s="33">
        <v>1</v>
      </c>
      <c r="I32" s="33">
        <v>5</v>
      </c>
      <c r="J32" s="33">
        <v>1</v>
      </c>
      <c r="K32" s="33">
        <v>4</v>
      </c>
      <c r="L32" s="2">
        <v>1</v>
      </c>
      <c r="M32" s="2">
        <v>1</v>
      </c>
      <c r="N32" s="2">
        <v>1</v>
      </c>
      <c r="O32" s="33">
        <v>1</v>
      </c>
      <c r="P32" s="2">
        <v>1</v>
      </c>
      <c r="Q32" s="2">
        <v>1</v>
      </c>
      <c r="R32" s="2">
        <v>122392</v>
      </c>
    </row>
    <row r="33" spans="1:18" ht="15" thickBot="1" x14ac:dyDescent="0.35">
      <c r="A33" s="1" t="s">
        <v>125</v>
      </c>
      <c r="B33" s="2">
        <v>7</v>
      </c>
      <c r="C33" s="2">
        <v>1</v>
      </c>
      <c r="D33" s="33">
        <v>5</v>
      </c>
      <c r="E33" s="33">
        <v>5</v>
      </c>
      <c r="F33" s="33">
        <v>7</v>
      </c>
      <c r="G33" s="2">
        <v>4</v>
      </c>
      <c r="H33" s="33">
        <v>1</v>
      </c>
      <c r="I33" s="33">
        <v>6</v>
      </c>
      <c r="J33" s="33">
        <v>1</v>
      </c>
      <c r="K33" s="33">
        <v>4</v>
      </c>
      <c r="L33" s="2">
        <v>1</v>
      </c>
      <c r="M33" s="2">
        <v>1</v>
      </c>
      <c r="N33" s="2">
        <v>1</v>
      </c>
      <c r="O33" s="33">
        <v>1</v>
      </c>
      <c r="P33" s="2">
        <v>5</v>
      </c>
      <c r="Q33" s="2">
        <v>1</v>
      </c>
      <c r="R33" s="2">
        <v>132214</v>
      </c>
    </row>
    <row r="34" spans="1:18" ht="15" thickBot="1" x14ac:dyDescent="0.35">
      <c r="A34" s="1" t="s">
        <v>126</v>
      </c>
      <c r="B34" s="2">
        <v>6</v>
      </c>
      <c r="C34" s="2">
        <v>1</v>
      </c>
      <c r="D34" s="33">
        <v>3</v>
      </c>
      <c r="E34" s="33">
        <v>6</v>
      </c>
      <c r="F34" s="33">
        <v>6</v>
      </c>
      <c r="G34" s="2">
        <v>3</v>
      </c>
      <c r="H34" s="33">
        <v>1</v>
      </c>
      <c r="I34" s="33">
        <v>3</v>
      </c>
      <c r="J34" s="33">
        <v>1</v>
      </c>
      <c r="K34" s="33">
        <v>3</v>
      </c>
      <c r="L34" s="2">
        <v>1</v>
      </c>
      <c r="M34" s="2">
        <v>1</v>
      </c>
      <c r="N34" s="2">
        <v>3</v>
      </c>
      <c r="O34" s="33">
        <v>1</v>
      </c>
      <c r="P34" s="2">
        <v>3</v>
      </c>
      <c r="Q34" s="2">
        <v>3</v>
      </c>
      <c r="R34" s="2">
        <v>124233</v>
      </c>
    </row>
    <row r="35" spans="1:18" ht="15" thickBot="1" x14ac:dyDescent="0.35">
      <c r="A35" s="1" t="s">
        <v>127</v>
      </c>
      <c r="B35" s="2">
        <v>6</v>
      </c>
      <c r="C35" s="2">
        <v>1</v>
      </c>
      <c r="D35" s="33">
        <v>1</v>
      </c>
      <c r="E35" s="33">
        <v>2</v>
      </c>
      <c r="F35" s="33">
        <v>6</v>
      </c>
      <c r="G35" s="2">
        <v>1</v>
      </c>
      <c r="H35" s="33">
        <v>1</v>
      </c>
      <c r="I35" s="33">
        <v>5</v>
      </c>
      <c r="J35" s="33">
        <v>1</v>
      </c>
      <c r="K35" s="33">
        <v>4</v>
      </c>
      <c r="L35" s="2">
        <v>1</v>
      </c>
      <c r="M35" s="2">
        <v>1</v>
      </c>
      <c r="N35" s="2">
        <v>1</v>
      </c>
      <c r="O35" s="33">
        <v>1</v>
      </c>
      <c r="P35" s="2">
        <v>1</v>
      </c>
      <c r="Q35" s="2">
        <v>1</v>
      </c>
      <c r="R35" s="2">
        <v>120250</v>
      </c>
    </row>
    <row r="36" spans="1:18" ht="15" thickBot="1" x14ac:dyDescent="0.35">
      <c r="A36" s="1" t="s">
        <v>128</v>
      </c>
      <c r="B36" s="2">
        <v>6</v>
      </c>
      <c r="C36" s="2">
        <v>1</v>
      </c>
      <c r="D36" s="33">
        <v>5</v>
      </c>
      <c r="E36" s="33">
        <v>1</v>
      </c>
      <c r="F36" s="33">
        <v>6</v>
      </c>
      <c r="G36" s="2">
        <v>3</v>
      </c>
      <c r="H36" s="33">
        <v>1</v>
      </c>
      <c r="I36" s="33">
        <v>1</v>
      </c>
      <c r="J36" s="33">
        <v>1</v>
      </c>
      <c r="K36" s="33">
        <v>1</v>
      </c>
      <c r="L36" s="2">
        <v>1</v>
      </c>
      <c r="M36" s="2">
        <v>1</v>
      </c>
      <c r="N36" s="2">
        <v>1</v>
      </c>
      <c r="O36" s="33">
        <v>1</v>
      </c>
      <c r="P36" s="2">
        <v>3</v>
      </c>
      <c r="Q36" s="2">
        <v>1</v>
      </c>
      <c r="R36" s="2">
        <v>130900</v>
      </c>
    </row>
    <row r="37" spans="1:18" ht="15" thickBot="1" x14ac:dyDescent="0.35">
      <c r="A37" s="1" t="s">
        <v>129</v>
      </c>
      <c r="B37" s="2">
        <v>7</v>
      </c>
      <c r="C37" s="2">
        <v>5</v>
      </c>
      <c r="D37" s="33">
        <v>5</v>
      </c>
      <c r="E37" s="33">
        <v>5</v>
      </c>
      <c r="F37" s="33">
        <v>7</v>
      </c>
      <c r="G37" s="2">
        <v>5</v>
      </c>
      <c r="H37" s="33">
        <v>1</v>
      </c>
      <c r="I37" s="33">
        <v>5</v>
      </c>
      <c r="J37" s="33">
        <v>1</v>
      </c>
      <c r="K37" s="33">
        <v>5</v>
      </c>
      <c r="L37" s="2">
        <v>1</v>
      </c>
      <c r="M37" s="2">
        <v>1</v>
      </c>
      <c r="N37" s="2">
        <v>1</v>
      </c>
      <c r="O37" s="33">
        <v>1</v>
      </c>
      <c r="P37" s="2">
        <v>5</v>
      </c>
      <c r="Q37" s="2">
        <v>5</v>
      </c>
      <c r="R37" s="2">
        <v>211821</v>
      </c>
    </row>
    <row r="40" spans="1:18" ht="18" x14ac:dyDescent="0.3">
      <c r="A40" s="3"/>
    </row>
    <row r="41" spans="1:18" x14ac:dyDescent="0.3">
      <c r="A41" s="4"/>
    </row>
    <row r="44" spans="1:18" ht="45" x14ac:dyDescent="0.3">
      <c r="A44" s="5" t="s">
        <v>130</v>
      </c>
      <c r="B44" s="6">
        <v>2570342</v>
      </c>
      <c r="C44" s="5" t="s">
        <v>131</v>
      </c>
      <c r="D44" s="35">
        <v>34</v>
      </c>
      <c r="E44" s="36" t="s">
        <v>132</v>
      </c>
      <c r="F44" s="30">
        <v>16</v>
      </c>
      <c r="G44" s="5" t="s">
        <v>133</v>
      </c>
      <c r="H44" s="35">
        <v>34</v>
      </c>
      <c r="I44" s="36" t="s">
        <v>134</v>
      </c>
      <c r="J44" s="35">
        <v>0</v>
      </c>
      <c r="K44" s="36" t="s">
        <v>135</v>
      </c>
      <c r="L44" s="6" t="s">
        <v>295</v>
      </c>
    </row>
    <row r="45" spans="1:18" ht="18.600000000000001" thickBot="1" x14ac:dyDescent="0.35">
      <c r="A45" s="3"/>
    </row>
    <row r="46" spans="1:18" ht="15" thickBot="1" x14ac:dyDescent="0.35">
      <c r="A46" s="1" t="s">
        <v>0</v>
      </c>
      <c r="B46" s="1" t="s">
        <v>1</v>
      </c>
      <c r="C46" s="1" t="s">
        <v>2</v>
      </c>
      <c r="D46" s="32" t="s">
        <v>3</v>
      </c>
      <c r="E46" s="32" t="s">
        <v>4</v>
      </c>
      <c r="F46" s="32" t="s">
        <v>5</v>
      </c>
      <c r="G46" s="1" t="s">
        <v>6</v>
      </c>
      <c r="H46" s="32" t="s">
        <v>7</v>
      </c>
      <c r="I46" s="32" t="s">
        <v>8</v>
      </c>
      <c r="J46" s="32" t="s">
        <v>9</v>
      </c>
      <c r="K46" s="32" t="s">
        <v>10</v>
      </c>
      <c r="L46" s="1" t="s">
        <v>11</v>
      </c>
      <c r="M46" s="1" t="s">
        <v>12</v>
      </c>
      <c r="N46" s="1" t="s">
        <v>13</v>
      </c>
      <c r="O46" s="32" t="s">
        <v>14</v>
      </c>
      <c r="P46" s="1" t="s">
        <v>15</v>
      </c>
      <c r="Q46" s="1" t="s">
        <v>16</v>
      </c>
      <c r="R46" s="1" t="s">
        <v>296</v>
      </c>
    </row>
    <row r="47" spans="1:18" ht="15" thickBot="1" x14ac:dyDescent="0.35">
      <c r="A47" s="1" t="s">
        <v>96</v>
      </c>
      <c r="B47" s="2">
        <v>6</v>
      </c>
      <c r="C47" s="2">
        <v>5</v>
      </c>
      <c r="D47" s="33">
        <v>4</v>
      </c>
      <c r="E47" s="33">
        <v>2</v>
      </c>
      <c r="F47" s="33">
        <v>6</v>
      </c>
      <c r="G47" s="2">
        <v>2</v>
      </c>
      <c r="H47" s="33">
        <v>2</v>
      </c>
      <c r="I47" s="33">
        <v>5</v>
      </c>
      <c r="J47" s="33">
        <v>6</v>
      </c>
      <c r="K47" s="33">
        <v>4</v>
      </c>
      <c r="L47" s="2">
        <v>5</v>
      </c>
      <c r="M47" s="2">
        <v>5</v>
      </c>
      <c r="N47" s="2">
        <v>1</v>
      </c>
      <c r="O47" s="33">
        <v>2</v>
      </c>
      <c r="P47" s="2">
        <v>1</v>
      </c>
      <c r="Q47" s="2">
        <v>5</v>
      </c>
      <c r="R47" s="2">
        <v>138700</v>
      </c>
    </row>
    <row r="48" spans="1:18" ht="15" thickBot="1" x14ac:dyDescent="0.35">
      <c r="A48" s="1" t="s">
        <v>97</v>
      </c>
      <c r="B48" s="2">
        <v>6</v>
      </c>
      <c r="C48" s="2">
        <v>1</v>
      </c>
      <c r="D48" s="33">
        <v>3</v>
      </c>
      <c r="E48" s="33">
        <v>6</v>
      </c>
      <c r="F48" s="33">
        <v>6</v>
      </c>
      <c r="G48" s="2">
        <v>3</v>
      </c>
      <c r="H48" s="33">
        <v>1</v>
      </c>
      <c r="I48" s="33">
        <v>3</v>
      </c>
      <c r="J48" s="33">
        <v>1</v>
      </c>
      <c r="K48" s="33">
        <v>3</v>
      </c>
      <c r="L48" s="2">
        <v>1</v>
      </c>
      <c r="M48" s="2">
        <v>1</v>
      </c>
      <c r="N48" s="2">
        <v>3</v>
      </c>
      <c r="O48" s="33">
        <v>1</v>
      </c>
      <c r="P48" s="2">
        <v>3</v>
      </c>
      <c r="Q48" s="2">
        <v>3</v>
      </c>
      <c r="R48" s="2">
        <v>115100</v>
      </c>
    </row>
    <row r="49" spans="1:18" ht="15" thickBot="1" x14ac:dyDescent="0.35">
      <c r="A49" s="1" t="s">
        <v>98</v>
      </c>
      <c r="B49" s="2">
        <v>6</v>
      </c>
      <c r="C49" s="2">
        <v>1</v>
      </c>
      <c r="D49" s="33">
        <v>4</v>
      </c>
      <c r="E49" s="33">
        <v>2</v>
      </c>
      <c r="F49" s="33">
        <v>6</v>
      </c>
      <c r="G49" s="2">
        <v>1</v>
      </c>
      <c r="H49" s="33">
        <v>1</v>
      </c>
      <c r="I49" s="33">
        <v>5</v>
      </c>
      <c r="J49" s="33">
        <v>1</v>
      </c>
      <c r="K49" s="33">
        <v>4</v>
      </c>
      <c r="L49" s="2">
        <v>1</v>
      </c>
      <c r="M49" s="2">
        <v>1</v>
      </c>
      <c r="N49" s="2">
        <v>1</v>
      </c>
      <c r="O49" s="33">
        <v>1</v>
      </c>
      <c r="P49" s="2">
        <v>1</v>
      </c>
      <c r="Q49" s="2">
        <v>1</v>
      </c>
      <c r="R49" s="2">
        <v>115600</v>
      </c>
    </row>
    <row r="50" spans="1:18" ht="15" thickBot="1" x14ac:dyDescent="0.35">
      <c r="A50" s="1" t="s">
        <v>99</v>
      </c>
      <c r="B50" s="2">
        <v>6</v>
      </c>
      <c r="C50" s="2">
        <v>1</v>
      </c>
      <c r="D50" s="33">
        <v>1</v>
      </c>
      <c r="E50" s="33">
        <v>1</v>
      </c>
      <c r="F50" s="33">
        <v>6</v>
      </c>
      <c r="G50" s="2">
        <v>3</v>
      </c>
      <c r="H50" s="33">
        <v>1</v>
      </c>
      <c r="I50" s="33">
        <v>1</v>
      </c>
      <c r="J50" s="33">
        <v>1</v>
      </c>
      <c r="K50" s="33">
        <v>1</v>
      </c>
      <c r="L50" s="2">
        <v>1</v>
      </c>
      <c r="M50" s="2">
        <v>1</v>
      </c>
      <c r="N50" s="2">
        <v>1</v>
      </c>
      <c r="O50" s="33">
        <v>1</v>
      </c>
      <c r="P50" s="2">
        <v>3</v>
      </c>
      <c r="Q50" s="2">
        <v>1</v>
      </c>
      <c r="R50" s="2">
        <v>131666</v>
      </c>
    </row>
    <row r="51" spans="1:18" ht="15" thickBot="1" x14ac:dyDescent="0.35">
      <c r="A51" s="1" t="s">
        <v>100</v>
      </c>
      <c r="B51" s="2">
        <v>6</v>
      </c>
      <c r="C51" s="2">
        <v>1</v>
      </c>
      <c r="D51" s="33">
        <v>1</v>
      </c>
      <c r="E51" s="33">
        <v>1</v>
      </c>
      <c r="F51" s="33">
        <v>6</v>
      </c>
      <c r="G51" s="2">
        <v>3</v>
      </c>
      <c r="H51" s="33">
        <v>1</v>
      </c>
      <c r="I51" s="33">
        <v>1</v>
      </c>
      <c r="J51" s="33">
        <v>1</v>
      </c>
      <c r="K51" s="33">
        <v>1</v>
      </c>
      <c r="L51" s="2">
        <v>1</v>
      </c>
      <c r="M51" s="2">
        <v>1</v>
      </c>
      <c r="N51" s="2">
        <v>1</v>
      </c>
      <c r="O51" s="33">
        <v>1</v>
      </c>
      <c r="P51" s="2">
        <v>3</v>
      </c>
      <c r="Q51" s="2">
        <v>1</v>
      </c>
      <c r="R51" s="2">
        <v>130933</v>
      </c>
    </row>
    <row r="52" spans="1:18" ht="15" thickBot="1" x14ac:dyDescent="0.35">
      <c r="A52" s="1" t="s">
        <v>101</v>
      </c>
      <c r="B52" s="2">
        <v>7</v>
      </c>
      <c r="C52" s="2">
        <v>1</v>
      </c>
      <c r="D52" s="33">
        <v>5</v>
      </c>
      <c r="E52" s="33">
        <v>5</v>
      </c>
      <c r="F52" s="33">
        <v>7</v>
      </c>
      <c r="G52" s="2">
        <v>4</v>
      </c>
      <c r="H52" s="33">
        <v>1</v>
      </c>
      <c r="I52" s="33">
        <v>6</v>
      </c>
      <c r="J52" s="33">
        <v>1</v>
      </c>
      <c r="K52" s="33">
        <v>1</v>
      </c>
      <c r="L52" s="2">
        <v>1</v>
      </c>
      <c r="M52" s="2">
        <v>1</v>
      </c>
      <c r="N52" s="2">
        <v>1</v>
      </c>
      <c r="O52" s="33">
        <v>1</v>
      </c>
      <c r="P52" s="2">
        <v>1</v>
      </c>
      <c r="Q52" s="2">
        <v>1</v>
      </c>
      <c r="R52" s="2">
        <v>112800</v>
      </c>
    </row>
    <row r="53" spans="1:18" ht="15" thickBot="1" x14ac:dyDescent="0.35">
      <c r="A53" s="1" t="s">
        <v>102</v>
      </c>
      <c r="B53" s="2">
        <v>7</v>
      </c>
      <c r="C53" s="2">
        <v>1</v>
      </c>
      <c r="D53" s="33">
        <v>5</v>
      </c>
      <c r="E53" s="33">
        <v>5</v>
      </c>
      <c r="F53" s="33">
        <v>7</v>
      </c>
      <c r="G53" s="2">
        <v>4</v>
      </c>
      <c r="H53" s="33">
        <v>1</v>
      </c>
      <c r="I53" s="33">
        <v>6</v>
      </c>
      <c r="J53" s="33">
        <v>1</v>
      </c>
      <c r="K53" s="33">
        <v>4</v>
      </c>
      <c r="L53" s="2">
        <v>1</v>
      </c>
      <c r="M53" s="2">
        <v>1</v>
      </c>
      <c r="N53" s="2">
        <v>1</v>
      </c>
      <c r="O53" s="33">
        <v>1</v>
      </c>
      <c r="P53" s="2">
        <v>6</v>
      </c>
      <c r="Q53" s="2">
        <v>5</v>
      </c>
      <c r="R53" s="2">
        <v>115100</v>
      </c>
    </row>
    <row r="54" spans="1:18" ht="15" thickBot="1" x14ac:dyDescent="0.35">
      <c r="A54" s="1" t="s">
        <v>103</v>
      </c>
      <c r="B54" s="2">
        <v>7</v>
      </c>
      <c r="C54" s="2">
        <v>1</v>
      </c>
      <c r="D54" s="33">
        <v>5</v>
      </c>
      <c r="E54" s="33">
        <v>5</v>
      </c>
      <c r="F54" s="33">
        <v>7</v>
      </c>
      <c r="G54" s="2">
        <v>4</v>
      </c>
      <c r="H54" s="33">
        <v>1</v>
      </c>
      <c r="I54" s="33">
        <v>6</v>
      </c>
      <c r="J54" s="33">
        <v>1</v>
      </c>
      <c r="K54" s="33">
        <v>4</v>
      </c>
      <c r="L54" s="2">
        <v>1</v>
      </c>
      <c r="M54" s="2">
        <v>1</v>
      </c>
      <c r="N54" s="2">
        <v>1</v>
      </c>
      <c r="O54" s="33">
        <v>1</v>
      </c>
      <c r="P54" s="2">
        <v>5</v>
      </c>
      <c r="Q54" s="2">
        <v>1</v>
      </c>
      <c r="R54" s="2">
        <v>112533</v>
      </c>
    </row>
    <row r="55" spans="1:18" ht="15" thickBot="1" x14ac:dyDescent="0.35">
      <c r="A55" s="1" t="s">
        <v>104</v>
      </c>
      <c r="B55" s="2">
        <v>6</v>
      </c>
      <c r="C55" s="2">
        <v>5</v>
      </c>
      <c r="D55" s="33">
        <v>2</v>
      </c>
      <c r="E55" s="33">
        <v>2</v>
      </c>
      <c r="F55" s="33">
        <v>5</v>
      </c>
      <c r="G55" s="2">
        <v>4</v>
      </c>
      <c r="H55" s="33">
        <v>1</v>
      </c>
      <c r="I55" s="33">
        <v>4</v>
      </c>
      <c r="J55" s="33">
        <v>4</v>
      </c>
      <c r="K55" s="33">
        <v>2</v>
      </c>
      <c r="L55" s="2">
        <v>4</v>
      </c>
      <c r="M55" s="2">
        <v>1</v>
      </c>
      <c r="N55" s="2">
        <v>1</v>
      </c>
      <c r="O55" s="33">
        <v>1</v>
      </c>
      <c r="P55" s="2">
        <v>1</v>
      </c>
      <c r="Q55" s="2">
        <v>4</v>
      </c>
      <c r="R55" s="2">
        <v>174357</v>
      </c>
    </row>
    <row r="56" spans="1:18" ht="15" thickBot="1" x14ac:dyDescent="0.35">
      <c r="A56" s="1" t="s">
        <v>105</v>
      </c>
      <c r="B56" s="2">
        <v>6</v>
      </c>
      <c r="C56" s="2">
        <v>1</v>
      </c>
      <c r="D56" s="33">
        <v>1</v>
      </c>
      <c r="E56" s="33">
        <v>2</v>
      </c>
      <c r="F56" s="33">
        <v>6</v>
      </c>
      <c r="G56" s="2">
        <v>1</v>
      </c>
      <c r="H56" s="33">
        <v>1</v>
      </c>
      <c r="I56" s="33">
        <v>5</v>
      </c>
      <c r="J56" s="33">
        <v>1</v>
      </c>
      <c r="K56" s="33">
        <v>4</v>
      </c>
      <c r="L56" s="2">
        <v>1</v>
      </c>
      <c r="M56" s="2">
        <v>1</v>
      </c>
      <c r="N56" s="2">
        <v>1</v>
      </c>
      <c r="O56" s="33">
        <v>1</v>
      </c>
      <c r="P56" s="2">
        <v>1</v>
      </c>
      <c r="Q56" s="2">
        <v>1</v>
      </c>
      <c r="R56" s="2">
        <v>125964</v>
      </c>
    </row>
    <row r="57" spans="1:18" ht="15" thickBot="1" x14ac:dyDescent="0.35">
      <c r="A57" s="1" t="s">
        <v>106</v>
      </c>
      <c r="B57" s="2">
        <v>6</v>
      </c>
      <c r="C57" s="2">
        <v>1</v>
      </c>
      <c r="D57" s="33">
        <v>1</v>
      </c>
      <c r="E57" s="33">
        <v>4</v>
      </c>
      <c r="F57" s="33">
        <v>6</v>
      </c>
      <c r="G57" s="2">
        <v>4</v>
      </c>
      <c r="H57" s="33">
        <v>1</v>
      </c>
      <c r="I57" s="33">
        <v>1</v>
      </c>
      <c r="J57" s="33">
        <v>1</v>
      </c>
      <c r="K57" s="33">
        <v>4</v>
      </c>
      <c r="L57" s="2">
        <v>1</v>
      </c>
      <c r="M57" s="2">
        <v>1</v>
      </c>
      <c r="N57" s="2">
        <v>1</v>
      </c>
      <c r="O57" s="33">
        <v>1</v>
      </c>
      <c r="P57" s="2">
        <v>1</v>
      </c>
      <c r="Q57" s="2">
        <v>1</v>
      </c>
      <c r="R57" s="2">
        <v>138966</v>
      </c>
    </row>
    <row r="58" spans="1:18" ht="15" thickBot="1" x14ac:dyDescent="0.35">
      <c r="A58" s="1" t="s">
        <v>107</v>
      </c>
      <c r="B58" s="2">
        <v>6</v>
      </c>
      <c r="C58" s="2">
        <v>1</v>
      </c>
      <c r="D58" s="33">
        <v>4</v>
      </c>
      <c r="E58" s="33">
        <v>4</v>
      </c>
      <c r="F58" s="33">
        <v>5</v>
      </c>
      <c r="G58" s="2">
        <v>3</v>
      </c>
      <c r="H58" s="33">
        <v>1</v>
      </c>
      <c r="I58" s="33">
        <v>5</v>
      </c>
      <c r="J58" s="33">
        <v>1</v>
      </c>
      <c r="K58" s="33">
        <v>1</v>
      </c>
      <c r="L58" s="2">
        <v>1</v>
      </c>
      <c r="M58" s="2">
        <v>1</v>
      </c>
      <c r="N58" s="2">
        <v>1</v>
      </c>
      <c r="O58" s="33">
        <v>1</v>
      </c>
      <c r="P58" s="2">
        <v>1</v>
      </c>
      <c r="Q58" s="2">
        <v>5</v>
      </c>
      <c r="R58" s="2">
        <v>127857</v>
      </c>
    </row>
    <row r="59" spans="1:18" ht="15" thickBot="1" x14ac:dyDescent="0.35">
      <c r="A59" s="1" t="s">
        <v>108</v>
      </c>
      <c r="B59" s="2">
        <v>6</v>
      </c>
      <c r="C59" s="2">
        <v>1</v>
      </c>
      <c r="D59" s="33">
        <v>4</v>
      </c>
      <c r="E59" s="33">
        <v>4</v>
      </c>
      <c r="F59" s="33">
        <v>5</v>
      </c>
      <c r="G59" s="2">
        <v>3</v>
      </c>
      <c r="H59" s="33">
        <v>1</v>
      </c>
      <c r="I59" s="33">
        <v>2</v>
      </c>
      <c r="J59" s="33">
        <v>1</v>
      </c>
      <c r="K59" s="33">
        <v>1</v>
      </c>
      <c r="L59" s="2">
        <v>1</v>
      </c>
      <c r="M59" s="2">
        <v>1</v>
      </c>
      <c r="N59" s="2">
        <v>1</v>
      </c>
      <c r="O59" s="33">
        <v>1</v>
      </c>
      <c r="P59" s="2">
        <v>1</v>
      </c>
      <c r="Q59" s="2">
        <v>5</v>
      </c>
      <c r="R59" s="2">
        <v>125066</v>
      </c>
    </row>
    <row r="60" spans="1:18" ht="15" thickBot="1" x14ac:dyDescent="0.35">
      <c r="A60" s="1" t="s">
        <v>109</v>
      </c>
      <c r="B60" s="2">
        <v>6</v>
      </c>
      <c r="C60" s="2">
        <v>1</v>
      </c>
      <c r="D60" s="33">
        <v>1</v>
      </c>
      <c r="E60" s="33">
        <v>1</v>
      </c>
      <c r="F60" s="33">
        <v>4</v>
      </c>
      <c r="G60" s="2">
        <v>1</v>
      </c>
      <c r="H60" s="33">
        <v>1</v>
      </c>
      <c r="I60" s="33">
        <v>1</v>
      </c>
      <c r="J60" s="33">
        <v>1</v>
      </c>
      <c r="K60" s="33">
        <v>1</v>
      </c>
      <c r="L60" s="2">
        <v>1</v>
      </c>
      <c r="M60" s="2">
        <v>1</v>
      </c>
      <c r="N60" s="2">
        <v>1</v>
      </c>
      <c r="O60" s="33">
        <v>1</v>
      </c>
      <c r="P60" s="2">
        <v>1</v>
      </c>
      <c r="Q60" s="2">
        <v>1</v>
      </c>
      <c r="R60" s="2">
        <v>127857</v>
      </c>
    </row>
    <row r="61" spans="1:18" ht="15" thickBot="1" x14ac:dyDescent="0.35">
      <c r="A61" s="1" t="s">
        <v>110</v>
      </c>
      <c r="B61" s="2">
        <v>6</v>
      </c>
      <c r="C61" s="2">
        <v>1</v>
      </c>
      <c r="D61" s="33">
        <v>1</v>
      </c>
      <c r="E61" s="33">
        <v>2</v>
      </c>
      <c r="F61" s="33">
        <v>6</v>
      </c>
      <c r="G61" s="2">
        <v>1</v>
      </c>
      <c r="H61" s="33">
        <v>1</v>
      </c>
      <c r="I61" s="33">
        <v>5</v>
      </c>
      <c r="J61" s="33">
        <v>1</v>
      </c>
      <c r="K61" s="33">
        <v>4</v>
      </c>
      <c r="L61" s="2">
        <v>1</v>
      </c>
      <c r="M61" s="2">
        <v>1</v>
      </c>
      <c r="N61" s="2">
        <v>1</v>
      </c>
      <c r="O61" s="33">
        <v>1</v>
      </c>
      <c r="P61" s="2">
        <v>1</v>
      </c>
      <c r="Q61" s="2">
        <v>1</v>
      </c>
      <c r="R61" s="2">
        <v>113566</v>
      </c>
    </row>
    <row r="62" spans="1:18" ht="15" thickBot="1" x14ac:dyDescent="0.35">
      <c r="A62" s="1" t="s">
        <v>111</v>
      </c>
      <c r="B62" s="2">
        <v>6</v>
      </c>
      <c r="C62" s="2">
        <v>6</v>
      </c>
      <c r="D62" s="33">
        <v>2</v>
      </c>
      <c r="E62" s="33">
        <v>1</v>
      </c>
      <c r="F62" s="33">
        <v>6</v>
      </c>
      <c r="G62" s="2">
        <v>2</v>
      </c>
      <c r="H62" s="33">
        <v>1</v>
      </c>
      <c r="I62" s="33">
        <v>2</v>
      </c>
      <c r="J62" s="33">
        <v>6</v>
      </c>
      <c r="K62" s="33">
        <v>2</v>
      </c>
      <c r="L62" s="2">
        <v>1</v>
      </c>
      <c r="M62" s="2">
        <v>1</v>
      </c>
      <c r="N62" s="2">
        <v>1</v>
      </c>
      <c r="O62" s="33">
        <v>2</v>
      </c>
      <c r="P62" s="2">
        <v>2</v>
      </c>
      <c r="Q62" s="2">
        <v>2</v>
      </c>
      <c r="R62" s="2">
        <v>139250</v>
      </c>
    </row>
    <row r="63" spans="1:18" ht="15" thickBot="1" x14ac:dyDescent="0.35">
      <c r="A63" s="1" t="s">
        <v>112</v>
      </c>
      <c r="B63" s="2">
        <v>6</v>
      </c>
      <c r="C63" s="2">
        <v>1</v>
      </c>
      <c r="D63" s="33">
        <v>5</v>
      </c>
      <c r="E63" s="33">
        <v>1</v>
      </c>
      <c r="F63" s="33">
        <v>6</v>
      </c>
      <c r="G63" s="2">
        <v>4</v>
      </c>
      <c r="H63" s="33">
        <v>1</v>
      </c>
      <c r="I63" s="33">
        <v>5</v>
      </c>
      <c r="J63" s="33">
        <v>1</v>
      </c>
      <c r="K63" s="33">
        <v>4</v>
      </c>
      <c r="L63" s="2">
        <v>1</v>
      </c>
      <c r="M63" s="2">
        <v>1</v>
      </c>
      <c r="N63" s="2">
        <v>1</v>
      </c>
      <c r="O63" s="33">
        <v>1</v>
      </c>
      <c r="P63" s="2">
        <v>5</v>
      </c>
      <c r="Q63" s="2">
        <v>1</v>
      </c>
      <c r="R63" s="2">
        <v>132733</v>
      </c>
    </row>
    <row r="64" spans="1:18" ht="15" thickBot="1" x14ac:dyDescent="0.35">
      <c r="A64" s="1" t="s">
        <v>113</v>
      </c>
      <c r="B64" s="2">
        <v>6</v>
      </c>
      <c r="C64" s="2">
        <v>1</v>
      </c>
      <c r="D64" s="33">
        <v>1</v>
      </c>
      <c r="E64" s="33">
        <v>1</v>
      </c>
      <c r="F64" s="33">
        <v>6</v>
      </c>
      <c r="G64" s="2">
        <v>3</v>
      </c>
      <c r="H64" s="33">
        <v>1</v>
      </c>
      <c r="I64" s="33">
        <v>1</v>
      </c>
      <c r="J64" s="33">
        <v>1</v>
      </c>
      <c r="K64" s="33">
        <v>1</v>
      </c>
      <c r="L64" s="2">
        <v>1</v>
      </c>
      <c r="M64" s="2">
        <v>1</v>
      </c>
      <c r="N64" s="2">
        <v>1</v>
      </c>
      <c r="O64" s="33">
        <v>1</v>
      </c>
      <c r="P64" s="2">
        <v>3</v>
      </c>
      <c r="Q64" s="2">
        <v>1</v>
      </c>
      <c r="R64" s="2">
        <v>120666</v>
      </c>
    </row>
    <row r="65" spans="1:18" ht="15" thickBot="1" x14ac:dyDescent="0.35">
      <c r="A65" s="1" t="s">
        <v>114</v>
      </c>
      <c r="B65" s="2">
        <v>6</v>
      </c>
      <c r="C65" s="2">
        <v>1</v>
      </c>
      <c r="D65" s="33">
        <v>1</v>
      </c>
      <c r="E65" s="33">
        <v>1</v>
      </c>
      <c r="F65" s="33">
        <v>6</v>
      </c>
      <c r="G65" s="2">
        <v>1</v>
      </c>
      <c r="H65" s="33">
        <v>1</v>
      </c>
      <c r="I65" s="33">
        <v>1</v>
      </c>
      <c r="J65" s="33">
        <v>1</v>
      </c>
      <c r="K65" s="33">
        <v>1</v>
      </c>
      <c r="L65" s="2">
        <v>1</v>
      </c>
      <c r="M65" s="2">
        <v>1</v>
      </c>
      <c r="N65" s="2">
        <v>1</v>
      </c>
      <c r="O65" s="33">
        <v>1</v>
      </c>
      <c r="P65" s="2">
        <v>1</v>
      </c>
      <c r="Q65" s="2">
        <v>1</v>
      </c>
      <c r="R65" s="2">
        <v>118966</v>
      </c>
    </row>
    <row r="66" spans="1:18" ht="15" thickBot="1" x14ac:dyDescent="0.35">
      <c r="A66" s="1" t="s">
        <v>115</v>
      </c>
      <c r="B66" s="2">
        <v>6</v>
      </c>
      <c r="C66" s="2">
        <v>1</v>
      </c>
      <c r="D66" s="33">
        <v>5</v>
      </c>
      <c r="E66" s="33">
        <v>1</v>
      </c>
      <c r="F66" s="33">
        <v>6</v>
      </c>
      <c r="G66" s="2">
        <v>3</v>
      </c>
      <c r="H66" s="33">
        <v>1</v>
      </c>
      <c r="I66" s="33">
        <v>1</v>
      </c>
      <c r="J66" s="33">
        <v>1</v>
      </c>
      <c r="K66" s="33">
        <v>1</v>
      </c>
      <c r="L66" s="2">
        <v>1</v>
      </c>
      <c r="M66" s="2">
        <v>1</v>
      </c>
      <c r="N66" s="2">
        <v>1</v>
      </c>
      <c r="O66" s="33">
        <v>1</v>
      </c>
      <c r="P66" s="2">
        <v>3</v>
      </c>
      <c r="Q66" s="2">
        <v>1</v>
      </c>
      <c r="R66" s="2">
        <v>116800</v>
      </c>
    </row>
    <row r="67" spans="1:18" ht="15" thickBot="1" x14ac:dyDescent="0.35">
      <c r="A67" s="1" t="s">
        <v>116</v>
      </c>
      <c r="B67" s="2">
        <v>6</v>
      </c>
      <c r="C67" s="2">
        <v>1</v>
      </c>
      <c r="D67" s="33">
        <v>5</v>
      </c>
      <c r="E67" s="33">
        <v>1</v>
      </c>
      <c r="F67" s="33">
        <v>6</v>
      </c>
      <c r="G67" s="2">
        <v>3</v>
      </c>
      <c r="H67" s="33">
        <v>1</v>
      </c>
      <c r="I67" s="33">
        <v>1</v>
      </c>
      <c r="J67" s="33">
        <v>1</v>
      </c>
      <c r="K67" s="33">
        <v>1</v>
      </c>
      <c r="L67" s="2">
        <v>1</v>
      </c>
      <c r="M67" s="2">
        <v>1</v>
      </c>
      <c r="N67" s="2">
        <v>1</v>
      </c>
      <c r="O67" s="33">
        <v>1</v>
      </c>
      <c r="P67" s="2">
        <v>3</v>
      </c>
      <c r="Q67" s="2">
        <v>1</v>
      </c>
      <c r="R67" s="2">
        <v>124233</v>
      </c>
    </row>
    <row r="68" spans="1:18" ht="15" thickBot="1" x14ac:dyDescent="0.35">
      <c r="A68" s="1" t="s">
        <v>117</v>
      </c>
      <c r="B68" s="2">
        <v>6</v>
      </c>
      <c r="C68" s="2">
        <v>1</v>
      </c>
      <c r="D68" s="33">
        <v>1</v>
      </c>
      <c r="E68" s="33">
        <v>1</v>
      </c>
      <c r="F68" s="33">
        <v>6</v>
      </c>
      <c r="G68" s="2">
        <v>3</v>
      </c>
      <c r="H68" s="33">
        <v>1</v>
      </c>
      <c r="I68" s="33">
        <v>1</v>
      </c>
      <c r="J68" s="33">
        <v>1</v>
      </c>
      <c r="K68" s="33">
        <v>1</v>
      </c>
      <c r="L68" s="2">
        <v>1</v>
      </c>
      <c r="M68" s="2">
        <v>1</v>
      </c>
      <c r="N68" s="2">
        <v>1</v>
      </c>
      <c r="O68" s="33">
        <v>1</v>
      </c>
      <c r="P68" s="2">
        <v>3</v>
      </c>
      <c r="Q68" s="2">
        <v>1</v>
      </c>
      <c r="R68" s="2">
        <v>128300</v>
      </c>
    </row>
    <row r="69" spans="1:18" ht="15" thickBot="1" x14ac:dyDescent="0.35">
      <c r="A69" s="1" t="s">
        <v>118</v>
      </c>
      <c r="B69" s="2">
        <v>6</v>
      </c>
      <c r="C69" s="2">
        <v>1</v>
      </c>
      <c r="D69" s="33">
        <v>1</v>
      </c>
      <c r="E69" s="33">
        <v>1</v>
      </c>
      <c r="F69" s="33">
        <v>6</v>
      </c>
      <c r="G69" s="2">
        <v>3</v>
      </c>
      <c r="H69" s="33">
        <v>1</v>
      </c>
      <c r="I69" s="33">
        <v>1</v>
      </c>
      <c r="J69" s="33">
        <v>1</v>
      </c>
      <c r="K69" s="33">
        <v>1</v>
      </c>
      <c r="L69" s="2">
        <v>1</v>
      </c>
      <c r="M69" s="2">
        <v>1</v>
      </c>
      <c r="N69" s="2">
        <v>1</v>
      </c>
      <c r="O69" s="33">
        <v>1</v>
      </c>
      <c r="P69" s="2">
        <v>1</v>
      </c>
      <c r="Q69" s="2">
        <v>1</v>
      </c>
      <c r="R69" s="2">
        <v>117300</v>
      </c>
    </row>
    <row r="70" spans="1:18" ht="15" thickBot="1" x14ac:dyDescent="0.35">
      <c r="A70" s="1" t="s">
        <v>119</v>
      </c>
      <c r="B70" s="2">
        <v>6</v>
      </c>
      <c r="C70" s="2">
        <v>1</v>
      </c>
      <c r="D70" s="33">
        <v>5</v>
      </c>
      <c r="E70" s="33">
        <v>1</v>
      </c>
      <c r="F70" s="33">
        <v>6</v>
      </c>
      <c r="G70" s="2">
        <v>3</v>
      </c>
      <c r="H70" s="33">
        <v>1</v>
      </c>
      <c r="I70" s="33">
        <v>1</v>
      </c>
      <c r="J70" s="33">
        <v>1</v>
      </c>
      <c r="K70" s="33">
        <v>1</v>
      </c>
      <c r="L70" s="2">
        <v>1</v>
      </c>
      <c r="M70" s="2">
        <v>1</v>
      </c>
      <c r="N70" s="2">
        <v>1</v>
      </c>
      <c r="O70" s="33">
        <v>1</v>
      </c>
      <c r="P70" s="2">
        <v>3</v>
      </c>
      <c r="Q70" s="2">
        <v>1</v>
      </c>
      <c r="R70" s="2">
        <v>141066</v>
      </c>
    </row>
    <row r="71" spans="1:18" ht="15" thickBot="1" x14ac:dyDescent="0.35">
      <c r="A71" s="1" t="s">
        <v>120</v>
      </c>
      <c r="B71" s="2">
        <v>6</v>
      </c>
      <c r="C71" s="2">
        <v>1</v>
      </c>
      <c r="D71" s="33">
        <v>4</v>
      </c>
      <c r="E71" s="33">
        <v>4</v>
      </c>
      <c r="F71" s="33">
        <v>5</v>
      </c>
      <c r="G71" s="2">
        <v>3</v>
      </c>
      <c r="H71" s="33">
        <v>1</v>
      </c>
      <c r="I71" s="33">
        <v>2</v>
      </c>
      <c r="J71" s="33">
        <v>1</v>
      </c>
      <c r="K71" s="33">
        <v>1</v>
      </c>
      <c r="L71" s="2">
        <v>1</v>
      </c>
      <c r="M71" s="2">
        <v>1</v>
      </c>
      <c r="N71" s="2">
        <v>1</v>
      </c>
      <c r="O71" s="33">
        <v>5</v>
      </c>
      <c r="P71" s="2">
        <v>1</v>
      </c>
      <c r="Q71" s="2">
        <v>1</v>
      </c>
      <c r="R71" s="2">
        <v>140678</v>
      </c>
    </row>
    <row r="72" spans="1:18" ht="15" thickBot="1" x14ac:dyDescent="0.35">
      <c r="A72" s="1" t="s">
        <v>121</v>
      </c>
      <c r="B72" s="2">
        <v>6</v>
      </c>
      <c r="C72" s="2">
        <v>1</v>
      </c>
      <c r="D72" s="33">
        <v>1</v>
      </c>
      <c r="E72" s="33">
        <v>2</v>
      </c>
      <c r="F72" s="33">
        <v>6</v>
      </c>
      <c r="G72" s="2">
        <v>1</v>
      </c>
      <c r="H72" s="33">
        <v>1</v>
      </c>
      <c r="I72" s="33">
        <v>5</v>
      </c>
      <c r="J72" s="33">
        <v>1</v>
      </c>
      <c r="K72" s="33">
        <v>4</v>
      </c>
      <c r="L72" s="2">
        <v>1</v>
      </c>
      <c r="M72" s="2">
        <v>1</v>
      </c>
      <c r="N72" s="2">
        <v>1</v>
      </c>
      <c r="O72" s="33">
        <v>1</v>
      </c>
      <c r="P72" s="2">
        <v>1</v>
      </c>
      <c r="Q72" s="2">
        <v>1</v>
      </c>
      <c r="R72" s="2">
        <v>123666</v>
      </c>
    </row>
    <row r="73" spans="1:18" ht="15" thickBot="1" x14ac:dyDescent="0.35">
      <c r="A73" s="1" t="s">
        <v>122</v>
      </c>
      <c r="B73" s="2">
        <v>6</v>
      </c>
      <c r="C73" s="2">
        <v>1</v>
      </c>
      <c r="D73" s="33">
        <v>1</v>
      </c>
      <c r="E73" s="33">
        <v>2</v>
      </c>
      <c r="F73" s="33">
        <v>6</v>
      </c>
      <c r="G73" s="2">
        <v>1</v>
      </c>
      <c r="H73" s="33">
        <v>1</v>
      </c>
      <c r="I73" s="33">
        <v>5</v>
      </c>
      <c r="J73" s="33">
        <v>1</v>
      </c>
      <c r="K73" s="33">
        <v>4</v>
      </c>
      <c r="L73" s="2">
        <v>1</v>
      </c>
      <c r="M73" s="2">
        <v>1</v>
      </c>
      <c r="N73" s="2">
        <v>1</v>
      </c>
      <c r="O73" s="33">
        <v>1</v>
      </c>
      <c r="P73" s="2">
        <v>1</v>
      </c>
      <c r="Q73" s="2">
        <v>1</v>
      </c>
      <c r="R73" s="2">
        <v>113666</v>
      </c>
    </row>
    <row r="74" spans="1:18" ht="15" thickBot="1" x14ac:dyDescent="0.35">
      <c r="A74" s="1" t="s">
        <v>123</v>
      </c>
      <c r="B74" s="2">
        <v>6</v>
      </c>
      <c r="C74" s="2">
        <v>1</v>
      </c>
      <c r="D74" s="33">
        <v>1</v>
      </c>
      <c r="E74" s="33">
        <v>2</v>
      </c>
      <c r="F74" s="33">
        <v>6</v>
      </c>
      <c r="G74" s="2">
        <v>1</v>
      </c>
      <c r="H74" s="33">
        <v>1</v>
      </c>
      <c r="I74" s="33">
        <v>5</v>
      </c>
      <c r="J74" s="33">
        <v>1</v>
      </c>
      <c r="K74" s="33">
        <v>4</v>
      </c>
      <c r="L74" s="2">
        <v>1</v>
      </c>
      <c r="M74" s="2">
        <v>1</v>
      </c>
      <c r="N74" s="2">
        <v>1</v>
      </c>
      <c r="O74" s="33">
        <v>1</v>
      </c>
      <c r="P74" s="2">
        <v>1</v>
      </c>
      <c r="Q74" s="2">
        <v>1</v>
      </c>
      <c r="R74" s="2">
        <v>117033</v>
      </c>
    </row>
    <row r="75" spans="1:18" ht="15" thickBot="1" x14ac:dyDescent="0.35">
      <c r="A75" s="1" t="s">
        <v>124</v>
      </c>
      <c r="B75" s="2">
        <v>6</v>
      </c>
      <c r="C75" s="2">
        <v>1</v>
      </c>
      <c r="D75" s="33">
        <v>1</v>
      </c>
      <c r="E75" s="33">
        <v>2</v>
      </c>
      <c r="F75" s="33">
        <v>6</v>
      </c>
      <c r="G75" s="2">
        <v>1</v>
      </c>
      <c r="H75" s="33">
        <v>1</v>
      </c>
      <c r="I75" s="33">
        <v>5</v>
      </c>
      <c r="J75" s="33">
        <v>1</v>
      </c>
      <c r="K75" s="33">
        <v>4</v>
      </c>
      <c r="L75" s="2">
        <v>1</v>
      </c>
      <c r="M75" s="2">
        <v>1</v>
      </c>
      <c r="N75" s="2">
        <v>1</v>
      </c>
      <c r="O75" s="33">
        <v>1</v>
      </c>
      <c r="P75" s="2">
        <v>1</v>
      </c>
      <c r="Q75" s="2">
        <v>1</v>
      </c>
      <c r="R75" s="2">
        <v>122392</v>
      </c>
    </row>
    <row r="76" spans="1:18" ht="15" thickBot="1" x14ac:dyDescent="0.35">
      <c r="A76" s="1" t="s">
        <v>125</v>
      </c>
      <c r="B76" s="2">
        <v>7</v>
      </c>
      <c r="C76" s="2">
        <v>1</v>
      </c>
      <c r="D76" s="33">
        <v>5</v>
      </c>
      <c r="E76" s="33">
        <v>5</v>
      </c>
      <c r="F76" s="33">
        <v>7</v>
      </c>
      <c r="G76" s="2">
        <v>4</v>
      </c>
      <c r="H76" s="33">
        <v>1</v>
      </c>
      <c r="I76" s="33">
        <v>6</v>
      </c>
      <c r="J76" s="33">
        <v>1</v>
      </c>
      <c r="K76" s="33">
        <v>4</v>
      </c>
      <c r="L76" s="2">
        <v>1</v>
      </c>
      <c r="M76" s="2">
        <v>1</v>
      </c>
      <c r="N76" s="2">
        <v>1</v>
      </c>
      <c r="O76" s="33">
        <v>1</v>
      </c>
      <c r="P76" s="2">
        <v>5</v>
      </c>
      <c r="Q76" s="2">
        <v>1</v>
      </c>
      <c r="R76" s="2">
        <v>132214</v>
      </c>
    </row>
    <row r="77" spans="1:18" ht="15" thickBot="1" x14ac:dyDescent="0.35">
      <c r="A77" s="1" t="s">
        <v>126</v>
      </c>
      <c r="B77" s="2">
        <v>6</v>
      </c>
      <c r="C77" s="2">
        <v>1</v>
      </c>
      <c r="D77" s="33">
        <v>3</v>
      </c>
      <c r="E77" s="33">
        <v>6</v>
      </c>
      <c r="F77" s="33">
        <v>6</v>
      </c>
      <c r="G77" s="2">
        <v>3</v>
      </c>
      <c r="H77" s="33">
        <v>1</v>
      </c>
      <c r="I77" s="33">
        <v>3</v>
      </c>
      <c r="J77" s="33">
        <v>1</v>
      </c>
      <c r="K77" s="33">
        <v>3</v>
      </c>
      <c r="L77" s="2">
        <v>1</v>
      </c>
      <c r="M77" s="2">
        <v>1</v>
      </c>
      <c r="N77" s="2">
        <v>3</v>
      </c>
      <c r="O77" s="33">
        <v>1</v>
      </c>
      <c r="P77" s="2">
        <v>3</v>
      </c>
      <c r="Q77" s="2">
        <v>3</v>
      </c>
      <c r="R77" s="2">
        <v>124233</v>
      </c>
    </row>
    <row r="78" spans="1:18" ht="15" thickBot="1" x14ac:dyDescent="0.35">
      <c r="A78" s="1" t="s">
        <v>127</v>
      </c>
      <c r="B78" s="2">
        <v>6</v>
      </c>
      <c r="C78" s="2">
        <v>1</v>
      </c>
      <c r="D78" s="33">
        <v>1</v>
      </c>
      <c r="E78" s="33">
        <v>2</v>
      </c>
      <c r="F78" s="33">
        <v>6</v>
      </c>
      <c r="G78" s="2">
        <v>1</v>
      </c>
      <c r="H78" s="33">
        <v>1</v>
      </c>
      <c r="I78" s="33">
        <v>5</v>
      </c>
      <c r="J78" s="33">
        <v>1</v>
      </c>
      <c r="K78" s="33">
        <v>4</v>
      </c>
      <c r="L78" s="2">
        <v>1</v>
      </c>
      <c r="M78" s="2">
        <v>1</v>
      </c>
      <c r="N78" s="2">
        <v>1</v>
      </c>
      <c r="O78" s="33">
        <v>1</v>
      </c>
      <c r="P78" s="2">
        <v>1</v>
      </c>
      <c r="Q78" s="2">
        <v>1</v>
      </c>
      <c r="R78" s="2">
        <v>120250</v>
      </c>
    </row>
    <row r="79" spans="1:18" ht="15" thickBot="1" x14ac:dyDescent="0.35">
      <c r="A79" s="1" t="s">
        <v>128</v>
      </c>
      <c r="B79" s="2">
        <v>6</v>
      </c>
      <c r="C79" s="2">
        <v>1</v>
      </c>
      <c r="D79" s="33">
        <v>5</v>
      </c>
      <c r="E79" s="33">
        <v>1</v>
      </c>
      <c r="F79" s="33">
        <v>6</v>
      </c>
      <c r="G79" s="2">
        <v>3</v>
      </c>
      <c r="H79" s="33">
        <v>1</v>
      </c>
      <c r="I79" s="33">
        <v>1</v>
      </c>
      <c r="J79" s="33">
        <v>1</v>
      </c>
      <c r="K79" s="33">
        <v>1</v>
      </c>
      <c r="L79" s="2">
        <v>1</v>
      </c>
      <c r="M79" s="2">
        <v>1</v>
      </c>
      <c r="N79" s="2">
        <v>1</v>
      </c>
      <c r="O79" s="33">
        <v>1</v>
      </c>
      <c r="P79" s="2">
        <v>3</v>
      </c>
      <c r="Q79" s="2">
        <v>1</v>
      </c>
      <c r="R79" s="2">
        <v>130900</v>
      </c>
    </row>
    <row r="80" spans="1:18" ht="15" thickBot="1" x14ac:dyDescent="0.35">
      <c r="A80" s="1" t="s">
        <v>129</v>
      </c>
      <c r="B80" s="2">
        <v>7</v>
      </c>
      <c r="C80" s="2">
        <v>5</v>
      </c>
      <c r="D80" s="33">
        <v>5</v>
      </c>
      <c r="E80" s="33">
        <v>5</v>
      </c>
      <c r="F80" s="33">
        <v>7</v>
      </c>
      <c r="G80" s="2">
        <v>5</v>
      </c>
      <c r="H80" s="33">
        <v>1</v>
      </c>
      <c r="I80" s="33">
        <v>5</v>
      </c>
      <c r="J80" s="33">
        <v>1</v>
      </c>
      <c r="K80" s="33">
        <v>5</v>
      </c>
      <c r="L80" s="2">
        <v>1</v>
      </c>
      <c r="M80" s="2">
        <v>1</v>
      </c>
      <c r="N80" s="2">
        <v>1</v>
      </c>
      <c r="O80" s="33">
        <v>1</v>
      </c>
      <c r="P80" s="2">
        <v>5</v>
      </c>
      <c r="Q80" s="2">
        <v>5</v>
      </c>
      <c r="R80" s="2">
        <v>211821</v>
      </c>
    </row>
    <row r="81" spans="1:17" ht="18.600000000000001" thickBot="1" x14ac:dyDescent="0.35">
      <c r="A81" s="3"/>
    </row>
    <row r="82" spans="1:17" ht="15" thickBot="1" x14ac:dyDescent="0.35">
      <c r="A82" s="1" t="s">
        <v>137</v>
      </c>
      <c r="B82" s="1" t="s">
        <v>1</v>
      </c>
      <c r="C82" s="1" t="s">
        <v>2</v>
      </c>
      <c r="D82" s="32" t="s">
        <v>3</v>
      </c>
      <c r="E82" s="32" t="s">
        <v>4</v>
      </c>
      <c r="F82" s="32" t="s">
        <v>5</v>
      </c>
      <c r="G82" s="1" t="s">
        <v>6</v>
      </c>
      <c r="H82" s="32" t="s">
        <v>7</v>
      </c>
      <c r="I82" s="32" t="s">
        <v>8</v>
      </c>
      <c r="J82" s="32" t="s">
        <v>9</v>
      </c>
      <c r="K82" s="32" t="s">
        <v>10</v>
      </c>
      <c r="L82" s="1" t="s">
        <v>11</v>
      </c>
      <c r="M82" s="1" t="s">
        <v>12</v>
      </c>
      <c r="N82" s="1" t="s">
        <v>13</v>
      </c>
      <c r="O82" s="32" t="s">
        <v>14</v>
      </c>
      <c r="P82" s="1" t="s">
        <v>15</v>
      </c>
      <c r="Q82" s="1" t="s">
        <v>16</v>
      </c>
    </row>
    <row r="83" spans="1:17" ht="33.6" thickBot="1" x14ac:dyDescent="0.35">
      <c r="A83" s="1" t="s">
        <v>138</v>
      </c>
      <c r="B83" s="2" t="s">
        <v>140</v>
      </c>
      <c r="C83" s="2" t="s">
        <v>140</v>
      </c>
      <c r="D83" s="33" t="s">
        <v>297</v>
      </c>
      <c r="E83" s="33" t="s">
        <v>298</v>
      </c>
      <c r="F83" s="33" t="s">
        <v>299</v>
      </c>
      <c r="G83" s="2" t="s">
        <v>140</v>
      </c>
      <c r="H83" s="33" t="s">
        <v>300</v>
      </c>
      <c r="I83" s="33" t="s">
        <v>301</v>
      </c>
      <c r="J83" s="33" t="s">
        <v>302</v>
      </c>
      <c r="K83" s="33" t="s">
        <v>303</v>
      </c>
      <c r="L83" s="2" t="s">
        <v>140</v>
      </c>
      <c r="M83" s="2" t="s">
        <v>140</v>
      </c>
      <c r="N83" s="2" t="s">
        <v>140</v>
      </c>
      <c r="O83" s="33" t="s">
        <v>304</v>
      </c>
      <c r="P83" s="2" t="s">
        <v>140</v>
      </c>
      <c r="Q83" s="2" t="s">
        <v>140</v>
      </c>
    </row>
    <row r="84" spans="1:17" ht="33.6" thickBot="1" x14ac:dyDescent="0.35">
      <c r="A84" s="1" t="s">
        <v>168</v>
      </c>
      <c r="B84" s="2" t="s">
        <v>140</v>
      </c>
      <c r="C84" s="2" t="s">
        <v>140</v>
      </c>
      <c r="D84" s="33" t="s">
        <v>297</v>
      </c>
      <c r="E84" s="33" t="s">
        <v>305</v>
      </c>
      <c r="F84" s="33" t="s">
        <v>299</v>
      </c>
      <c r="G84" s="2" t="s">
        <v>140</v>
      </c>
      <c r="H84" s="33" t="s">
        <v>300</v>
      </c>
      <c r="I84" s="33" t="s">
        <v>301</v>
      </c>
      <c r="J84" s="33" t="s">
        <v>302</v>
      </c>
      <c r="K84" s="33" t="s">
        <v>303</v>
      </c>
      <c r="L84" s="2" t="s">
        <v>140</v>
      </c>
      <c r="M84" s="2" t="s">
        <v>140</v>
      </c>
      <c r="N84" s="2" t="s">
        <v>140</v>
      </c>
      <c r="O84" s="33" t="s">
        <v>140</v>
      </c>
      <c r="P84" s="2" t="s">
        <v>140</v>
      </c>
      <c r="Q84" s="2" t="s">
        <v>140</v>
      </c>
    </row>
    <row r="85" spans="1:17" ht="33.6" thickBot="1" x14ac:dyDescent="0.35">
      <c r="A85" s="1" t="s">
        <v>173</v>
      </c>
      <c r="B85" s="2" t="s">
        <v>140</v>
      </c>
      <c r="C85" s="2" t="s">
        <v>140</v>
      </c>
      <c r="D85" s="33" t="s">
        <v>297</v>
      </c>
      <c r="E85" s="33" t="s">
        <v>305</v>
      </c>
      <c r="F85" s="33" t="s">
        <v>299</v>
      </c>
      <c r="G85" s="2" t="s">
        <v>140</v>
      </c>
      <c r="H85" s="33" t="s">
        <v>140</v>
      </c>
      <c r="I85" s="33" t="s">
        <v>301</v>
      </c>
      <c r="J85" s="33" t="s">
        <v>302</v>
      </c>
      <c r="K85" s="33" t="s">
        <v>303</v>
      </c>
      <c r="L85" s="2" t="s">
        <v>140</v>
      </c>
      <c r="M85" s="2" t="s">
        <v>140</v>
      </c>
      <c r="N85" s="2" t="s">
        <v>140</v>
      </c>
      <c r="O85" s="33" t="s">
        <v>140</v>
      </c>
      <c r="P85" s="2" t="s">
        <v>140</v>
      </c>
      <c r="Q85" s="2" t="s">
        <v>140</v>
      </c>
    </row>
    <row r="86" spans="1:17" ht="33.6" thickBot="1" x14ac:dyDescent="0.35">
      <c r="A86" s="1" t="s">
        <v>175</v>
      </c>
      <c r="B86" s="2" t="s">
        <v>140</v>
      </c>
      <c r="C86" s="2" t="s">
        <v>140</v>
      </c>
      <c r="D86" s="33" t="s">
        <v>297</v>
      </c>
      <c r="E86" s="33" t="s">
        <v>305</v>
      </c>
      <c r="F86" s="33" t="s">
        <v>299</v>
      </c>
      <c r="G86" s="2" t="s">
        <v>140</v>
      </c>
      <c r="H86" s="33" t="s">
        <v>140</v>
      </c>
      <c r="I86" s="33" t="s">
        <v>301</v>
      </c>
      <c r="J86" s="33" t="s">
        <v>140</v>
      </c>
      <c r="K86" s="33" t="s">
        <v>140</v>
      </c>
      <c r="L86" s="2" t="s">
        <v>140</v>
      </c>
      <c r="M86" s="2" t="s">
        <v>140</v>
      </c>
      <c r="N86" s="2" t="s">
        <v>140</v>
      </c>
      <c r="O86" s="33" t="s">
        <v>140</v>
      </c>
      <c r="P86" s="2" t="s">
        <v>140</v>
      </c>
      <c r="Q86" s="2" t="s">
        <v>140</v>
      </c>
    </row>
    <row r="87" spans="1:17" ht="33.6" thickBot="1" x14ac:dyDescent="0.35">
      <c r="A87" s="1" t="s">
        <v>176</v>
      </c>
      <c r="B87" s="2" t="s">
        <v>140</v>
      </c>
      <c r="C87" s="2" t="s">
        <v>140</v>
      </c>
      <c r="D87" s="33" t="s">
        <v>140</v>
      </c>
      <c r="E87" s="33" t="s">
        <v>305</v>
      </c>
      <c r="F87" s="33" t="s">
        <v>306</v>
      </c>
      <c r="G87" s="2" t="s">
        <v>140</v>
      </c>
      <c r="H87" s="33" t="s">
        <v>140</v>
      </c>
      <c r="I87" s="33" t="s">
        <v>307</v>
      </c>
      <c r="J87" s="33" t="s">
        <v>140</v>
      </c>
      <c r="K87" s="33" t="s">
        <v>140</v>
      </c>
      <c r="L87" s="2" t="s">
        <v>140</v>
      </c>
      <c r="M87" s="2" t="s">
        <v>140</v>
      </c>
      <c r="N87" s="2" t="s">
        <v>140</v>
      </c>
      <c r="O87" s="33" t="s">
        <v>140</v>
      </c>
      <c r="P87" s="2" t="s">
        <v>140</v>
      </c>
      <c r="Q87" s="2" t="s">
        <v>140</v>
      </c>
    </row>
    <row r="88" spans="1:17" ht="20.399999999999999" thickBot="1" x14ac:dyDescent="0.35">
      <c r="A88" s="1" t="s">
        <v>177</v>
      </c>
      <c r="B88" s="2" t="s">
        <v>140</v>
      </c>
      <c r="C88" s="2" t="s">
        <v>140</v>
      </c>
      <c r="D88" s="33" t="s">
        <v>140</v>
      </c>
      <c r="E88" s="33" t="s">
        <v>140</v>
      </c>
      <c r="F88" s="33" t="s">
        <v>140</v>
      </c>
      <c r="G88" s="2" t="s">
        <v>140</v>
      </c>
      <c r="H88" s="33" t="s">
        <v>140</v>
      </c>
      <c r="I88" s="33" t="s">
        <v>140</v>
      </c>
      <c r="J88" s="33" t="s">
        <v>140</v>
      </c>
      <c r="K88" s="33" t="s">
        <v>140</v>
      </c>
      <c r="L88" s="2" t="s">
        <v>140</v>
      </c>
      <c r="M88" s="2" t="s">
        <v>140</v>
      </c>
      <c r="N88" s="2" t="s">
        <v>140</v>
      </c>
      <c r="O88" s="33" t="s">
        <v>140</v>
      </c>
      <c r="P88" s="2" t="s">
        <v>140</v>
      </c>
      <c r="Q88" s="2" t="s">
        <v>140</v>
      </c>
    </row>
    <row r="89" spans="1:17" ht="20.399999999999999" thickBot="1" x14ac:dyDescent="0.35">
      <c r="A89" s="1" t="s">
        <v>178</v>
      </c>
      <c r="B89" s="2" t="s">
        <v>140</v>
      </c>
      <c r="C89" s="2" t="s">
        <v>140</v>
      </c>
      <c r="D89" s="33" t="s">
        <v>140</v>
      </c>
      <c r="E89" s="33" t="s">
        <v>140</v>
      </c>
      <c r="F89" s="33" t="s">
        <v>140</v>
      </c>
      <c r="G89" s="2" t="s">
        <v>140</v>
      </c>
      <c r="H89" s="33" t="s">
        <v>140</v>
      </c>
      <c r="I89" s="33" t="s">
        <v>140</v>
      </c>
      <c r="J89" s="33" t="s">
        <v>140</v>
      </c>
      <c r="K89" s="33" t="s">
        <v>140</v>
      </c>
      <c r="L89" s="2" t="s">
        <v>140</v>
      </c>
      <c r="M89" s="2" t="s">
        <v>140</v>
      </c>
      <c r="N89" s="2" t="s">
        <v>140</v>
      </c>
      <c r="O89" s="33" t="s">
        <v>140</v>
      </c>
      <c r="P89" s="2" t="s">
        <v>140</v>
      </c>
      <c r="Q89" s="2" t="s">
        <v>140</v>
      </c>
    </row>
    <row r="90" spans="1:17" ht="20.399999999999999" thickBot="1" x14ac:dyDescent="0.35">
      <c r="A90" s="1" t="s">
        <v>179</v>
      </c>
      <c r="B90" s="2" t="s">
        <v>140</v>
      </c>
      <c r="C90" s="2" t="s">
        <v>140</v>
      </c>
      <c r="D90" s="33" t="s">
        <v>140</v>
      </c>
      <c r="E90" s="33" t="s">
        <v>140</v>
      </c>
      <c r="F90" s="33" t="s">
        <v>140</v>
      </c>
      <c r="G90" s="2" t="s">
        <v>140</v>
      </c>
      <c r="H90" s="33" t="s">
        <v>140</v>
      </c>
      <c r="I90" s="33" t="s">
        <v>140</v>
      </c>
      <c r="J90" s="33" t="s">
        <v>140</v>
      </c>
      <c r="K90" s="33" t="s">
        <v>140</v>
      </c>
      <c r="L90" s="2" t="s">
        <v>140</v>
      </c>
      <c r="M90" s="2" t="s">
        <v>140</v>
      </c>
      <c r="N90" s="2" t="s">
        <v>140</v>
      </c>
      <c r="O90" s="33" t="s">
        <v>140</v>
      </c>
      <c r="P90" s="2" t="s">
        <v>140</v>
      </c>
      <c r="Q90" s="2" t="s">
        <v>140</v>
      </c>
    </row>
    <row r="91" spans="1:17" ht="20.399999999999999" thickBot="1" x14ac:dyDescent="0.35">
      <c r="A91" s="1" t="s">
        <v>180</v>
      </c>
      <c r="B91" s="2" t="s">
        <v>140</v>
      </c>
      <c r="C91" s="2" t="s">
        <v>140</v>
      </c>
      <c r="D91" s="33" t="s">
        <v>140</v>
      </c>
      <c r="E91" s="33" t="s">
        <v>140</v>
      </c>
      <c r="F91" s="33" t="s">
        <v>140</v>
      </c>
      <c r="G91" s="2" t="s">
        <v>140</v>
      </c>
      <c r="H91" s="33" t="s">
        <v>140</v>
      </c>
      <c r="I91" s="33" t="s">
        <v>140</v>
      </c>
      <c r="J91" s="33" t="s">
        <v>140</v>
      </c>
      <c r="K91" s="33" t="s">
        <v>140</v>
      </c>
      <c r="L91" s="2" t="s">
        <v>140</v>
      </c>
      <c r="M91" s="2" t="s">
        <v>140</v>
      </c>
      <c r="N91" s="2" t="s">
        <v>140</v>
      </c>
      <c r="O91" s="33" t="s">
        <v>140</v>
      </c>
      <c r="P91" s="2" t="s">
        <v>140</v>
      </c>
      <c r="Q91" s="2" t="s">
        <v>140</v>
      </c>
    </row>
    <row r="92" spans="1:17" ht="20.399999999999999" thickBot="1" x14ac:dyDescent="0.35">
      <c r="A92" s="1" t="s">
        <v>181</v>
      </c>
      <c r="B92" s="2" t="s">
        <v>140</v>
      </c>
      <c r="C92" s="2" t="s">
        <v>140</v>
      </c>
      <c r="D92" s="33" t="s">
        <v>140</v>
      </c>
      <c r="E92" s="33" t="s">
        <v>140</v>
      </c>
      <c r="F92" s="33" t="s">
        <v>140</v>
      </c>
      <c r="G92" s="2" t="s">
        <v>140</v>
      </c>
      <c r="H92" s="33" t="s">
        <v>140</v>
      </c>
      <c r="I92" s="33" t="s">
        <v>140</v>
      </c>
      <c r="J92" s="33" t="s">
        <v>140</v>
      </c>
      <c r="K92" s="33" t="s">
        <v>140</v>
      </c>
      <c r="L92" s="2" t="s">
        <v>140</v>
      </c>
      <c r="M92" s="2" t="s">
        <v>140</v>
      </c>
      <c r="N92" s="2" t="s">
        <v>140</v>
      </c>
      <c r="O92" s="33" t="s">
        <v>140</v>
      </c>
      <c r="P92" s="2" t="s">
        <v>140</v>
      </c>
      <c r="Q92" s="2" t="s">
        <v>140</v>
      </c>
    </row>
    <row r="93" spans="1:17" ht="20.399999999999999" thickBot="1" x14ac:dyDescent="0.35">
      <c r="A93" s="1" t="s">
        <v>182</v>
      </c>
      <c r="B93" s="2" t="s">
        <v>140</v>
      </c>
      <c r="C93" s="2" t="s">
        <v>140</v>
      </c>
      <c r="D93" s="33" t="s">
        <v>140</v>
      </c>
      <c r="E93" s="33" t="s">
        <v>140</v>
      </c>
      <c r="F93" s="33" t="s">
        <v>140</v>
      </c>
      <c r="G93" s="2" t="s">
        <v>140</v>
      </c>
      <c r="H93" s="33" t="s">
        <v>140</v>
      </c>
      <c r="I93" s="33" t="s">
        <v>140</v>
      </c>
      <c r="J93" s="33" t="s">
        <v>140</v>
      </c>
      <c r="K93" s="33" t="s">
        <v>140</v>
      </c>
      <c r="L93" s="2" t="s">
        <v>140</v>
      </c>
      <c r="M93" s="2" t="s">
        <v>140</v>
      </c>
      <c r="N93" s="2" t="s">
        <v>140</v>
      </c>
      <c r="O93" s="33" t="s">
        <v>140</v>
      </c>
      <c r="P93" s="2" t="s">
        <v>140</v>
      </c>
      <c r="Q93" s="2" t="s">
        <v>140</v>
      </c>
    </row>
    <row r="94" spans="1:17" ht="20.399999999999999" thickBot="1" x14ac:dyDescent="0.35">
      <c r="A94" s="1" t="s">
        <v>183</v>
      </c>
      <c r="B94" s="2" t="s">
        <v>140</v>
      </c>
      <c r="C94" s="2" t="s">
        <v>140</v>
      </c>
      <c r="D94" s="33" t="s">
        <v>140</v>
      </c>
      <c r="E94" s="33" t="s">
        <v>140</v>
      </c>
      <c r="F94" s="33" t="s">
        <v>140</v>
      </c>
      <c r="G94" s="2" t="s">
        <v>140</v>
      </c>
      <c r="H94" s="33" t="s">
        <v>140</v>
      </c>
      <c r="I94" s="33" t="s">
        <v>140</v>
      </c>
      <c r="J94" s="33" t="s">
        <v>140</v>
      </c>
      <c r="K94" s="33" t="s">
        <v>140</v>
      </c>
      <c r="L94" s="2" t="s">
        <v>140</v>
      </c>
      <c r="M94" s="2" t="s">
        <v>140</v>
      </c>
      <c r="N94" s="2" t="s">
        <v>140</v>
      </c>
      <c r="O94" s="33" t="s">
        <v>140</v>
      </c>
      <c r="P94" s="2" t="s">
        <v>140</v>
      </c>
      <c r="Q94" s="2" t="s">
        <v>140</v>
      </c>
    </row>
    <row r="95" spans="1:17" ht="20.399999999999999" thickBot="1" x14ac:dyDescent="0.35">
      <c r="A95" s="1" t="s">
        <v>184</v>
      </c>
      <c r="B95" s="2" t="s">
        <v>140</v>
      </c>
      <c r="C95" s="2" t="s">
        <v>140</v>
      </c>
      <c r="D95" s="33" t="s">
        <v>140</v>
      </c>
      <c r="E95" s="33" t="s">
        <v>140</v>
      </c>
      <c r="F95" s="33" t="s">
        <v>140</v>
      </c>
      <c r="G95" s="2" t="s">
        <v>140</v>
      </c>
      <c r="H95" s="33" t="s">
        <v>140</v>
      </c>
      <c r="I95" s="33" t="s">
        <v>140</v>
      </c>
      <c r="J95" s="33" t="s">
        <v>140</v>
      </c>
      <c r="K95" s="33" t="s">
        <v>140</v>
      </c>
      <c r="L95" s="2" t="s">
        <v>140</v>
      </c>
      <c r="M95" s="2" t="s">
        <v>140</v>
      </c>
      <c r="N95" s="2" t="s">
        <v>140</v>
      </c>
      <c r="O95" s="33" t="s">
        <v>140</v>
      </c>
      <c r="P95" s="2" t="s">
        <v>140</v>
      </c>
      <c r="Q95" s="2" t="s">
        <v>140</v>
      </c>
    </row>
    <row r="96" spans="1:17" ht="20.399999999999999" thickBot="1" x14ac:dyDescent="0.35">
      <c r="A96" s="1" t="s">
        <v>185</v>
      </c>
      <c r="B96" s="2" t="s">
        <v>140</v>
      </c>
      <c r="C96" s="2" t="s">
        <v>140</v>
      </c>
      <c r="D96" s="33" t="s">
        <v>140</v>
      </c>
      <c r="E96" s="33" t="s">
        <v>140</v>
      </c>
      <c r="F96" s="33" t="s">
        <v>140</v>
      </c>
      <c r="G96" s="2" t="s">
        <v>140</v>
      </c>
      <c r="H96" s="33" t="s">
        <v>140</v>
      </c>
      <c r="I96" s="33" t="s">
        <v>140</v>
      </c>
      <c r="J96" s="33" t="s">
        <v>140</v>
      </c>
      <c r="K96" s="33" t="s">
        <v>140</v>
      </c>
      <c r="L96" s="2" t="s">
        <v>140</v>
      </c>
      <c r="M96" s="2" t="s">
        <v>140</v>
      </c>
      <c r="N96" s="2" t="s">
        <v>140</v>
      </c>
      <c r="O96" s="33" t="s">
        <v>140</v>
      </c>
      <c r="P96" s="2" t="s">
        <v>140</v>
      </c>
      <c r="Q96" s="2" t="s">
        <v>140</v>
      </c>
    </row>
    <row r="97" spans="1:17" ht="20.399999999999999" thickBot="1" x14ac:dyDescent="0.35">
      <c r="A97" s="1" t="s">
        <v>186</v>
      </c>
      <c r="B97" s="2" t="s">
        <v>140</v>
      </c>
      <c r="C97" s="2" t="s">
        <v>140</v>
      </c>
      <c r="D97" s="33" t="s">
        <v>140</v>
      </c>
      <c r="E97" s="33" t="s">
        <v>140</v>
      </c>
      <c r="F97" s="33" t="s">
        <v>140</v>
      </c>
      <c r="G97" s="2" t="s">
        <v>140</v>
      </c>
      <c r="H97" s="33" t="s">
        <v>140</v>
      </c>
      <c r="I97" s="33" t="s">
        <v>140</v>
      </c>
      <c r="J97" s="33" t="s">
        <v>140</v>
      </c>
      <c r="K97" s="33" t="s">
        <v>140</v>
      </c>
      <c r="L97" s="2" t="s">
        <v>140</v>
      </c>
      <c r="M97" s="2" t="s">
        <v>140</v>
      </c>
      <c r="N97" s="2" t="s">
        <v>140</v>
      </c>
      <c r="O97" s="33" t="s">
        <v>140</v>
      </c>
      <c r="P97" s="2" t="s">
        <v>140</v>
      </c>
      <c r="Q97" s="2" t="s">
        <v>140</v>
      </c>
    </row>
    <row r="98" spans="1:17" ht="20.399999999999999" thickBot="1" x14ac:dyDescent="0.35">
      <c r="A98" s="1" t="s">
        <v>187</v>
      </c>
      <c r="B98" s="2" t="s">
        <v>140</v>
      </c>
      <c r="C98" s="2" t="s">
        <v>140</v>
      </c>
      <c r="D98" s="33" t="s">
        <v>140</v>
      </c>
      <c r="E98" s="33" t="s">
        <v>140</v>
      </c>
      <c r="F98" s="33" t="s">
        <v>140</v>
      </c>
      <c r="G98" s="2" t="s">
        <v>140</v>
      </c>
      <c r="H98" s="33" t="s">
        <v>140</v>
      </c>
      <c r="I98" s="33" t="s">
        <v>140</v>
      </c>
      <c r="J98" s="33" t="s">
        <v>140</v>
      </c>
      <c r="K98" s="33" t="s">
        <v>140</v>
      </c>
      <c r="L98" s="2" t="s">
        <v>140</v>
      </c>
      <c r="M98" s="2" t="s">
        <v>140</v>
      </c>
      <c r="N98" s="2" t="s">
        <v>140</v>
      </c>
      <c r="O98" s="33" t="s">
        <v>140</v>
      </c>
      <c r="P98" s="2" t="s">
        <v>140</v>
      </c>
      <c r="Q98" s="2" t="s">
        <v>140</v>
      </c>
    </row>
    <row r="99" spans="1:17" ht="20.399999999999999" thickBot="1" x14ac:dyDescent="0.35">
      <c r="A99" s="1" t="s">
        <v>188</v>
      </c>
      <c r="B99" s="2" t="s">
        <v>140</v>
      </c>
      <c r="C99" s="2" t="s">
        <v>140</v>
      </c>
      <c r="D99" s="33" t="s">
        <v>140</v>
      </c>
      <c r="E99" s="33" t="s">
        <v>140</v>
      </c>
      <c r="F99" s="33" t="s">
        <v>140</v>
      </c>
      <c r="G99" s="2" t="s">
        <v>140</v>
      </c>
      <c r="H99" s="33" t="s">
        <v>140</v>
      </c>
      <c r="I99" s="33" t="s">
        <v>140</v>
      </c>
      <c r="J99" s="33" t="s">
        <v>140</v>
      </c>
      <c r="K99" s="33" t="s">
        <v>140</v>
      </c>
      <c r="L99" s="2" t="s">
        <v>140</v>
      </c>
      <c r="M99" s="2" t="s">
        <v>140</v>
      </c>
      <c r="N99" s="2" t="s">
        <v>140</v>
      </c>
      <c r="O99" s="33" t="s">
        <v>140</v>
      </c>
      <c r="P99" s="2" t="s">
        <v>140</v>
      </c>
      <c r="Q99" s="2" t="s">
        <v>140</v>
      </c>
    </row>
    <row r="100" spans="1:17" ht="20.399999999999999" thickBot="1" x14ac:dyDescent="0.35">
      <c r="A100" s="1" t="s">
        <v>189</v>
      </c>
      <c r="B100" s="2" t="s">
        <v>140</v>
      </c>
      <c r="C100" s="2" t="s">
        <v>140</v>
      </c>
      <c r="D100" s="33" t="s">
        <v>140</v>
      </c>
      <c r="E100" s="33" t="s">
        <v>140</v>
      </c>
      <c r="F100" s="33" t="s">
        <v>140</v>
      </c>
      <c r="G100" s="2" t="s">
        <v>140</v>
      </c>
      <c r="H100" s="33" t="s">
        <v>140</v>
      </c>
      <c r="I100" s="33" t="s">
        <v>140</v>
      </c>
      <c r="J100" s="33" t="s">
        <v>140</v>
      </c>
      <c r="K100" s="33" t="s">
        <v>140</v>
      </c>
      <c r="L100" s="2" t="s">
        <v>140</v>
      </c>
      <c r="M100" s="2" t="s">
        <v>140</v>
      </c>
      <c r="N100" s="2" t="s">
        <v>140</v>
      </c>
      <c r="O100" s="33" t="s">
        <v>140</v>
      </c>
      <c r="P100" s="2" t="s">
        <v>140</v>
      </c>
      <c r="Q100" s="2" t="s">
        <v>140</v>
      </c>
    </row>
    <row r="101" spans="1:17" ht="20.399999999999999" thickBot="1" x14ac:dyDescent="0.35">
      <c r="A101" s="1" t="s">
        <v>190</v>
      </c>
      <c r="B101" s="2" t="s">
        <v>140</v>
      </c>
      <c r="C101" s="2" t="s">
        <v>140</v>
      </c>
      <c r="D101" s="33" t="s">
        <v>140</v>
      </c>
      <c r="E101" s="33" t="s">
        <v>140</v>
      </c>
      <c r="F101" s="33" t="s">
        <v>140</v>
      </c>
      <c r="G101" s="2" t="s">
        <v>140</v>
      </c>
      <c r="H101" s="33" t="s">
        <v>140</v>
      </c>
      <c r="I101" s="33" t="s">
        <v>140</v>
      </c>
      <c r="J101" s="33" t="s">
        <v>140</v>
      </c>
      <c r="K101" s="33" t="s">
        <v>140</v>
      </c>
      <c r="L101" s="2" t="s">
        <v>140</v>
      </c>
      <c r="M101" s="2" t="s">
        <v>140</v>
      </c>
      <c r="N101" s="2" t="s">
        <v>140</v>
      </c>
      <c r="O101" s="33" t="s">
        <v>140</v>
      </c>
      <c r="P101" s="2" t="s">
        <v>140</v>
      </c>
      <c r="Q101" s="2" t="s">
        <v>140</v>
      </c>
    </row>
    <row r="102" spans="1:17" ht="20.399999999999999" thickBot="1" x14ac:dyDescent="0.35">
      <c r="A102" s="1" t="s">
        <v>191</v>
      </c>
      <c r="B102" s="2" t="s">
        <v>140</v>
      </c>
      <c r="C102" s="2" t="s">
        <v>140</v>
      </c>
      <c r="D102" s="33" t="s">
        <v>140</v>
      </c>
      <c r="E102" s="33" t="s">
        <v>140</v>
      </c>
      <c r="F102" s="33" t="s">
        <v>140</v>
      </c>
      <c r="G102" s="2" t="s">
        <v>140</v>
      </c>
      <c r="H102" s="33" t="s">
        <v>140</v>
      </c>
      <c r="I102" s="33" t="s">
        <v>140</v>
      </c>
      <c r="J102" s="33" t="s">
        <v>140</v>
      </c>
      <c r="K102" s="33" t="s">
        <v>140</v>
      </c>
      <c r="L102" s="2" t="s">
        <v>140</v>
      </c>
      <c r="M102" s="2" t="s">
        <v>140</v>
      </c>
      <c r="N102" s="2" t="s">
        <v>140</v>
      </c>
      <c r="O102" s="33" t="s">
        <v>140</v>
      </c>
      <c r="P102" s="2" t="s">
        <v>140</v>
      </c>
      <c r="Q102" s="2" t="s">
        <v>140</v>
      </c>
    </row>
    <row r="103" spans="1:17" ht="20.399999999999999" thickBot="1" x14ac:dyDescent="0.35">
      <c r="A103" s="1" t="s">
        <v>192</v>
      </c>
      <c r="B103" s="2" t="s">
        <v>140</v>
      </c>
      <c r="C103" s="2" t="s">
        <v>140</v>
      </c>
      <c r="D103" s="33" t="s">
        <v>140</v>
      </c>
      <c r="E103" s="33" t="s">
        <v>140</v>
      </c>
      <c r="F103" s="33" t="s">
        <v>140</v>
      </c>
      <c r="G103" s="2" t="s">
        <v>140</v>
      </c>
      <c r="H103" s="33" t="s">
        <v>140</v>
      </c>
      <c r="I103" s="33" t="s">
        <v>140</v>
      </c>
      <c r="J103" s="33" t="s">
        <v>140</v>
      </c>
      <c r="K103" s="33" t="s">
        <v>140</v>
      </c>
      <c r="L103" s="2" t="s">
        <v>140</v>
      </c>
      <c r="M103" s="2" t="s">
        <v>140</v>
      </c>
      <c r="N103" s="2" t="s">
        <v>140</v>
      </c>
      <c r="O103" s="33" t="s">
        <v>140</v>
      </c>
      <c r="P103" s="2" t="s">
        <v>140</v>
      </c>
      <c r="Q103" s="2" t="s">
        <v>140</v>
      </c>
    </row>
    <row r="104" spans="1:17" ht="20.399999999999999" thickBot="1" x14ac:dyDescent="0.35">
      <c r="A104" s="1" t="s">
        <v>193</v>
      </c>
      <c r="B104" s="2" t="s">
        <v>140</v>
      </c>
      <c r="C104" s="2" t="s">
        <v>140</v>
      </c>
      <c r="D104" s="33" t="s">
        <v>140</v>
      </c>
      <c r="E104" s="33" t="s">
        <v>140</v>
      </c>
      <c r="F104" s="33" t="s">
        <v>140</v>
      </c>
      <c r="G104" s="2" t="s">
        <v>140</v>
      </c>
      <c r="H104" s="33" t="s">
        <v>140</v>
      </c>
      <c r="I104" s="33" t="s">
        <v>140</v>
      </c>
      <c r="J104" s="33" t="s">
        <v>140</v>
      </c>
      <c r="K104" s="33" t="s">
        <v>140</v>
      </c>
      <c r="L104" s="2" t="s">
        <v>140</v>
      </c>
      <c r="M104" s="2" t="s">
        <v>140</v>
      </c>
      <c r="N104" s="2" t="s">
        <v>140</v>
      </c>
      <c r="O104" s="33" t="s">
        <v>140</v>
      </c>
      <c r="P104" s="2" t="s">
        <v>140</v>
      </c>
      <c r="Q104" s="2" t="s">
        <v>140</v>
      </c>
    </row>
    <row r="105" spans="1:17" ht="20.399999999999999" thickBot="1" x14ac:dyDescent="0.35">
      <c r="A105" s="1" t="s">
        <v>194</v>
      </c>
      <c r="B105" s="2" t="s">
        <v>140</v>
      </c>
      <c r="C105" s="2" t="s">
        <v>140</v>
      </c>
      <c r="D105" s="33" t="s">
        <v>140</v>
      </c>
      <c r="E105" s="33" t="s">
        <v>140</v>
      </c>
      <c r="F105" s="33" t="s">
        <v>140</v>
      </c>
      <c r="G105" s="2" t="s">
        <v>140</v>
      </c>
      <c r="H105" s="33" t="s">
        <v>140</v>
      </c>
      <c r="I105" s="33" t="s">
        <v>140</v>
      </c>
      <c r="J105" s="33" t="s">
        <v>140</v>
      </c>
      <c r="K105" s="33" t="s">
        <v>140</v>
      </c>
      <c r="L105" s="2" t="s">
        <v>140</v>
      </c>
      <c r="M105" s="2" t="s">
        <v>140</v>
      </c>
      <c r="N105" s="2" t="s">
        <v>140</v>
      </c>
      <c r="O105" s="33" t="s">
        <v>140</v>
      </c>
      <c r="P105" s="2" t="s">
        <v>140</v>
      </c>
      <c r="Q105" s="2" t="s">
        <v>140</v>
      </c>
    </row>
    <row r="106" spans="1:17" ht="20.399999999999999" thickBot="1" x14ac:dyDescent="0.35">
      <c r="A106" s="1" t="s">
        <v>195</v>
      </c>
      <c r="B106" s="2" t="s">
        <v>140</v>
      </c>
      <c r="C106" s="2" t="s">
        <v>140</v>
      </c>
      <c r="D106" s="33" t="s">
        <v>140</v>
      </c>
      <c r="E106" s="33" t="s">
        <v>140</v>
      </c>
      <c r="F106" s="33" t="s">
        <v>140</v>
      </c>
      <c r="G106" s="2" t="s">
        <v>140</v>
      </c>
      <c r="H106" s="33" t="s">
        <v>140</v>
      </c>
      <c r="I106" s="33" t="s">
        <v>140</v>
      </c>
      <c r="J106" s="33" t="s">
        <v>140</v>
      </c>
      <c r="K106" s="33" t="s">
        <v>140</v>
      </c>
      <c r="L106" s="2" t="s">
        <v>140</v>
      </c>
      <c r="M106" s="2" t="s">
        <v>140</v>
      </c>
      <c r="N106" s="2" t="s">
        <v>140</v>
      </c>
      <c r="O106" s="33" t="s">
        <v>140</v>
      </c>
      <c r="P106" s="2" t="s">
        <v>140</v>
      </c>
      <c r="Q106" s="2" t="s">
        <v>140</v>
      </c>
    </row>
    <row r="107" spans="1:17" ht="20.399999999999999" thickBot="1" x14ac:dyDescent="0.35">
      <c r="A107" s="1" t="s">
        <v>196</v>
      </c>
      <c r="B107" s="2" t="s">
        <v>140</v>
      </c>
      <c r="C107" s="2" t="s">
        <v>140</v>
      </c>
      <c r="D107" s="33" t="s">
        <v>140</v>
      </c>
      <c r="E107" s="33" t="s">
        <v>140</v>
      </c>
      <c r="F107" s="33" t="s">
        <v>140</v>
      </c>
      <c r="G107" s="2" t="s">
        <v>140</v>
      </c>
      <c r="H107" s="33" t="s">
        <v>140</v>
      </c>
      <c r="I107" s="33" t="s">
        <v>140</v>
      </c>
      <c r="J107" s="33" t="s">
        <v>140</v>
      </c>
      <c r="K107" s="33" t="s">
        <v>140</v>
      </c>
      <c r="L107" s="2" t="s">
        <v>140</v>
      </c>
      <c r="M107" s="2" t="s">
        <v>140</v>
      </c>
      <c r="N107" s="2" t="s">
        <v>140</v>
      </c>
      <c r="O107" s="33" t="s">
        <v>140</v>
      </c>
      <c r="P107" s="2" t="s">
        <v>140</v>
      </c>
      <c r="Q107" s="2" t="s">
        <v>140</v>
      </c>
    </row>
    <row r="108" spans="1:17" ht="20.399999999999999" thickBot="1" x14ac:dyDescent="0.35">
      <c r="A108" s="1" t="s">
        <v>197</v>
      </c>
      <c r="B108" s="2" t="s">
        <v>140</v>
      </c>
      <c r="C108" s="2" t="s">
        <v>140</v>
      </c>
      <c r="D108" s="33" t="s">
        <v>140</v>
      </c>
      <c r="E108" s="33" t="s">
        <v>140</v>
      </c>
      <c r="F108" s="33" t="s">
        <v>140</v>
      </c>
      <c r="G108" s="2" t="s">
        <v>140</v>
      </c>
      <c r="H108" s="33" t="s">
        <v>140</v>
      </c>
      <c r="I108" s="33" t="s">
        <v>140</v>
      </c>
      <c r="J108" s="33" t="s">
        <v>140</v>
      </c>
      <c r="K108" s="33" t="s">
        <v>140</v>
      </c>
      <c r="L108" s="2" t="s">
        <v>140</v>
      </c>
      <c r="M108" s="2" t="s">
        <v>140</v>
      </c>
      <c r="N108" s="2" t="s">
        <v>140</v>
      </c>
      <c r="O108" s="33" t="s">
        <v>140</v>
      </c>
      <c r="P108" s="2" t="s">
        <v>140</v>
      </c>
      <c r="Q108" s="2" t="s">
        <v>140</v>
      </c>
    </row>
    <row r="109" spans="1:17" ht="20.399999999999999" thickBot="1" x14ac:dyDescent="0.35">
      <c r="A109" s="1" t="s">
        <v>198</v>
      </c>
      <c r="B109" s="2" t="s">
        <v>140</v>
      </c>
      <c r="C109" s="2" t="s">
        <v>140</v>
      </c>
      <c r="D109" s="33" t="s">
        <v>140</v>
      </c>
      <c r="E109" s="33" t="s">
        <v>140</v>
      </c>
      <c r="F109" s="33" t="s">
        <v>140</v>
      </c>
      <c r="G109" s="2" t="s">
        <v>140</v>
      </c>
      <c r="H109" s="33" t="s">
        <v>140</v>
      </c>
      <c r="I109" s="33" t="s">
        <v>140</v>
      </c>
      <c r="J109" s="33" t="s">
        <v>140</v>
      </c>
      <c r="K109" s="33" t="s">
        <v>140</v>
      </c>
      <c r="L109" s="2" t="s">
        <v>140</v>
      </c>
      <c r="M109" s="2" t="s">
        <v>140</v>
      </c>
      <c r="N109" s="2" t="s">
        <v>140</v>
      </c>
      <c r="O109" s="33" t="s">
        <v>140</v>
      </c>
      <c r="P109" s="2" t="s">
        <v>140</v>
      </c>
      <c r="Q109" s="2" t="s">
        <v>140</v>
      </c>
    </row>
    <row r="110" spans="1:17" ht="20.399999999999999" thickBot="1" x14ac:dyDescent="0.35">
      <c r="A110" s="1" t="s">
        <v>199</v>
      </c>
      <c r="B110" s="2" t="s">
        <v>140</v>
      </c>
      <c r="C110" s="2" t="s">
        <v>140</v>
      </c>
      <c r="D110" s="33" t="s">
        <v>140</v>
      </c>
      <c r="E110" s="33" t="s">
        <v>140</v>
      </c>
      <c r="F110" s="33" t="s">
        <v>140</v>
      </c>
      <c r="G110" s="2" t="s">
        <v>140</v>
      </c>
      <c r="H110" s="33" t="s">
        <v>140</v>
      </c>
      <c r="I110" s="33" t="s">
        <v>140</v>
      </c>
      <c r="J110" s="33" t="s">
        <v>140</v>
      </c>
      <c r="K110" s="33" t="s">
        <v>140</v>
      </c>
      <c r="L110" s="2" t="s">
        <v>140</v>
      </c>
      <c r="M110" s="2" t="s">
        <v>140</v>
      </c>
      <c r="N110" s="2" t="s">
        <v>140</v>
      </c>
      <c r="O110" s="33" t="s">
        <v>140</v>
      </c>
      <c r="P110" s="2" t="s">
        <v>140</v>
      </c>
      <c r="Q110" s="2" t="s">
        <v>140</v>
      </c>
    </row>
    <row r="111" spans="1:17" ht="20.399999999999999" thickBot="1" x14ac:dyDescent="0.35">
      <c r="A111" s="1" t="s">
        <v>308</v>
      </c>
      <c r="B111" s="2" t="s">
        <v>140</v>
      </c>
      <c r="C111" s="2" t="s">
        <v>140</v>
      </c>
      <c r="D111" s="33" t="s">
        <v>140</v>
      </c>
      <c r="E111" s="33" t="s">
        <v>140</v>
      </c>
      <c r="F111" s="33" t="s">
        <v>140</v>
      </c>
      <c r="G111" s="2" t="s">
        <v>140</v>
      </c>
      <c r="H111" s="33" t="s">
        <v>140</v>
      </c>
      <c r="I111" s="33" t="s">
        <v>140</v>
      </c>
      <c r="J111" s="33" t="s">
        <v>140</v>
      </c>
      <c r="K111" s="33" t="s">
        <v>140</v>
      </c>
      <c r="L111" s="2" t="s">
        <v>140</v>
      </c>
      <c r="M111" s="2" t="s">
        <v>140</v>
      </c>
      <c r="N111" s="2" t="s">
        <v>140</v>
      </c>
      <c r="O111" s="33" t="s">
        <v>140</v>
      </c>
      <c r="P111" s="2" t="s">
        <v>140</v>
      </c>
      <c r="Q111" s="2" t="s">
        <v>140</v>
      </c>
    </row>
    <row r="112" spans="1:17" ht="20.399999999999999" thickBot="1" x14ac:dyDescent="0.35">
      <c r="A112" s="1" t="s">
        <v>309</v>
      </c>
      <c r="B112" s="2" t="s">
        <v>140</v>
      </c>
      <c r="C112" s="2" t="s">
        <v>140</v>
      </c>
      <c r="D112" s="33" t="s">
        <v>140</v>
      </c>
      <c r="E112" s="33" t="s">
        <v>140</v>
      </c>
      <c r="F112" s="33" t="s">
        <v>140</v>
      </c>
      <c r="G112" s="2" t="s">
        <v>140</v>
      </c>
      <c r="H112" s="33" t="s">
        <v>140</v>
      </c>
      <c r="I112" s="33" t="s">
        <v>140</v>
      </c>
      <c r="J112" s="33" t="s">
        <v>140</v>
      </c>
      <c r="K112" s="33" t="s">
        <v>140</v>
      </c>
      <c r="L112" s="2" t="s">
        <v>140</v>
      </c>
      <c r="M112" s="2" t="s">
        <v>140</v>
      </c>
      <c r="N112" s="2" t="s">
        <v>140</v>
      </c>
      <c r="O112" s="33" t="s">
        <v>140</v>
      </c>
      <c r="P112" s="2" t="s">
        <v>140</v>
      </c>
      <c r="Q112" s="2" t="s">
        <v>140</v>
      </c>
    </row>
    <row r="113" spans="1:17" ht="20.399999999999999" thickBot="1" x14ac:dyDescent="0.35">
      <c r="A113" s="1" t="s">
        <v>310</v>
      </c>
      <c r="B113" s="2" t="s">
        <v>140</v>
      </c>
      <c r="C113" s="2" t="s">
        <v>140</v>
      </c>
      <c r="D113" s="33" t="s">
        <v>140</v>
      </c>
      <c r="E113" s="33" t="s">
        <v>140</v>
      </c>
      <c r="F113" s="33" t="s">
        <v>140</v>
      </c>
      <c r="G113" s="2" t="s">
        <v>140</v>
      </c>
      <c r="H113" s="33" t="s">
        <v>140</v>
      </c>
      <c r="I113" s="33" t="s">
        <v>140</v>
      </c>
      <c r="J113" s="33" t="s">
        <v>140</v>
      </c>
      <c r="K113" s="33" t="s">
        <v>140</v>
      </c>
      <c r="L113" s="2" t="s">
        <v>140</v>
      </c>
      <c r="M113" s="2" t="s">
        <v>140</v>
      </c>
      <c r="N113" s="2" t="s">
        <v>140</v>
      </c>
      <c r="O113" s="33" t="s">
        <v>140</v>
      </c>
      <c r="P113" s="2" t="s">
        <v>140</v>
      </c>
      <c r="Q113" s="2" t="s">
        <v>140</v>
      </c>
    </row>
    <row r="114" spans="1:17" ht="20.399999999999999" thickBot="1" x14ac:dyDescent="0.35">
      <c r="A114" s="1" t="s">
        <v>311</v>
      </c>
      <c r="B114" s="2" t="s">
        <v>140</v>
      </c>
      <c r="C114" s="2" t="s">
        <v>140</v>
      </c>
      <c r="D114" s="33" t="s">
        <v>140</v>
      </c>
      <c r="E114" s="33" t="s">
        <v>140</v>
      </c>
      <c r="F114" s="33" t="s">
        <v>140</v>
      </c>
      <c r="G114" s="2" t="s">
        <v>140</v>
      </c>
      <c r="H114" s="33" t="s">
        <v>140</v>
      </c>
      <c r="I114" s="33" t="s">
        <v>140</v>
      </c>
      <c r="J114" s="33" t="s">
        <v>140</v>
      </c>
      <c r="K114" s="33" t="s">
        <v>140</v>
      </c>
      <c r="L114" s="2" t="s">
        <v>140</v>
      </c>
      <c r="M114" s="2" t="s">
        <v>140</v>
      </c>
      <c r="N114" s="2" t="s">
        <v>140</v>
      </c>
      <c r="O114" s="33" t="s">
        <v>140</v>
      </c>
      <c r="P114" s="2" t="s">
        <v>140</v>
      </c>
      <c r="Q114" s="2" t="s">
        <v>140</v>
      </c>
    </row>
    <row r="115" spans="1:17" ht="20.399999999999999" thickBot="1" x14ac:dyDescent="0.35">
      <c r="A115" s="1" t="s">
        <v>312</v>
      </c>
      <c r="B115" s="2" t="s">
        <v>140</v>
      </c>
      <c r="C115" s="2" t="s">
        <v>140</v>
      </c>
      <c r="D115" s="33" t="s">
        <v>140</v>
      </c>
      <c r="E115" s="33" t="s">
        <v>140</v>
      </c>
      <c r="F115" s="33" t="s">
        <v>140</v>
      </c>
      <c r="G115" s="2" t="s">
        <v>140</v>
      </c>
      <c r="H115" s="33" t="s">
        <v>140</v>
      </c>
      <c r="I115" s="33" t="s">
        <v>140</v>
      </c>
      <c r="J115" s="33" t="s">
        <v>140</v>
      </c>
      <c r="K115" s="33" t="s">
        <v>140</v>
      </c>
      <c r="L115" s="2" t="s">
        <v>140</v>
      </c>
      <c r="M115" s="2" t="s">
        <v>140</v>
      </c>
      <c r="N115" s="2" t="s">
        <v>140</v>
      </c>
      <c r="O115" s="33" t="s">
        <v>140</v>
      </c>
      <c r="P115" s="2" t="s">
        <v>140</v>
      </c>
      <c r="Q115" s="2" t="s">
        <v>140</v>
      </c>
    </row>
    <row r="116" spans="1:17" ht="20.399999999999999" thickBot="1" x14ac:dyDescent="0.35">
      <c r="A116" s="1" t="s">
        <v>313</v>
      </c>
      <c r="B116" s="2" t="s">
        <v>140</v>
      </c>
      <c r="C116" s="2" t="s">
        <v>140</v>
      </c>
      <c r="D116" s="33" t="s">
        <v>140</v>
      </c>
      <c r="E116" s="33" t="s">
        <v>140</v>
      </c>
      <c r="F116" s="33" t="s">
        <v>140</v>
      </c>
      <c r="G116" s="2" t="s">
        <v>140</v>
      </c>
      <c r="H116" s="33" t="s">
        <v>140</v>
      </c>
      <c r="I116" s="33" t="s">
        <v>140</v>
      </c>
      <c r="J116" s="33" t="s">
        <v>140</v>
      </c>
      <c r="K116" s="33" t="s">
        <v>140</v>
      </c>
      <c r="L116" s="2" t="s">
        <v>140</v>
      </c>
      <c r="M116" s="2" t="s">
        <v>140</v>
      </c>
      <c r="N116" s="2" t="s">
        <v>140</v>
      </c>
      <c r="O116" s="33" t="s">
        <v>140</v>
      </c>
      <c r="P116" s="2" t="s">
        <v>140</v>
      </c>
      <c r="Q116" s="2" t="s">
        <v>140</v>
      </c>
    </row>
    <row r="117" spans="1:17" ht="18.600000000000001" thickBot="1" x14ac:dyDescent="0.35">
      <c r="A117" s="3"/>
    </row>
    <row r="118" spans="1:17" ht="15" thickBot="1" x14ac:dyDescent="0.35">
      <c r="A118" s="1" t="s">
        <v>200</v>
      </c>
      <c r="B118" s="1" t="s">
        <v>1</v>
      </c>
      <c r="C118" s="1" t="s">
        <v>2</v>
      </c>
      <c r="D118" s="32" t="s">
        <v>3</v>
      </c>
      <c r="E118" s="32" t="s">
        <v>4</v>
      </c>
      <c r="F118" s="32" t="s">
        <v>5</v>
      </c>
      <c r="G118" s="1" t="s">
        <v>6</v>
      </c>
      <c r="H118" s="32" t="s">
        <v>7</v>
      </c>
      <c r="I118" s="32" t="s">
        <v>8</v>
      </c>
      <c r="J118" s="32" t="s">
        <v>9</v>
      </c>
      <c r="K118" s="32" t="s">
        <v>10</v>
      </c>
      <c r="L118" s="1" t="s">
        <v>11</v>
      </c>
      <c r="M118" s="1" t="s">
        <v>12</v>
      </c>
      <c r="N118" s="1" t="s">
        <v>13</v>
      </c>
      <c r="O118" s="32" t="s">
        <v>14</v>
      </c>
      <c r="P118" s="1" t="s">
        <v>15</v>
      </c>
      <c r="Q118" s="1" t="s">
        <v>16</v>
      </c>
    </row>
    <row r="119" spans="1:17" ht="15" thickBot="1" x14ac:dyDescent="0.35">
      <c r="A119" s="1" t="s">
        <v>138</v>
      </c>
      <c r="B119" s="2">
        <v>0</v>
      </c>
      <c r="C119" s="2">
        <v>0</v>
      </c>
      <c r="D119" s="33">
        <v>214.4</v>
      </c>
      <c r="E119" s="33">
        <v>26521.9</v>
      </c>
      <c r="F119" s="33">
        <v>4527.5</v>
      </c>
      <c r="G119" s="2">
        <v>0</v>
      </c>
      <c r="H119" s="33">
        <v>48260.800000000003</v>
      </c>
      <c r="I119" s="33">
        <v>34912.1</v>
      </c>
      <c r="J119" s="33">
        <v>612.4</v>
      </c>
      <c r="K119" s="33">
        <v>114.5</v>
      </c>
      <c r="L119" s="2">
        <v>0</v>
      </c>
      <c r="M119" s="2">
        <v>0</v>
      </c>
      <c r="N119" s="2">
        <v>0</v>
      </c>
      <c r="O119" s="33">
        <v>30510.3</v>
      </c>
      <c r="P119" s="2">
        <v>0</v>
      </c>
      <c r="Q119" s="2">
        <v>0</v>
      </c>
    </row>
    <row r="120" spans="1:17" ht="15" thickBot="1" x14ac:dyDescent="0.35">
      <c r="A120" s="1" t="s">
        <v>168</v>
      </c>
      <c r="B120" s="2">
        <v>0</v>
      </c>
      <c r="C120" s="2">
        <v>0</v>
      </c>
      <c r="D120" s="33">
        <v>214.4</v>
      </c>
      <c r="E120" s="33">
        <v>25578.400000000001</v>
      </c>
      <c r="F120" s="33">
        <v>4527.5</v>
      </c>
      <c r="G120" s="2">
        <v>0</v>
      </c>
      <c r="H120" s="33">
        <v>48260.800000000003</v>
      </c>
      <c r="I120" s="33">
        <v>34912.1</v>
      </c>
      <c r="J120" s="33">
        <v>612.4</v>
      </c>
      <c r="K120" s="33">
        <v>114.5</v>
      </c>
      <c r="L120" s="2">
        <v>0</v>
      </c>
      <c r="M120" s="2">
        <v>0</v>
      </c>
      <c r="N120" s="2">
        <v>0</v>
      </c>
      <c r="O120" s="33">
        <v>0</v>
      </c>
      <c r="P120" s="2">
        <v>0</v>
      </c>
      <c r="Q120" s="2">
        <v>0</v>
      </c>
    </row>
    <row r="121" spans="1:17" ht="15" thickBot="1" x14ac:dyDescent="0.35">
      <c r="A121" s="1" t="s">
        <v>173</v>
      </c>
      <c r="B121" s="2">
        <v>0</v>
      </c>
      <c r="C121" s="2">
        <v>0</v>
      </c>
      <c r="D121" s="33">
        <v>214.4</v>
      </c>
      <c r="E121" s="33">
        <v>25578.400000000001</v>
      </c>
      <c r="F121" s="33">
        <v>4527.5</v>
      </c>
      <c r="G121" s="2">
        <v>0</v>
      </c>
      <c r="H121" s="33">
        <v>0</v>
      </c>
      <c r="I121" s="33">
        <v>34912.1</v>
      </c>
      <c r="J121" s="33">
        <v>612.4</v>
      </c>
      <c r="K121" s="33">
        <v>114.5</v>
      </c>
      <c r="L121" s="2">
        <v>0</v>
      </c>
      <c r="M121" s="2">
        <v>0</v>
      </c>
      <c r="N121" s="2">
        <v>0</v>
      </c>
      <c r="O121" s="33">
        <v>0</v>
      </c>
      <c r="P121" s="2">
        <v>0</v>
      </c>
      <c r="Q121" s="2">
        <v>0</v>
      </c>
    </row>
    <row r="122" spans="1:17" ht="15" thickBot="1" x14ac:dyDescent="0.35">
      <c r="A122" s="1" t="s">
        <v>175</v>
      </c>
      <c r="B122" s="2">
        <v>0</v>
      </c>
      <c r="C122" s="2">
        <v>0</v>
      </c>
      <c r="D122" s="33">
        <v>214.4</v>
      </c>
      <c r="E122" s="33">
        <v>25578.400000000001</v>
      </c>
      <c r="F122" s="33">
        <v>4527.5</v>
      </c>
      <c r="G122" s="2">
        <v>0</v>
      </c>
      <c r="H122" s="33">
        <v>0</v>
      </c>
      <c r="I122" s="33">
        <v>34912.1</v>
      </c>
      <c r="J122" s="33">
        <v>0</v>
      </c>
      <c r="K122" s="33">
        <v>0</v>
      </c>
      <c r="L122" s="2">
        <v>0</v>
      </c>
      <c r="M122" s="2">
        <v>0</v>
      </c>
      <c r="N122" s="2">
        <v>0</v>
      </c>
      <c r="O122" s="33">
        <v>0</v>
      </c>
      <c r="P122" s="2">
        <v>0</v>
      </c>
      <c r="Q122" s="2">
        <v>0</v>
      </c>
    </row>
    <row r="123" spans="1:17" ht="15" thickBot="1" x14ac:dyDescent="0.35">
      <c r="A123" s="1" t="s">
        <v>176</v>
      </c>
      <c r="B123" s="2">
        <v>0</v>
      </c>
      <c r="C123" s="2">
        <v>0</v>
      </c>
      <c r="D123" s="33">
        <v>0</v>
      </c>
      <c r="E123" s="33">
        <v>25578.400000000001</v>
      </c>
      <c r="F123" s="33">
        <v>4274</v>
      </c>
      <c r="G123" s="2">
        <v>0</v>
      </c>
      <c r="H123" s="33">
        <v>0</v>
      </c>
      <c r="I123" s="33">
        <v>34368.699999999997</v>
      </c>
      <c r="J123" s="33">
        <v>0</v>
      </c>
      <c r="K123" s="33">
        <v>0</v>
      </c>
      <c r="L123" s="2">
        <v>0</v>
      </c>
      <c r="M123" s="2">
        <v>0</v>
      </c>
      <c r="N123" s="2">
        <v>0</v>
      </c>
      <c r="O123" s="33">
        <v>0</v>
      </c>
      <c r="P123" s="2">
        <v>0</v>
      </c>
      <c r="Q123" s="2">
        <v>0</v>
      </c>
    </row>
    <row r="124" spans="1:17" ht="15" thickBot="1" x14ac:dyDescent="0.35">
      <c r="A124" s="1" t="s">
        <v>177</v>
      </c>
      <c r="B124" s="2">
        <v>0</v>
      </c>
      <c r="C124" s="2">
        <v>0</v>
      </c>
      <c r="D124" s="33">
        <v>0</v>
      </c>
      <c r="E124" s="33">
        <v>0</v>
      </c>
      <c r="F124" s="33">
        <v>0</v>
      </c>
      <c r="G124" s="2">
        <v>0</v>
      </c>
      <c r="H124" s="33">
        <v>0</v>
      </c>
      <c r="I124" s="33">
        <v>0</v>
      </c>
      <c r="J124" s="33">
        <v>0</v>
      </c>
      <c r="K124" s="33">
        <v>0</v>
      </c>
      <c r="L124" s="2">
        <v>0</v>
      </c>
      <c r="M124" s="2">
        <v>0</v>
      </c>
      <c r="N124" s="2">
        <v>0</v>
      </c>
      <c r="O124" s="33">
        <v>0</v>
      </c>
      <c r="P124" s="2">
        <v>0</v>
      </c>
      <c r="Q124" s="2">
        <v>0</v>
      </c>
    </row>
    <row r="125" spans="1:17" ht="15" thickBot="1" x14ac:dyDescent="0.35">
      <c r="A125" s="1" t="s">
        <v>178</v>
      </c>
      <c r="B125" s="2">
        <v>0</v>
      </c>
      <c r="C125" s="2">
        <v>0</v>
      </c>
      <c r="D125" s="33">
        <v>0</v>
      </c>
      <c r="E125" s="33">
        <v>0</v>
      </c>
      <c r="F125" s="33">
        <v>0</v>
      </c>
      <c r="G125" s="2">
        <v>0</v>
      </c>
      <c r="H125" s="33">
        <v>0</v>
      </c>
      <c r="I125" s="33">
        <v>0</v>
      </c>
      <c r="J125" s="33">
        <v>0</v>
      </c>
      <c r="K125" s="33">
        <v>0</v>
      </c>
      <c r="L125" s="2">
        <v>0</v>
      </c>
      <c r="M125" s="2">
        <v>0</v>
      </c>
      <c r="N125" s="2">
        <v>0</v>
      </c>
      <c r="O125" s="33">
        <v>0</v>
      </c>
      <c r="P125" s="2">
        <v>0</v>
      </c>
      <c r="Q125" s="2">
        <v>0</v>
      </c>
    </row>
    <row r="126" spans="1:17" ht="15" thickBot="1" x14ac:dyDescent="0.35">
      <c r="A126" s="1" t="s">
        <v>179</v>
      </c>
      <c r="B126" s="2">
        <v>0</v>
      </c>
      <c r="C126" s="2">
        <v>0</v>
      </c>
      <c r="D126" s="33">
        <v>0</v>
      </c>
      <c r="E126" s="33">
        <v>0</v>
      </c>
      <c r="F126" s="33">
        <v>0</v>
      </c>
      <c r="G126" s="2">
        <v>0</v>
      </c>
      <c r="H126" s="33">
        <v>0</v>
      </c>
      <c r="I126" s="33">
        <v>0</v>
      </c>
      <c r="J126" s="33">
        <v>0</v>
      </c>
      <c r="K126" s="33">
        <v>0</v>
      </c>
      <c r="L126" s="2">
        <v>0</v>
      </c>
      <c r="M126" s="2">
        <v>0</v>
      </c>
      <c r="N126" s="2">
        <v>0</v>
      </c>
      <c r="O126" s="33">
        <v>0</v>
      </c>
      <c r="P126" s="2">
        <v>0</v>
      </c>
      <c r="Q126" s="2">
        <v>0</v>
      </c>
    </row>
    <row r="127" spans="1:17" ht="15" thickBot="1" x14ac:dyDescent="0.35">
      <c r="A127" s="1" t="s">
        <v>180</v>
      </c>
      <c r="B127" s="2">
        <v>0</v>
      </c>
      <c r="C127" s="2">
        <v>0</v>
      </c>
      <c r="D127" s="33">
        <v>0</v>
      </c>
      <c r="E127" s="33">
        <v>0</v>
      </c>
      <c r="F127" s="33">
        <v>0</v>
      </c>
      <c r="G127" s="2">
        <v>0</v>
      </c>
      <c r="H127" s="33">
        <v>0</v>
      </c>
      <c r="I127" s="33">
        <v>0</v>
      </c>
      <c r="J127" s="33">
        <v>0</v>
      </c>
      <c r="K127" s="33">
        <v>0</v>
      </c>
      <c r="L127" s="2">
        <v>0</v>
      </c>
      <c r="M127" s="2">
        <v>0</v>
      </c>
      <c r="N127" s="2">
        <v>0</v>
      </c>
      <c r="O127" s="33">
        <v>0</v>
      </c>
      <c r="P127" s="2">
        <v>0</v>
      </c>
      <c r="Q127" s="2">
        <v>0</v>
      </c>
    </row>
    <row r="128" spans="1:17" ht="15" thickBot="1" x14ac:dyDescent="0.35">
      <c r="A128" s="1" t="s">
        <v>181</v>
      </c>
      <c r="B128" s="2">
        <v>0</v>
      </c>
      <c r="C128" s="2">
        <v>0</v>
      </c>
      <c r="D128" s="33">
        <v>0</v>
      </c>
      <c r="E128" s="33">
        <v>0</v>
      </c>
      <c r="F128" s="33">
        <v>0</v>
      </c>
      <c r="G128" s="2">
        <v>0</v>
      </c>
      <c r="H128" s="33">
        <v>0</v>
      </c>
      <c r="I128" s="33">
        <v>0</v>
      </c>
      <c r="J128" s="33">
        <v>0</v>
      </c>
      <c r="K128" s="33">
        <v>0</v>
      </c>
      <c r="L128" s="2">
        <v>0</v>
      </c>
      <c r="M128" s="2">
        <v>0</v>
      </c>
      <c r="N128" s="2">
        <v>0</v>
      </c>
      <c r="O128" s="33">
        <v>0</v>
      </c>
      <c r="P128" s="2">
        <v>0</v>
      </c>
      <c r="Q128" s="2">
        <v>0</v>
      </c>
    </row>
    <row r="129" spans="1:17" ht="15" thickBot="1" x14ac:dyDescent="0.35">
      <c r="A129" s="1" t="s">
        <v>182</v>
      </c>
      <c r="B129" s="2">
        <v>0</v>
      </c>
      <c r="C129" s="2">
        <v>0</v>
      </c>
      <c r="D129" s="33">
        <v>0</v>
      </c>
      <c r="E129" s="33">
        <v>0</v>
      </c>
      <c r="F129" s="33">
        <v>0</v>
      </c>
      <c r="G129" s="2">
        <v>0</v>
      </c>
      <c r="H129" s="33">
        <v>0</v>
      </c>
      <c r="I129" s="33">
        <v>0</v>
      </c>
      <c r="J129" s="33">
        <v>0</v>
      </c>
      <c r="K129" s="33">
        <v>0</v>
      </c>
      <c r="L129" s="2">
        <v>0</v>
      </c>
      <c r="M129" s="2">
        <v>0</v>
      </c>
      <c r="N129" s="2">
        <v>0</v>
      </c>
      <c r="O129" s="33">
        <v>0</v>
      </c>
      <c r="P129" s="2">
        <v>0</v>
      </c>
      <c r="Q129" s="2">
        <v>0</v>
      </c>
    </row>
    <row r="130" spans="1:17" ht="15" thickBot="1" x14ac:dyDescent="0.35">
      <c r="A130" s="1" t="s">
        <v>183</v>
      </c>
      <c r="B130" s="2">
        <v>0</v>
      </c>
      <c r="C130" s="2">
        <v>0</v>
      </c>
      <c r="D130" s="33">
        <v>0</v>
      </c>
      <c r="E130" s="33">
        <v>0</v>
      </c>
      <c r="F130" s="33">
        <v>0</v>
      </c>
      <c r="G130" s="2">
        <v>0</v>
      </c>
      <c r="H130" s="33">
        <v>0</v>
      </c>
      <c r="I130" s="33">
        <v>0</v>
      </c>
      <c r="J130" s="33">
        <v>0</v>
      </c>
      <c r="K130" s="33">
        <v>0</v>
      </c>
      <c r="L130" s="2">
        <v>0</v>
      </c>
      <c r="M130" s="2">
        <v>0</v>
      </c>
      <c r="N130" s="2">
        <v>0</v>
      </c>
      <c r="O130" s="33">
        <v>0</v>
      </c>
      <c r="P130" s="2">
        <v>0</v>
      </c>
      <c r="Q130" s="2">
        <v>0</v>
      </c>
    </row>
    <row r="131" spans="1:17" ht="15" thickBot="1" x14ac:dyDescent="0.35">
      <c r="A131" s="1" t="s">
        <v>184</v>
      </c>
      <c r="B131" s="2">
        <v>0</v>
      </c>
      <c r="C131" s="2">
        <v>0</v>
      </c>
      <c r="D131" s="33">
        <v>0</v>
      </c>
      <c r="E131" s="33">
        <v>0</v>
      </c>
      <c r="F131" s="33">
        <v>0</v>
      </c>
      <c r="G131" s="2">
        <v>0</v>
      </c>
      <c r="H131" s="33">
        <v>0</v>
      </c>
      <c r="I131" s="33">
        <v>0</v>
      </c>
      <c r="J131" s="33">
        <v>0</v>
      </c>
      <c r="K131" s="33">
        <v>0</v>
      </c>
      <c r="L131" s="2">
        <v>0</v>
      </c>
      <c r="M131" s="2">
        <v>0</v>
      </c>
      <c r="N131" s="2">
        <v>0</v>
      </c>
      <c r="O131" s="33">
        <v>0</v>
      </c>
      <c r="P131" s="2">
        <v>0</v>
      </c>
      <c r="Q131" s="2">
        <v>0</v>
      </c>
    </row>
    <row r="132" spans="1:17" ht="15" thickBot="1" x14ac:dyDescent="0.35">
      <c r="A132" s="1" t="s">
        <v>185</v>
      </c>
      <c r="B132" s="2">
        <v>0</v>
      </c>
      <c r="C132" s="2">
        <v>0</v>
      </c>
      <c r="D132" s="33">
        <v>0</v>
      </c>
      <c r="E132" s="33">
        <v>0</v>
      </c>
      <c r="F132" s="33">
        <v>0</v>
      </c>
      <c r="G132" s="2">
        <v>0</v>
      </c>
      <c r="H132" s="33">
        <v>0</v>
      </c>
      <c r="I132" s="33">
        <v>0</v>
      </c>
      <c r="J132" s="33">
        <v>0</v>
      </c>
      <c r="K132" s="33">
        <v>0</v>
      </c>
      <c r="L132" s="2">
        <v>0</v>
      </c>
      <c r="M132" s="2">
        <v>0</v>
      </c>
      <c r="N132" s="2">
        <v>0</v>
      </c>
      <c r="O132" s="33">
        <v>0</v>
      </c>
      <c r="P132" s="2">
        <v>0</v>
      </c>
      <c r="Q132" s="2">
        <v>0</v>
      </c>
    </row>
    <row r="133" spans="1:17" ht="15" thickBot="1" x14ac:dyDescent="0.35">
      <c r="A133" s="1" t="s">
        <v>186</v>
      </c>
      <c r="B133" s="2">
        <v>0</v>
      </c>
      <c r="C133" s="2">
        <v>0</v>
      </c>
      <c r="D133" s="33">
        <v>0</v>
      </c>
      <c r="E133" s="33">
        <v>0</v>
      </c>
      <c r="F133" s="33">
        <v>0</v>
      </c>
      <c r="G133" s="2">
        <v>0</v>
      </c>
      <c r="H133" s="33">
        <v>0</v>
      </c>
      <c r="I133" s="33">
        <v>0</v>
      </c>
      <c r="J133" s="33">
        <v>0</v>
      </c>
      <c r="K133" s="33">
        <v>0</v>
      </c>
      <c r="L133" s="2">
        <v>0</v>
      </c>
      <c r="M133" s="2">
        <v>0</v>
      </c>
      <c r="N133" s="2">
        <v>0</v>
      </c>
      <c r="O133" s="33">
        <v>0</v>
      </c>
      <c r="P133" s="2">
        <v>0</v>
      </c>
      <c r="Q133" s="2">
        <v>0</v>
      </c>
    </row>
    <row r="134" spans="1:17" ht="15" thickBot="1" x14ac:dyDescent="0.35">
      <c r="A134" s="1" t="s">
        <v>187</v>
      </c>
      <c r="B134" s="2">
        <v>0</v>
      </c>
      <c r="C134" s="2">
        <v>0</v>
      </c>
      <c r="D134" s="33">
        <v>0</v>
      </c>
      <c r="E134" s="33">
        <v>0</v>
      </c>
      <c r="F134" s="33">
        <v>0</v>
      </c>
      <c r="G134" s="2">
        <v>0</v>
      </c>
      <c r="H134" s="33">
        <v>0</v>
      </c>
      <c r="I134" s="33">
        <v>0</v>
      </c>
      <c r="J134" s="33">
        <v>0</v>
      </c>
      <c r="K134" s="33">
        <v>0</v>
      </c>
      <c r="L134" s="2">
        <v>0</v>
      </c>
      <c r="M134" s="2">
        <v>0</v>
      </c>
      <c r="N134" s="2">
        <v>0</v>
      </c>
      <c r="O134" s="33">
        <v>0</v>
      </c>
      <c r="P134" s="2">
        <v>0</v>
      </c>
      <c r="Q134" s="2">
        <v>0</v>
      </c>
    </row>
    <row r="135" spans="1:17" ht="15" thickBot="1" x14ac:dyDescent="0.35">
      <c r="A135" s="1" t="s">
        <v>188</v>
      </c>
      <c r="B135" s="2">
        <v>0</v>
      </c>
      <c r="C135" s="2">
        <v>0</v>
      </c>
      <c r="D135" s="33">
        <v>0</v>
      </c>
      <c r="E135" s="33">
        <v>0</v>
      </c>
      <c r="F135" s="33">
        <v>0</v>
      </c>
      <c r="G135" s="2">
        <v>0</v>
      </c>
      <c r="H135" s="33">
        <v>0</v>
      </c>
      <c r="I135" s="33">
        <v>0</v>
      </c>
      <c r="J135" s="33">
        <v>0</v>
      </c>
      <c r="K135" s="33">
        <v>0</v>
      </c>
      <c r="L135" s="2">
        <v>0</v>
      </c>
      <c r="M135" s="2">
        <v>0</v>
      </c>
      <c r="N135" s="2">
        <v>0</v>
      </c>
      <c r="O135" s="33">
        <v>0</v>
      </c>
      <c r="P135" s="2">
        <v>0</v>
      </c>
      <c r="Q135" s="2">
        <v>0</v>
      </c>
    </row>
    <row r="136" spans="1:17" ht="15" thickBot="1" x14ac:dyDescent="0.35">
      <c r="A136" s="1" t="s">
        <v>189</v>
      </c>
      <c r="B136" s="2">
        <v>0</v>
      </c>
      <c r="C136" s="2">
        <v>0</v>
      </c>
      <c r="D136" s="33">
        <v>0</v>
      </c>
      <c r="E136" s="33">
        <v>0</v>
      </c>
      <c r="F136" s="33">
        <v>0</v>
      </c>
      <c r="G136" s="2">
        <v>0</v>
      </c>
      <c r="H136" s="33">
        <v>0</v>
      </c>
      <c r="I136" s="33">
        <v>0</v>
      </c>
      <c r="J136" s="33">
        <v>0</v>
      </c>
      <c r="K136" s="33">
        <v>0</v>
      </c>
      <c r="L136" s="2">
        <v>0</v>
      </c>
      <c r="M136" s="2">
        <v>0</v>
      </c>
      <c r="N136" s="2">
        <v>0</v>
      </c>
      <c r="O136" s="33">
        <v>0</v>
      </c>
      <c r="P136" s="2">
        <v>0</v>
      </c>
      <c r="Q136" s="2">
        <v>0</v>
      </c>
    </row>
    <row r="137" spans="1:17" ht="15" thickBot="1" x14ac:dyDescent="0.35">
      <c r="A137" s="1" t="s">
        <v>190</v>
      </c>
      <c r="B137" s="2">
        <v>0</v>
      </c>
      <c r="C137" s="2">
        <v>0</v>
      </c>
      <c r="D137" s="33">
        <v>0</v>
      </c>
      <c r="E137" s="33">
        <v>0</v>
      </c>
      <c r="F137" s="33">
        <v>0</v>
      </c>
      <c r="G137" s="2">
        <v>0</v>
      </c>
      <c r="H137" s="33">
        <v>0</v>
      </c>
      <c r="I137" s="33">
        <v>0</v>
      </c>
      <c r="J137" s="33">
        <v>0</v>
      </c>
      <c r="K137" s="33">
        <v>0</v>
      </c>
      <c r="L137" s="2">
        <v>0</v>
      </c>
      <c r="M137" s="2">
        <v>0</v>
      </c>
      <c r="N137" s="2">
        <v>0</v>
      </c>
      <c r="O137" s="33">
        <v>0</v>
      </c>
      <c r="P137" s="2">
        <v>0</v>
      </c>
      <c r="Q137" s="2">
        <v>0</v>
      </c>
    </row>
    <row r="138" spans="1:17" ht="15" thickBot="1" x14ac:dyDescent="0.35">
      <c r="A138" s="1" t="s">
        <v>191</v>
      </c>
      <c r="B138" s="2">
        <v>0</v>
      </c>
      <c r="C138" s="2">
        <v>0</v>
      </c>
      <c r="D138" s="33">
        <v>0</v>
      </c>
      <c r="E138" s="33">
        <v>0</v>
      </c>
      <c r="F138" s="33">
        <v>0</v>
      </c>
      <c r="G138" s="2">
        <v>0</v>
      </c>
      <c r="H138" s="33">
        <v>0</v>
      </c>
      <c r="I138" s="33">
        <v>0</v>
      </c>
      <c r="J138" s="33">
        <v>0</v>
      </c>
      <c r="K138" s="33">
        <v>0</v>
      </c>
      <c r="L138" s="2">
        <v>0</v>
      </c>
      <c r="M138" s="2">
        <v>0</v>
      </c>
      <c r="N138" s="2">
        <v>0</v>
      </c>
      <c r="O138" s="33">
        <v>0</v>
      </c>
      <c r="P138" s="2">
        <v>0</v>
      </c>
      <c r="Q138" s="2">
        <v>0</v>
      </c>
    </row>
    <row r="139" spans="1:17" ht="15" thickBot="1" x14ac:dyDescent="0.35">
      <c r="A139" s="1" t="s">
        <v>192</v>
      </c>
      <c r="B139" s="2">
        <v>0</v>
      </c>
      <c r="C139" s="2">
        <v>0</v>
      </c>
      <c r="D139" s="33">
        <v>0</v>
      </c>
      <c r="E139" s="33">
        <v>0</v>
      </c>
      <c r="F139" s="33">
        <v>0</v>
      </c>
      <c r="G139" s="2">
        <v>0</v>
      </c>
      <c r="H139" s="33">
        <v>0</v>
      </c>
      <c r="I139" s="33">
        <v>0</v>
      </c>
      <c r="J139" s="33">
        <v>0</v>
      </c>
      <c r="K139" s="33">
        <v>0</v>
      </c>
      <c r="L139" s="2">
        <v>0</v>
      </c>
      <c r="M139" s="2">
        <v>0</v>
      </c>
      <c r="N139" s="2">
        <v>0</v>
      </c>
      <c r="O139" s="33">
        <v>0</v>
      </c>
      <c r="P139" s="2">
        <v>0</v>
      </c>
      <c r="Q139" s="2">
        <v>0</v>
      </c>
    </row>
    <row r="140" spans="1:17" ht="15" thickBot="1" x14ac:dyDescent="0.35">
      <c r="A140" s="1" t="s">
        <v>193</v>
      </c>
      <c r="B140" s="2">
        <v>0</v>
      </c>
      <c r="C140" s="2">
        <v>0</v>
      </c>
      <c r="D140" s="33">
        <v>0</v>
      </c>
      <c r="E140" s="33">
        <v>0</v>
      </c>
      <c r="F140" s="33">
        <v>0</v>
      </c>
      <c r="G140" s="2">
        <v>0</v>
      </c>
      <c r="H140" s="33">
        <v>0</v>
      </c>
      <c r="I140" s="33">
        <v>0</v>
      </c>
      <c r="J140" s="33">
        <v>0</v>
      </c>
      <c r="K140" s="33">
        <v>0</v>
      </c>
      <c r="L140" s="2">
        <v>0</v>
      </c>
      <c r="M140" s="2">
        <v>0</v>
      </c>
      <c r="N140" s="2">
        <v>0</v>
      </c>
      <c r="O140" s="33">
        <v>0</v>
      </c>
      <c r="P140" s="2">
        <v>0</v>
      </c>
      <c r="Q140" s="2">
        <v>0</v>
      </c>
    </row>
    <row r="141" spans="1:17" ht="15" thickBot="1" x14ac:dyDescent="0.35">
      <c r="A141" s="1" t="s">
        <v>194</v>
      </c>
      <c r="B141" s="2">
        <v>0</v>
      </c>
      <c r="C141" s="2">
        <v>0</v>
      </c>
      <c r="D141" s="33">
        <v>0</v>
      </c>
      <c r="E141" s="33">
        <v>0</v>
      </c>
      <c r="F141" s="33">
        <v>0</v>
      </c>
      <c r="G141" s="2">
        <v>0</v>
      </c>
      <c r="H141" s="33">
        <v>0</v>
      </c>
      <c r="I141" s="33">
        <v>0</v>
      </c>
      <c r="J141" s="33">
        <v>0</v>
      </c>
      <c r="K141" s="33">
        <v>0</v>
      </c>
      <c r="L141" s="2">
        <v>0</v>
      </c>
      <c r="M141" s="2">
        <v>0</v>
      </c>
      <c r="N141" s="2">
        <v>0</v>
      </c>
      <c r="O141" s="33">
        <v>0</v>
      </c>
      <c r="P141" s="2">
        <v>0</v>
      </c>
      <c r="Q141" s="2">
        <v>0</v>
      </c>
    </row>
    <row r="142" spans="1:17" ht="15" thickBot="1" x14ac:dyDescent="0.35">
      <c r="A142" s="1" t="s">
        <v>195</v>
      </c>
      <c r="B142" s="2">
        <v>0</v>
      </c>
      <c r="C142" s="2">
        <v>0</v>
      </c>
      <c r="D142" s="33">
        <v>0</v>
      </c>
      <c r="E142" s="33">
        <v>0</v>
      </c>
      <c r="F142" s="33">
        <v>0</v>
      </c>
      <c r="G142" s="2">
        <v>0</v>
      </c>
      <c r="H142" s="33">
        <v>0</v>
      </c>
      <c r="I142" s="33">
        <v>0</v>
      </c>
      <c r="J142" s="33">
        <v>0</v>
      </c>
      <c r="K142" s="33">
        <v>0</v>
      </c>
      <c r="L142" s="2">
        <v>0</v>
      </c>
      <c r="M142" s="2">
        <v>0</v>
      </c>
      <c r="N142" s="2">
        <v>0</v>
      </c>
      <c r="O142" s="33">
        <v>0</v>
      </c>
      <c r="P142" s="2">
        <v>0</v>
      </c>
      <c r="Q142" s="2">
        <v>0</v>
      </c>
    </row>
    <row r="143" spans="1:17" ht="15" thickBot="1" x14ac:dyDescent="0.35">
      <c r="A143" s="1" t="s">
        <v>196</v>
      </c>
      <c r="B143" s="2">
        <v>0</v>
      </c>
      <c r="C143" s="2">
        <v>0</v>
      </c>
      <c r="D143" s="33">
        <v>0</v>
      </c>
      <c r="E143" s="33">
        <v>0</v>
      </c>
      <c r="F143" s="33">
        <v>0</v>
      </c>
      <c r="G143" s="2">
        <v>0</v>
      </c>
      <c r="H143" s="33">
        <v>0</v>
      </c>
      <c r="I143" s="33">
        <v>0</v>
      </c>
      <c r="J143" s="33">
        <v>0</v>
      </c>
      <c r="K143" s="33">
        <v>0</v>
      </c>
      <c r="L143" s="2">
        <v>0</v>
      </c>
      <c r="M143" s="2">
        <v>0</v>
      </c>
      <c r="N143" s="2">
        <v>0</v>
      </c>
      <c r="O143" s="33">
        <v>0</v>
      </c>
      <c r="P143" s="2">
        <v>0</v>
      </c>
      <c r="Q143" s="2">
        <v>0</v>
      </c>
    </row>
    <row r="144" spans="1:17" ht="15" thickBot="1" x14ac:dyDescent="0.35">
      <c r="A144" s="1" t="s">
        <v>197</v>
      </c>
      <c r="B144" s="2">
        <v>0</v>
      </c>
      <c r="C144" s="2">
        <v>0</v>
      </c>
      <c r="D144" s="33">
        <v>0</v>
      </c>
      <c r="E144" s="33">
        <v>0</v>
      </c>
      <c r="F144" s="33">
        <v>0</v>
      </c>
      <c r="G144" s="2">
        <v>0</v>
      </c>
      <c r="H144" s="33">
        <v>0</v>
      </c>
      <c r="I144" s="33">
        <v>0</v>
      </c>
      <c r="J144" s="33">
        <v>0</v>
      </c>
      <c r="K144" s="33">
        <v>0</v>
      </c>
      <c r="L144" s="2">
        <v>0</v>
      </c>
      <c r="M144" s="2">
        <v>0</v>
      </c>
      <c r="N144" s="2">
        <v>0</v>
      </c>
      <c r="O144" s="33">
        <v>0</v>
      </c>
      <c r="P144" s="2">
        <v>0</v>
      </c>
      <c r="Q144" s="2">
        <v>0</v>
      </c>
    </row>
    <row r="145" spans="1:21" ht="15" thickBot="1" x14ac:dyDescent="0.35">
      <c r="A145" s="1" t="s">
        <v>198</v>
      </c>
      <c r="B145" s="2">
        <v>0</v>
      </c>
      <c r="C145" s="2">
        <v>0</v>
      </c>
      <c r="D145" s="33">
        <v>0</v>
      </c>
      <c r="E145" s="33">
        <v>0</v>
      </c>
      <c r="F145" s="33">
        <v>0</v>
      </c>
      <c r="G145" s="2">
        <v>0</v>
      </c>
      <c r="H145" s="33">
        <v>0</v>
      </c>
      <c r="I145" s="33">
        <v>0</v>
      </c>
      <c r="J145" s="33">
        <v>0</v>
      </c>
      <c r="K145" s="33">
        <v>0</v>
      </c>
      <c r="L145" s="2">
        <v>0</v>
      </c>
      <c r="M145" s="2">
        <v>0</v>
      </c>
      <c r="N145" s="2">
        <v>0</v>
      </c>
      <c r="O145" s="33">
        <v>0</v>
      </c>
      <c r="P145" s="2">
        <v>0</v>
      </c>
      <c r="Q145" s="2">
        <v>0</v>
      </c>
    </row>
    <row r="146" spans="1:21" ht="15" thickBot="1" x14ac:dyDescent="0.35">
      <c r="A146" s="1" t="s">
        <v>199</v>
      </c>
      <c r="B146" s="2">
        <v>0</v>
      </c>
      <c r="C146" s="2">
        <v>0</v>
      </c>
      <c r="D146" s="33">
        <v>0</v>
      </c>
      <c r="E146" s="33">
        <v>0</v>
      </c>
      <c r="F146" s="33">
        <v>0</v>
      </c>
      <c r="G146" s="2">
        <v>0</v>
      </c>
      <c r="H146" s="33">
        <v>0</v>
      </c>
      <c r="I146" s="33">
        <v>0</v>
      </c>
      <c r="J146" s="33">
        <v>0</v>
      </c>
      <c r="K146" s="33">
        <v>0</v>
      </c>
      <c r="L146" s="2">
        <v>0</v>
      </c>
      <c r="M146" s="2">
        <v>0</v>
      </c>
      <c r="N146" s="2">
        <v>0</v>
      </c>
      <c r="O146" s="33">
        <v>0</v>
      </c>
      <c r="P146" s="2">
        <v>0</v>
      </c>
      <c r="Q146" s="2">
        <v>0</v>
      </c>
    </row>
    <row r="147" spans="1:21" ht="15" thickBot="1" x14ac:dyDescent="0.35">
      <c r="A147" s="1" t="s">
        <v>308</v>
      </c>
      <c r="B147" s="2">
        <v>0</v>
      </c>
      <c r="C147" s="2">
        <v>0</v>
      </c>
      <c r="D147" s="33">
        <v>0</v>
      </c>
      <c r="E147" s="33">
        <v>0</v>
      </c>
      <c r="F147" s="33">
        <v>0</v>
      </c>
      <c r="G147" s="2">
        <v>0</v>
      </c>
      <c r="H147" s="33">
        <v>0</v>
      </c>
      <c r="I147" s="33">
        <v>0</v>
      </c>
      <c r="J147" s="33">
        <v>0</v>
      </c>
      <c r="K147" s="33">
        <v>0</v>
      </c>
      <c r="L147" s="2">
        <v>0</v>
      </c>
      <c r="M147" s="2">
        <v>0</v>
      </c>
      <c r="N147" s="2">
        <v>0</v>
      </c>
      <c r="O147" s="33">
        <v>0</v>
      </c>
      <c r="P147" s="2">
        <v>0</v>
      </c>
      <c r="Q147" s="2">
        <v>0</v>
      </c>
    </row>
    <row r="148" spans="1:21" ht="15" thickBot="1" x14ac:dyDescent="0.35">
      <c r="A148" s="1" t="s">
        <v>309</v>
      </c>
      <c r="B148" s="2">
        <v>0</v>
      </c>
      <c r="C148" s="2">
        <v>0</v>
      </c>
      <c r="D148" s="33">
        <v>0</v>
      </c>
      <c r="E148" s="33">
        <v>0</v>
      </c>
      <c r="F148" s="33">
        <v>0</v>
      </c>
      <c r="G148" s="2">
        <v>0</v>
      </c>
      <c r="H148" s="33">
        <v>0</v>
      </c>
      <c r="I148" s="33">
        <v>0</v>
      </c>
      <c r="J148" s="33">
        <v>0</v>
      </c>
      <c r="K148" s="33">
        <v>0</v>
      </c>
      <c r="L148" s="2">
        <v>0</v>
      </c>
      <c r="M148" s="2">
        <v>0</v>
      </c>
      <c r="N148" s="2">
        <v>0</v>
      </c>
      <c r="O148" s="33">
        <v>0</v>
      </c>
      <c r="P148" s="2">
        <v>0</v>
      </c>
      <c r="Q148" s="2">
        <v>0</v>
      </c>
    </row>
    <row r="149" spans="1:21" ht="15" thickBot="1" x14ac:dyDescent="0.35">
      <c r="A149" s="1" t="s">
        <v>310</v>
      </c>
      <c r="B149" s="2">
        <v>0</v>
      </c>
      <c r="C149" s="2">
        <v>0</v>
      </c>
      <c r="D149" s="33">
        <v>0</v>
      </c>
      <c r="E149" s="33">
        <v>0</v>
      </c>
      <c r="F149" s="33">
        <v>0</v>
      </c>
      <c r="G149" s="2">
        <v>0</v>
      </c>
      <c r="H149" s="33">
        <v>0</v>
      </c>
      <c r="I149" s="33">
        <v>0</v>
      </c>
      <c r="J149" s="33">
        <v>0</v>
      </c>
      <c r="K149" s="33">
        <v>0</v>
      </c>
      <c r="L149" s="2">
        <v>0</v>
      </c>
      <c r="M149" s="2">
        <v>0</v>
      </c>
      <c r="N149" s="2">
        <v>0</v>
      </c>
      <c r="O149" s="33">
        <v>0</v>
      </c>
      <c r="P149" s="2">
        <v>0</v>
      </c>
      <c r="Q149" s="2">
        <v>0</v>
      </c>
    </row>
    <row r="150" spans="1:21" ht="15" thickBot="1" x14ac:dyDescent="0.35">
      <c r="A150" s="1" t="s">
        <v>311</v>
      </c>
      <c r="B150" s="2">
        <v>0</v>
      </c>
      <c r="C150" s="2">
        <v>0</v>
      </c>
      <c r="D150" s="33">
        <v>0</v>
      </c>
      <c r="E150" s="33">
        <v>0</v>
      </c>
      <c r="F150" s="33">
        <v>0</v>
      </c>
      <c r="G150" s="2">
        <v>0</v>
      </c>
      <c r="H150" s="33">
        <v>0</v>
      </c>
      <c r="I150" s="33">
        <v>0</v>
      </c>
      <c r="J150" s="33">
        <v>0</v>
      </c>
      <c r="K150" s="33">
        <v>0</v>
      </c>
      <c r="L150" s="2">
        <v>0</v>
      </c>
      <c r="M150" s="2">
        <v>0</v>
      </c>
      <c r="N150" s="2">
        <v>0</v>
      </c>
      <c r="O150" s="33">
        <v>0</v>
      </c>
      <c r="P150" s="2">
        <v>0</v>
      </c>
      <c r="Q150" s="2">
        <v>0</v>
      </c>
    </row>
    <row r="151" spans="1:21" ht="15" thickBot="1" x14ac:dyDescent="0.35">
      <c r="A151" s="1" t="s">
        <v>312</v>
      </c>
      <c r="B151" s="2">
        <v>0</v>
      </c>
      <c r="C151" s="2">
        <v>0</v>
      </c>
      <c r="D151" s="33">
        <v>0</v>
      </c>
      <c r="E151" s="33">
        <v>0</v>
      </c>
      <c r="F151" s="33">
        <v>0</v>
      </c>
      <c r="G151" s="2">
        <v>0</v>
      </c>
      <c r="H151" s="33">
        <v>0</v>
      </c>
      <c r="I151" s="33">
        <v>0</v>
      </c>
      <c r="J151" s="33">
        <v>0</v>
      </c>
      <c r="K151" s="33">
        <v>0</v>
      </c>
      <c r="L151" s="2">
        <v>0</v>
      </c>
      <c r="M151" s="2">
        <v>0</v>
      </c>
      <c r="N151" s="2">
        <v>0</v>
      </c>
      <c r="O151" s="33">
        <v>0</v>
      </c>
      <c r="P151" s="2">
        <v>0</v>
      </c>
      <c r="Q151" s="2">
        <v>0</v>
      </c>
    </row>
    <row r="152" spans="1:21" ht="15" thickBot="1" x14ac:dyDescent="0.35">
      <c r="A152" s="1" t="s">
        <v>313</v>
      </c>
      <c r="B152" s="2">
        <v>0</v>
      </c>
      <c r="C152" s="2">
        <v>0</v>
      </c>
      <c r="D152" s="33">
        <v>0</v>
      </c>
      <c r="E152" s="33">
        <v>0</v>
      </c>
      <c r="F152" s="33">
        <v>0</v>
      </c>
      <c r="G152" s="2">
        <v>0</v>
      </c>
      <c r="H152" s="33">
        <v>0</v>
      </c>
      <c r="I152" s="33">
        <v>0</v>
      </c>
      <c r="J152" s="33">
        <v>0</v>
      </c>
      <c r="K152" s="33">
        <v>0</v>
      </c>
      <c r="L152" s="2">
        <v>0</v>
      </c>
      <c r="M152" s="2">
        <v>0</v>
      </c>
      <c r="N152" s="2">
        <v>0</v>
      </c>
      <c r="O152" s="33">
        <v>0</v>
      </c>
      <c r="P152" s="2">
        <v>0</v>
      </c>
      <c r="Q152" s="2">
        <v>0</v>
      </c>
    </row>
    <row r="153" spans="1:21" ht="18.600000000000001" thickBot="1" x14ac:dyDescent="0.35">
      <c r="A153" s="3"/>
      <c r="R153" t="s">
        <v>217</v>
      </c>
      <c r="S153" s="28">
        <f>CORREL(S155:S188,R155:R188)</f>
        <v>0.12525644629366098</v>
      </c>
    </row>
    <row r="154" spans="1:21" ht="15" thickBot="1" x14ac:dyDescent="0.35">
      <c r="A154" s="1" t="s">
        <v>201</v>
      </c>
      <c r="B154" s="1" t="s">
        <v>1</v>
      </c>
      <c r="C154" s="1" t="s">
        <v>2</v>
      </c>
      <c r="D154" s="32" t="s">
        <v>3</v>
      </c>
      <c r="E154" s="32" t="s">
        <v>4</v>
      </c>
      <c r="F154" s="32" t="s">
        <v>5</v>
      </c>
      <c r="G154" s="1" t="s">
        <v>6</v>
      </c>
      <c r="H154" s="32" t="s">
        <v>7</v>
      </c>
      <c r="I154" s="32" t="s">
        <v>8</v>
      </c>
      <c r="J154" s="32" t="s">
        <v>9</v>
      </c>
      <c r="K154" s="32" t="s">
        <v>10</v>
      </c>
      <c r="L154" s="1" t="s">
        <v>11</v>
      </c>
      <c r="M154" s="1" t="s">
        <v>12</v>
      </c>
      <c r="N154" s="1" t="s">
        <v>13</v>
      </c>
      <c r="O154" s="32" t="s">
        <v>14</v>
      </c>
      <c r="P154" s="1" t="s">
        <v>15</v>
      </c>
      <c r="Q154" s="1" t="s">
        <v>16</v>
      </c>
      <c r="R154" s="1" t="s">
        <v>202</v>
      </c>
      <c r="S154" s="1" t="s">
        <v>203</v>
      </c>
      <c r="T154" s="1" t="s">
        <v>204</v>
      </c>
      <c r="U154" s="1" t="s">
        <v>205</v>
      </c>
    </row>
    <row r="155" spans="1:21" ht="15" thickBot="1" x14ac:dyDescent="0.35">
      <c r="A155" s="1" t="s">
        <v>96</v>
      </c>
      <c r="B155" s="2">
        <v>0</v>
      </c>
      <c r="C155" s="2">
        <v>0</v>
      </c>
      <c r="D155" s="33">
        <v>214.4</v>
      </c>
      <c r="E155" s="33">
        <v>25578.400000000001</v>
      </c>
      <c r="F155" s="33">
        <v>0</v>
      </c>
      <c r="G155" s="2">
        <v>0</v>
      </c>
      <c r="H155" s="33">
        <v>48260.800000000003</v>
      </c>
      <c r="I155" s="33">
        <v>34368.699999999997</v>
      </c>
      <c r="J155" s="33">
        <v>0</v>
      </c>
      <c r="K155" s="33">
        <v>0</v>
      </c>
      <c r="L155" s="2">
        <v>0</v>
      </c>
      <c r="M155" s="2">
        <v>0</v>
      </c>
      <c r="N155" s="2">
        <v>0</v>
      </c>
      <c r="O155" s="33">
        <v>0</v>
      </c>
      <c r="P155" s="2">
        <v>0</v>
      </c>
      <c r="Q155" s="2">
        <v>0</v>
      </c>
      <c r="R155" s="2">
        <v>108422.39999999999</v>
      </c>
      <c r="S155" s="2">
        <v>138700</v>
      </c>
      <c r="T155" s="2">
        <v>30277.599999999999</v>
      </c>
      <c r="U155" s="2">
        <v>21.83</v>
      </c>
    </row>
    <row r="156" spans="1:21" ht="15" thickBot="1" x14ac:dyDescent="0.35">
      <c r="A156" s="1" t="s">
        <v>97</v>
      </c>
      <c r="B156" s="2">
        <v>0</v>
      </c>
      <c r="C156" s="2">
        <v>0</v>
      </c>
      <c r="D156" s="33">
        <v>214.4</v>
      </c>
      <c r="E156" s="33">
        <v>0</v>
      </c>
      <c r="F156" s="33">
        <v>0</v>
      </c>
      <c r="G156" s="2">
        <v>0</v>
      </c>
      <c r="H156" s="33">
        <v>48260.800000000003</v>
      </c>
      <c r="I156" s="33">
        <v>34912.1</v>
      </c>
      <c r="J156" s="33">
        <v>612.4</v>
      </c>
      <c r="K156" s="33">
        <v>114.5</v>
      </c>
      <c r="L156" s="2">
        <v>0</v>
      </c>
      <c r="M156" s="2">
        <v>0</v>
      </c>
      <c r="N156" s="2">
        <v>0</v>
      </c>
      <c r="O156" s="33">
        <v>30510.3</v>
      </c>
      <c r="P156" s="2">
        <v>0</v>
      </c>
      <c r="Q156" s="2">
        <v>0</v>
      </c>
      <c r="R156" s="2">
        <v>114624.5</v>
      </c>
      <c r="S156" s="2">
        <v>115100</v>
      </c>
      <c r="T156" s="2">
        <v>475.5</v>
      </c>
      <c r="U156" s="2">
        <v>0.41</v>
      </c>
    </row>
    <row r="157" spans="1:21" ht="15" thickBot="1" x14ac:dyDescent="0.35">
      <c r="A157" s="1" t="s">
        <v>98</v>
      </c>
      <c r="B157" s="2">
        <v>0</v>
      </c>
      <c r="C157" s="2">
        <v>0</v>
      </c>
      <c r="D157" s="33">
        <v>214.4</v>
      </c>
      <c r="E157" s="33">
        <v>25578.400000000001</v>
      </c>
      <c r="F157" s="33">
        <v>0</v>
      </c>
      <c r="G157" s="2">
        <v>0</v>
      </c>
      <c r="H157" s="33">
        <v>48260.800000000003</v>
      </c>
      <c r="I157" s="33">
        <v>34368.699999999997</v>
      </c>
      <c r="J157" s="33">
        <v>612.4</v>
      </c>
      <c r="K157" s="33">
        <v>0</v>
      </c>
      <c r="L157" s="2">
        <v>0</v>
      </c>
      <c r="M157" s="2">
        <v>0</v>
      </c>
      <c r="N157" s="2">
        <v>0</v>
      </c>
      <c r="O157" s="33">
        <v>30510.3</v>
      </c>
      <c r="P157" s="2">
        <v>0</v>
      </c>
      <c r="Q157" s="2">
        <v>0</v>
      </c>
      <c r="R157" s="2">
        <v>139545.1</v>
      </c>
      <c r="S157" s="2">
        <v>115600</v>
      </c>
      <c r="T157" s="2">
        <v>-23945.1</v>
      </c>
      <c r="U157" s="2">
        <v>-20.71</v>
      </c>
    </row>
    <row r="158" spans="1:21" ht="15" thickBot="1" x14ac:dyDescent="0.35">
      <c r="A158" s="1" t="s">
        <v>99</v>
      </c>
      <c r="B158" s="2">
        <v>0</v>
      </c>
      <c r="C158" s="2">
        <v>0</v>
      </c>
      <c r="D158" s="33">
        <v>214.4</v>
      </c>
      <c r="E158" s="33">
        <v>26521.9</v>
      </c>
      <c r="F158" s="33">
        <v>0</v>
      </c>
      <c r="G158" s="2">
        <v>0</v>
      </c>
      <c r="H158" s="33">
        <v>48260.800000000003</v>
      </c>
      <c r="I158" s="33">
        <v>34912.1</v>
      </c>
      <c r="J158" s="33">
        <v>612.4</v>
      </c>
      <c r="K158" s="33">
        <v>114.5</v>
      </c>
      <c r="L158" s="2">
        <v>0</v>
      </c>
      <c r="M158" s="2">
        <v>0</v>
      </c>
      <c r="N158" s="2">
        <v>0</v>
      </c>
      <c r="O158" s="33">
        <v>30510.3</v>
      </c>
      <c r="P158" s="2">
        <v>0</v>
      </c>
      <c r="Q158" s="2">
        <v>0</v>
      </c>
      <c r="R158" s="2">
        <v>141146.4</v>
      </c>
      <c r="S158" s="2">
        <v>131666</v>
      </c>
      <c r="T158" s="2">
        <v>-9480.4</v>
      </c>
      <c r="U158" s="2">
        <v>-7.2</v>
      </c>
    </row>
    <row r="159" spans="1:21" ht="15" thickBot="1" x14ac:dyDescent="0.35">
      <c r="A159" s="1" t="s">
        <v>100</v>
      </c>
      <c r="B159" s="2">
        <v>0</v>
      </c>
      <c r="C159" s="2">
        <v>0</v>
      </c>
      <c r="D159" s="33">
        <v>214.4</v>
      </c>
      <c r="E159" s="33">
        <v>26521.9</v>
      </c>
      <c r="F159" s="33">
        <v>0</v>
      </c>
      <c r="G159" s="2">
        <v>0</v>
      </c>
      <c r="H159" s="33">
        <v>48260.800000000003</v>
      </c>
      <c r="I159" s="33">
        <v>34912.1</v>
      </c>
      <c r="J159" s="33">
        <v>612.4</v>
      </c>
      <c r="K159" s="33">
        <v>114.5</v>
      </c>
      <c r="L159" s="2">
        <v>0</v>
      </c>
      <c r="M159" s="2">
        <v>0</v>
      </c>
      <c r="N159" s="2">
        <v>0</v>
      </c>
      <c r="O159" s="33">
        <v>30510.3</v>
      </c>
      <c r="P159" s="2">
        <v>0</v>
      </c>
      <c r="Q159" s="2">
        <v>0</v>
      </c>
      <c r="R159" s="2">
        <v>141146.4</v>
      </c>
      <c r="S159" s="2">
        <v>130933</v>
      </c>
      <c r="T159" s="2">
        <v>-10213.4</v>
      </c>
      <c r="U159" s="2">
        <v>-7.8</v>
      </c>
    </row>
    <row r="160" spans="1:21" ht="15" thickBot="1" x14ac:dyDescent="0.35">
      <c r="A160" s="1" t="s">
        <v>101</v>
      </c>
      <c r="B160" s="2">
        <v>0</v>
      </c>
      <c r="C160" s="2">
        <v>0</v>
      </c>
      <c r="D160" s="33">
        <v>0</v>
      </c>
      <c r="E160" s="33">
        <v>25578.400000000001</v>
      </c>
      <c r="F160" s="33">
        <v>0</v>
      </c>
      <c r="G160" s="2">
        <v>0</v>
      </c>
      <c r="H160" s="33">
        <v>48260.800000000003</v>
      </c>
      <c r="I160" s="33">
        <v>0</v>
      </c>
      <c r="J160" s="33">
        <v>612.4</v>
      </c>
      <c r="K160" s="33">
        <v>114.5</v>
      </c>
      <c r="L160" s="2">
        <v>0</v>
      </c>
      <c r="M160" s="2">
        <v>0</v>
      </c>
      <c r="N160" s="2">
        <v>0</v>
      </c>
      <c r="O160" s="33">
        <v>30510.3</v>
      </c>
      <c r="P160" s="2">
        <v>0</v>
      </c>
      <c r="Q160" s="2">
        <v>0</v>
      </c>
      <c r="R160" s="2">
        <v>105076.4</v>
      </c>
      <c r="S160" s="2">
        <v>112800</v>
      </c>
      <c r="T160" s="2">
        <v>7723.6</v>
      </c>
      <c r="U160" s="2">
        <v>6.85</v>
      </c>
    </row>
    <row r="161" spans="1:21" ht="15" thickBot="1" x14ac:dyDescent="0.35">
      <c r="A161" s="1" t="s">
        <v>102</v>
      </c>
      <c r="B161" s="2">
        <v>0</v>
      </c>
      <c r="C161" s="2">
        <v>0</v>
      </c>
      <c r="D161" s="33">
        <v>0</v>
      </c>
      <c r="E161" s="33">
        <v>25578.400000000001</v>
      </c>
      <c r="F161" s="33">
        <v>0</v>
      </c>
      <c r="G161" s="2">
        <v>0</v>
      </c>
      <c r="H161" s="33">
        <v>48260.800000000003</v>
      </c>
      <c r="I161" s="33">
        <v>0</v>
      </c>
      <c r="J161" s="33">
        <v>612.4</v>
      </c>
      <c r="K161" s="33">
        <v>0</v>
      </c>
      <c r="L161" s="2">
        <v>0</v>
      </c>
      <c r="M161" s="2">
        <v>0</v>
      </c>
      <c r="N161" s="2">
        <v>0</v>
      </c>
      <c r="O161" s="33">
        <v>30510.3</v>
      </c>
      <c r="P161" s="2">
        <v>0</v>
      </c>
      <c r="Q161" s="2">
        <v>0</v>
      </c>
      <c r="R161" s="2">
        <v>104961.9</v>
      </c>
      <c r="S161" s="2">
        <v>115100</v>
      </c>
      <c r="T161" s="2">
        <v>10138.1</v>
      </c>
      <c r="U161" s="2">
        <v>8.81</v>
      </c>
    </row>
    <row r="162" spans="1:21" ht="15" thickBot="1" x14ac:dyDescent="0.35">
      <c r="A162" s="1" t="s">
        <v>103</v>
      </c>
      <c r="B162" s="2">
        <v>0</v>
      </c>
      <c r="C162" s="2">
        <v>0</v>
      </c>
      <c r="D162" s="33">
        <v>0</v>
      </c>
      <c r="E162" s="33">
        <v>25578.400000000001</v>
      </c>
      <c r="F162" s="33">
        <v>0</v>
      </c>
      <c r="G162" s="2">
        <v>0</v>
      </c>
      <c r="H162" s="33">
        <v>48260.800000000003</v>
      </c>
      <c r="I162" s="33">
        <v>0</v>
      </c>
      <c r="J162" s="33">
        <v>612.4</v>
      </c>
      <c r="K162" s="33">
        <v>0</v>
      </c>
      <c r="L162" s="2">
        <v>0</v>
      </c>
      <c r="M162" s="2">
        <v>0</v>
      </c>
      <c r="N162" s="2">
        <v>0</v>
      </c>
      <c r="O162" s="33">
        <v>30510.3</v>
      </c>
      <c r="P162" s="2">
        <v>0</v>
      </c>
      <c r="Q162" s="2">
        <v>0</v>
      </c>
      <c r="R162" s="2">
        <v>104961.9</v>
      </c>
      <c r="S162" s="2">
        <v>112533</v>
      </c>
      <c r="T162" s="2">
        <v>7571.1</v>
      </c>
      <c r="U162" s="2">
        <v>6.73</v>
      </c>
    </row>
    <row r="163" spans="1:21" ht="15" thickBot="1" x14ac:dyDescent="0.35">
      <c r="A163" s="1" t="s">
        <v>104</v>
      </c>
      <c r="B163" s="2">
        <v>0</v>
      </c>
      <c r="C163" s="2">
        <v>0</v>
      </c>
      <c r="D163" s="33">
        <v>214.4</v>
      </c>
      <c r="E163" s="33">
        <v>25578.400000000001</v>
      </c>
      <c r="F163" s="33">
        <v>4274</v>
      </c>
      <c r="G163" s="2">
        <v>0</v>
      </c>
      <c r="H163" s="33">
        <v>48260.800000000003</v>
      </c>
      <c r="I163" s="33">
        <v>34912.1</v>
      </c>
      <c r="J163" s="33">
        <v>0</v>
      </c>
      <c r="K163" s="33">
        <v>114.5</v>
      </c>
      <c r="L163" s="2">
        <v>0</v>
      </c>
      <c r="M163" s="2">
        <v>0</v>
      </c>
      <c r="N163" s="2">
        <v>0</v>
      </c>
      <c r="O163" s="33">
        <v>30510.3</v>
      </c>
      <c r="P163" s="2">
        <v>0</v>
      </c>
      <c r="Q163" s="2">
        <v>0</v>
      </c>
      <c r="R163" s="2">
        <v>143864.5</v>
      </c>
      <c r="S163" s="2">
        <v>174357</v>
      </c>
      <c r="T163" s="2">
        <v>30492.5</v>
      </c>
      <c r="U163" s="2">
        <v>17.489999999999998</v>
      </c>
    </row>
    <row r="164" spans="1:21" ht="15" thickBot="1" x14ac:dyDescent="0.35">
      <c r="A164" s="1" t="s">
        <v>105</v>
      </c>
      <c r="B164" s="2">
        <v>0</v>
      </c>
      <c r="C164" s="2">
        <v>0</v>
      </c>
      <c r="D164" s="33">
        <v>214.4</v>
      </c>
      <c r="E164" s="33">
        <v>25578.400000000001</v>
      </c>
      <c r="F164" s="33">
        <v>0</v>
      </c>
      <c r="G164" s="2">
        <v>0</v>
      </c>
      <c r="H164" s="33">
        <v>48260.800000000003</v>
      </c>
      <c r="I164" s="33">
        <v>34368.699999999997</v>
      </c>
      <c r="J164" s="33">
        <v>612.4</v>
      </c>
      <c r="K164" s="33">
        <v>0</v>
      </c>
      <c r="L164" s="2">
        <v>0</v>
      </c>
      <c r="M164" s="2">
        <v>0</v>
      </c>
      <c r="N164" s="2">
        <v>0</v>
      </c>
      <c r="O164" s="33">
        <v>30510.3</v>
      </c>
      <c r="P164" s="2">
        <v>0</v>
      </c>
      <c r="Q164" s="2">
        <v>0</v>
      </c>
      <c r="R164" s="2">
        <v>139545.1</v>
      </c>
      <c r="S164" s="2">
        <v>125964</v>
      </c>
      <c r="T164" s="2">
        <v>-13581.1</v>
      </c>
      <c r="U164" s="2">
        <v>-10.78</v>
      </c>
    </row>
    <row r="165" spans="1:21" ht="15" thickBot="1" x14ac:dyDescent="0.35">
      <c r="A165" s="1" t="s">
        <v>106</v>
      </c>
      <c r="B165" s="2">
        <v>0</v>
      </c>
      <c r="C165" s="2">
        <v>0</v>
      </c>
      <c r="D165" s="33">
        <v>214.4</v>
      </c>
      <c r="E165" s="33">
        <v>25578.400000000001</v>
      </c>
      <c r="F165" s="33">
        <v>0</v>
      </c>
      <c r="G165" s="2">
        <v>0</v>
      </c>
      <c r="H165" s="33">
        <v>48260.800000000003</v>
      </c>
      <c r="I165" s="33">
        <v>34912.1</v>
      </c>
      <c r="J165" s="33">
        <v>612.4</v>
      </c>
      <c r="K165" s="33">
        <v>0</v>
      </c>
      <c r="L165" s="2">
        <v>0</v>
      </c>
      <c r="M165" s="2">
        <v>0</v>
      </c>
      <c r="N165" s="2">
        <v>0</v>
      </c>
      <c r="O165" s="33">
        <v>30510.3</v>
      </c>
      <c r="P165" s="2">
        <v>0</v>
      </c>
      <c r="Q165" s="2">
        <v>0</v>
      </c>
      <c r="R165" s="2">
        <v>140088.4</v>
      </c>
      <c r="S165" s="2">
        <v>138966</v>
      </c>
      <c r="T165" s="2">
        <v>-1122.4000000000001</v>
      </c>
      <c r="U165" s="2">
        <v>-0.81</v>
      </c>
    </row>
    <row r="166" spans="1:21" ht="15" thickBot="1" x14ac:dyDescent="0.35">
      <c r="A166" s="1" t="s">
        <v>107</v>
      </c>
      <c r="B166" s="2">
        <v>0</v>
      </c>
      <c r="C166" s="2">
        <v>0</v>
      </c>
      <c r="D166" s="33">
        <v>214.4</v>
      </c>
      <c r="E166" s="33">
        <v>25578.400000000001</v>
      </c>
      <c r="F166" s="33">
        <v>4274</v>
      </c>
      <c r="G166" s="2">
        <v>0</v>
      </c>
      <c r="H166" s="33">
        <v>48260.800000000003</v>
      </c>
      <c r="I166" s="33">
        <v>34368.699999999997</v>
      </c>
      <c r="J166" s="33">
        <v>612.4</v>
      </c>
      <c r="K166" s="33">
        <v>114.5</v>
      </c>
      <c r="L166" s="2">
        <v>0</v>
      </c>
      <c r="M166" s="2">
        <v>0</v>
      </c>
      <c r="N166" s="2">
        <v>0</v>
      </c>
      <c r="O166" s="33">
        <v>30510.3</v>
      </c>
      <c r="P166" s="2">
        <v>0</v>
      </c>
      <c r="Q166" s="2">
        <v>0</v>
      </c>
      <c r="R166" s="2">
        <v>143933.6</v>
      </c>
      <c r="S166" s="2">
        <v>127857</v>
      </c>
      <c r="T166" s="2">
        <v>-16076.6</v>
      </c>
      <c r="U166" s="2">
        <v>-12.57</v>
      </c>
    </row>
    <row r="167" spans="1:21" ht="15" thickBot="1" x14ac:dyDescent="0.35">
      <c r="A167" s="1" t="s">
        <v>108</v>
      </c>
      <c r="B167" s="2">
        <v>0</v>
      </c>
      <c r="C167" s="2">
        <v>0</v>
      </c>
      <c r="D167" s="33">
        <v>214.4</v>
      </c>
      <c r="E167" s="33">
        <v>25578.400000000001</v>
      </c>
      <c r="F167" s="33">
        <v>4274</v>
      </c>
      <c r="G167" s="2">
        <v>0</v>
      </c>
      <c r="H167" s="33">
        <v>48260.800000000003</v>
      </c>
      <c r="I167" s="33">
        <v>34912.1</v>
      </c>
      <c r="J167" s="33">
        <v>612.4</v>
      </c>
      <c r="K167" s="33">
        <v>114.5</v>
      </c>
      <c r="L167" s="2">
        <v>0</v>
      </c>
      <c r="M167" s="2">
        <v>0</v>
      </c>
      <c r="N167" s="2">
        <v>0</v>
      </c>
      <c r="O167" s="33">
        <v>30510.3</v>
      </c>
      <c r="P167" s="2">
        <v>0</v>
      </c>
      <c r="Q167" s="2">
        <v>0</v>
      </c>
      <c r="R167" s="2">
        <v>144477</v>
      </c>
      <c r="S167" s="2">
        <v>125066</v>
      </c>
      <c r="T167" s="2">
        <v>-19411</v>
      </c>
      <c r="U167" s="2">
        <v>-15.52</v>
      </c>
    </row>
    <row r="168" spans="1:21" ht="15" thickBot="1" x14ac:dyDescent="0.35">
      <c r="A168" s="1" t="s">
        <v>109</v>
      </c>
      <c r="B168" s="2">
        <v>0</v>
      </c>
      <c r="C168" s="2">
        <v>0</v>
      </c>
      <c r="D168" s="33">
        <v>214.4</v>
      </c>
      <c r="E168" s="33">
        <v>26521.9</v>
      </c>
      <c r="F168" s="33">
        <v>4527.5</v>
      </c>
      <c r="G168" s="2">
        <v>0</v>
      </c>
      <c r="H168" s="33">
        <v>48260.800000000003</v>
      </c>
      <c r="I168" s="33">
        <v>34912.1</v>
      </c>
      <c r="J168" s="33">
        <v>612.4</v>
      </c>
      <c r="K168" s="33">
        <v>114.5</v>
      </c>
      <c r="L168" s="2">
        <v>0</v>
      </c>
      <c r="M168" s="2">
        <v>0</v>
      </c>
      <c r="N168" s="2">
        <v>0</v>
      </c>
      <c r="O168" s="33">
        <v>30510.3</v>
      </c>
      <c r="P168" s="2">
        <v>0</v>
      </c>
      <c r="Q168" s="2">
        <v>0</v>
      </c>
      <c r="R168" s="2">
        <v>145673.9</v>
      </c>
      <c r="S168" s="2">
        <v>127857</v>
      </c>
      <c r="T168" s="2">
        <v>-17816.900000000001</v>
      </c>
      <c r="U168" s="2">
        <v>-13.94</v>
      </c>
    </row>
    <row r="169" spans="1:21" ht="15" thickBot="1" x14ac:dyDescent="0.35">
      <c r="A169" s="1" t="s">
        <v>110</v>
      </c>
      <c r="B169" s="2">
        <v>0</v>
      </c>
      <c r="C169" s="2">
        <v>0</v>
      </c>
      <c r="D169" s="33">
        <v>214.4</v>
      </c>
      <c r="E169" s="33">
        <v>25578.400000000001</v>
      </c>
      <c r="F169" s="33">
        <v>0</v>
      </c>
      <c r="G169" s="2">
        <v>0</v>
      </c>
      <c r="H169" s="33">
        <v>48260.800000000003</v>
      </c>
      <c r="I169" s="33">
        <v>34368.699999999997</v>
      </c>
      <c r="J169" s="33">
        <v>612.4</v>
      </c>
      <c r="K169" s="33">
        <v>0</v>
      </c>
      <c r="L169" s="2">
        <v>0</v>
      </c>
      <c r="M169" s="2">
        <v>0</v>
      </c>
      <c r="N169" s="2">
        <v>0</v>
      </c>
      <c r="O169" s="33">
        <v>30510.3</v>
      </c>
      <c r="P169" s="2">
        <v>0</v>
      </c>
      <c r="Q169" s="2">
        <v>0</v>
      </c>
      <c r="R169" s="2">
        <v>139545.1</v>
      </c>
      <c r="S169" s="2">
        <v>113566</v>
      </c>
      <c r="T169" s="2">
        <v>-25979.1</v>
      </c>
      <c r="U169" s="2">
        <v>-22.88</v>
      </c>
    </row>
    <row r="170" spans="1:21" ht="15" thickBot="1" x14ac:dyDescent="0.35">
      <c r="A170" s="1" t="s">
        <v>111</v>
      </c>
      <c r="B170" s="2">
        <v>0</v>
      </c>
      <c r="C170" s="2">
        <v>0</v>
      </c>
      <c r="D170" s="33">
        <v>214.4</v>
      </c>
      <c r="E170" s="33">
        <v>26521.9</v>
      </c>
      <c r="F170" s="33">
        <v>0</v>
      </c>
      <c r="G170" s="2">
        <v>0</v>
      </c>
      <c r="H170" s="33">
        <v>48260.800000000003</v>
      </c>
      <c r="I170" s="33">
        <v>34912.1</v>
      </c>
      <c r="J170" s="33">
        <v>0</v>
      </c>
      <c r="K170" s="33">
        <v>114.5</v>
      </c>
      <c r="L170" s="2">
        <v>0</v>
      </c>
      <c r="M170" s="2">
        <v>0</v>
      </c>
      <c r="N170" s="2">
        <v>0</v>
      </c>
      <c r="O170" s="33">
        <v>0</v>
      </c>
      <c r="P170" s="2">
        <v>0</v>
      </c>
      <c r="Q170" s="2">
        <v>0</v>
      </c>
      <c r="R170" s="2">
        <v>110023.7</v>
      </c>
      <c r="S170" s="2">
        <v>139250</v>
      </c>
      <c r="T170" s="2">
        <v>29226.3</v>
      </c>
      <c r="U170" s="2">
        <v>20.99</v>
      </c>
    </row>
    <row r="171" spans="1:21" ht="15" thickBot="1" x14ac:dyDescent="0.35">
      <c r="A171" s="1" t="s">
        <v>112</v>
      </c>
      <c r="B171" s="2">
        <v>0</v>
      </c>
      <c r="C171" s="2">
        <v>0</v>
      </c>
      <c r="D171" s="33">
        <v>0</v>
      </c>
      <c r="E171" s="33">
        <v>26521.9</v>
      </c>
      <c r="F171" s="33">
        <v>0</v>
      </c>
      <c r="G171" s="2">
        <v>0</v>
      </c>
      <c r="H171" s="33">
        <v>48260.800000000003</v>
      </c>
      <c r="I171" s="33">
        <v>34368.699999999997</v>
      </c>
      <c r="J171" s="33">
        <v>612.4</v>
      </c>
      <c r="K171" s="33">
        <v>0</v>
      </c>
      <c r="L171" s="2">
        <v>0</v>
      </c>
      <c r="M171" s="2">
        <v>0</v>
      </c>
      <c r="N171" s="2">
        <v>0</v>
      </c>
      <c r="O171" s="33">
        <v>30510.3</v>
      </c>
      <c r="P171" s="2">
        <v>0</v>
      </c>
      <c r="Q171" s="2">
        <v>0</v>
      </c>
      <c r="R171" s="2">
        <v>140274.1</v>
      </c>
      <c r="S171" s="2">
        <v>132733</v>
      </c>
      <c r="T171" s="2">
        <v>-7541.1</v>
      </c>
      <c r="U171" s="2">
        <v>-5.68</v>
      </c>
    </row>
    <row r="172" spans="1:21" ht="15" thickBot="1" x14ac:dyDescent="0.35">
      <c r="A172" s="1" t="s">
        <v>113</v>
      </c>
      <c r="B172" s="2">
        <v>0</v>
      </c>
      <c r="C172" s="2">
        <v>0</v>
      </c>
      <c r="D172" s="33">
        <v>214.4</v>
      </c>
      <c r="E172" s="33">
        <v>26521.9</v>
      </c>
      <c r="F172" s="33">
        <v>0</v>
      </c>
      <c r="G172" s="2">
        <v>0</v>
      </c>
      <c r="H172" s="33">
        <v>48260.800000000003</v>
      </c>
      <c r="I172" s="33">
        <v>34912.1</v>
      </c>
      <c r="J172" s="33">
        <v>612.4</v>
      </c>
      <c r="K172" s="33">
        <v>114.5</v>
      </c>
      <c r="L172" s="2">
        <v>0</v>
      </c>
      <c r="M172" s="2">
        <v>0</v>
      </c>
      <c r="N172" s="2">
        <v>0</v>
      </c>
      <c r="O172" s="33">
        <v>30510.3</v>
      </c>
      <c r="P172" s="2">
        <v>0</v>
      </c>
      <c r="Q172" s="2">
        <v>0</v>
      </c>
      <c r="R172" s="2">
        <v>141146.4</v>
      </c>
      <c r="S172" s="2">
        <v>120666</v>
      </c>
      <c r="T172" s="2">
        <v>-20480.400000000001</v>
      </c>
      <c r="U172" s="2">
        <v>-16.97</v>
      </c>
    </row>
    <row r="173" spans="1:21" ht="15" thickBot="1" x14ac:dyDescent="0.35">
      <c r="A173" s="1" t="s">
        <v>114</v>
      </c>
      <c r="B173" s="2">
        <v>0</v>
      </c>
      <c r="C173" s="2">
        <v>0</v>
      </c>
      <c r="D173" s="33">
        <v>214.4</v>
      </c>
      <c r="E173" s="33">
        <v>26521.9</v>
      </c>
      <c r="F173" s="33">
        <v>0</v>
      </c>
      <c r="G173" s="2">
        <v>0</v>
      </c>
      <c r="H173" s="33">
        <v>48260.800000000003</v>
      </c>
      <c r="I173" s="33">
        <v>34912.1</v>
      </c>
      <c r="J173" s="33">
        <v>612.4</v>
      </c>
      <c r="K173" s="33">
        <v>114.5</v>
      </c>
      <c r="L173" s="2">
        <v>0</v>
      </c>
      <c r="M173" s="2">
        <v>0</v>
      </c>
      <c r="N173" s="2">
        <v>0</v>
      </c>
      <c r="O173" s="33">
        <v>30510.3</v>
      </c>
      <c r="P173" s="2">
        <v>0</v>
      </c>
      <c r="Q173" s="2">
        <v>0</v>
      </c>
      <c r="R173" s="2">
        <v>141146.4</v>
      </c>
      <c r="S173" s="2">
        <v>118966</v>
      </c>
      <c r="T173" s="2">
        <v>-22180.400000000001</v>
      </c>
      <c r="U173" s="2">
        <v>-18.64</v>
      </c>
    </row>
    <row r="174" spans="1:21" ht="15" thickBot="1" x14ac:dyDescent="0.35">
      <c r="A174" s="1" t="s">
        <v>115</v>
      </c>
      <c r="B174" s="2">
        <v>0</v>
      </c>
      <c r="C174" s="2">
        <v>0</v>
      </c>
      <c r="D174" s="33">
        <v>0</v>
      </c>
      <c r="E174" s="33">
        <v>26521.9</v>
      </c>
      <c r="F174" s="33">
        <v>0</v>
      </c>
      <c r="G174" s="2">
        <v>0</v>
      </c>
      <c r="H174" s="33">
        <v>48260.800000000003</v>
      </c>
      <c r="I174" s="33">
        <v>34912.1</v>
      </c>
      <c r="J174" s="33">
        <v>612.4</v>
      </c>
      <c r="K174" s="33">
        <v>114.5</v>
      </c>
      <c r="L174" s="2">
        <v>0</v>
      </c>
      <c r="M174" s="2">
        <v>0</v>
      </c>
      <c r="N174" s="2">
        <v>0</v>
      </c>
      <c r="O174" s="33">
        <v>30510.3</v>
      </c>
      <c r="P174" s="2">
        <v>0</v>
      </c>
      <c r="Q174" s="2">
        <v>0</v>
      </c>
      <c r="R174" s="2">
        <v>140932</v>
      </c>
      <c r="S174" s="2">
        <v>116800</v>
      </c>
      <c r="T174" s="2">
        <v>-24132</v>
      </c>
      <c r="U174" s="2">
        <v>-20.66</v>
      </c>
    </row>
    <row r="175" spans="1:21" ht="15" thickBot="1" x14ac:dyDescent="0.35">
      <c r="A175" s="1" t="s">
        <v>116</v>
      </c>
      <c r="B175" s="2">
        <v>0</v>
      </c>
      <c r="C175" s="2">
        <v>0</v>
      </c>
      <c r="D175" s="33">
        <v>0</v>
      </c>
      <c r="E175" s="33">
        <v>26521.9</v>
      </c>
      <c r="F175" s="33">
        <v>0</v>
      </c>
      <c r="G175" s="2">
        <v>0</v>
      </c>
      <c r="H175" s="33">
        <v>48260.800000000003</v>
      </c>
      <c r="I175" s="33">
        <v>34912.1</v>
      </c>
      <c r="J175" s="33">
        <v>612.4</v>
      </c>
      <c r="K175" s="33">
        <v>114.5</v>
      </c>
      <c r="L175" s="2">
        <v>0</v>
      </c>
      <c r="M175" s="2">
        <v>0</v>
      </c>
      <c r="N175" s="2">
        <v>0</v>
      </c>
      <c r="O175" s="33">
        <v>30510.3</v>
      </c>
      <c r="P175" s="2">
        <v>0</v>
      </c>
      <c r="Q175" s="2">
        <v>0</v>
      </c>
      <c r="R175" s="2">
        <v>140932</v>
      </c>
      <c r="S175" s="2">
        <v>124233</v>
      </c>
      <c r="T175" s="2">
        <v>-16699</v>
      </c>
      <c r="U175" s="2">
        <v>-13.44</v>
      </c>
    </row>
    <row r="176" spans="1:21" ht="15" thickBot="1" x14ac:dyDescent="0.35">
      <c r="A176" s="1" t="s">
        <v>117</v>
      </c>
      <c r="B176" s="2">
        <v>0</v>
      </c>
      <c r="C176" s="2">
        <v>0</v>
      </c>
      <c r="D176" s="33">
        <v>214.4</v>
      </c>
      <c r="E176" s="33">
        <v>26521.9</v>
      </c>
      <c r="F176" s="33">
        <v>0</v>
      </c>
      <c r="G176" s="2">
        <v>0</v>
      </c>
      <c r="H176" s="33">
        <v>48260.800000000003</v>
      </c>
      <c r="I176" s="33">
        <v>34912.1</v>
      </c>
      <c r="J176" s="33">
        <v>612.4</v>
      </c>
      <c r="K176" s="33">
        <v>114.5</v>
      </c>
      <c r="L176" s="2">
        <v>0</v>
      </c>
      <c r="M176" s="2">
        <v>0</v>
      </c>
      <c r="N176" s="2">
        <v>0</v>
      </c>
      <c r="O176" s="33">
        <v>30510.3</v>
      </c>
      <c r="P176" s="2">
        <v>0</v>
      </c>
      <c r="Q176" s="2">
        <v>0</v>
      </c>
      <c r="R176" s="2">
        <v>141146.4</v>
      </c>
      <c r="S176" s="2">
        <v>128300</v>
      </c>
      <c r="T176" s="2">
        <v>-12846.4</v>
      </c>
      <c r="U176" s="2">
        <v>-10.01</v>
      </c>
    </row>
    <row r="177" spans="1:31" ht="15" thickBot="1" x14ac:dyDescent="0.35">
      <c r="A177" s="1" t="s">
        <v>118</v>
      </c>
      <c r="B177" s="2">
        <v>0</v>
      </c>
      <c r="C177" s="2">
        <v>0</v>
      </c>
      <c r="D177" s="33">
        <v>214.4</v>
      </c>
      <c r="E177" s="33">
        <v>26521.9</v>
      </c>
      <c r="F177" s="33">
        <v>0</v>
      </c>
      <c r="G177" s="2">
        <v>0</v>
      </c>
      <c r="H177" s="33">
        <v>48260.800000000003</v>
      </c>
      <c r="I177" s="33">
        <v>34912.1</v>
      </c>
      <c r="J177" s="33">
        <v>612.4</v>
      </c>
      <c r="K177" s="33">
        <v>114.5</v>
      </c>
      <c r="L177" s="2">
        <v>0</v>
      </c>
      <c r="M177" s="2">
        <v>0</v>
      </c>
      <c r="N177" s="2">
        <v>0</v>
      </c>
      <c r="O177" s="33">
        <v>30510.3</v>
      </c>
      <c r="P177" s="2">
        <v>0</v>
      </c>
      <c r="Q177" s="2">
        <v>0</v>
      </c>
      <c r="R177" s="2">
        <v>141146.4</v>
      </c>
      <c r="S177" s="2">
        <v>117300</v>
      </c>
      <c r="T177" s="2">
        <v>-23846.400000000001</v>
      </c>
      <c r="U177" s="2">
        <v>-20.329999999999998</v>
      </c>
    </row>
    <row r="178" spans="1:31" ht="15" thickBot="1" x14ac:dyDescent="0.35">
      <c r="A178" s="1" t="s">
        <v>119</v>
      </c>
      <c r="B178" s="2">
        <v>0</v>
      </c>
      <c r="C178" s="2">
        <v>0</v>
      </c>
      <c r="D178" s="33">
        <v>0</v>
      </c>
      <c r="E178" s="33">
        <v>26521.9</v>
      </c>
      <c r="F178" s="33">
        <v>0</v>
      </c>
      <c r="G178" s="2">
        <v>0</v>
      </c>
      <c r="H178" s="33">
        <v>48260.800000000003</v>
      </c>
      <c r="I178" s="33">
        <v>34912.1</v>
      </c>
      <c r="J178" s="33">
        <v>612.4</v>
      </c>
      <c r="K178" s="33">
        <v>114.5</v>
      </c>
      <c r="L178" s="2">
        <v>0</v>
      </c>
      <c r="M178" s="2">
        <v>0</v>
      </c>
      <c r="N178" s="2">
        <v>0</v>
      </c>
      <c r="O178" s="33">
        <v>30510.3</v>
      </c>
      <c r="P178" s="2">
        <v>0</v>
      </c>
      <c r="Q178" s="2">
        <v>0</v>
      </c>
      <c r="R178" s="2">
        <v>140932</v>
      </c>
      <c r="S178" s="2">
        <v>141066</v>
      </c>
      <c r="T178" s="2">
        <v>134</v>
      </c>
      <c r="U178" s="2">
        <v>0.09</v>
      </c>
    </row>
    <row r="179" spans="1:31" ht="15" thickBot="1" x14ac:dyDescent="0.35">
      <c r="A179" s="1" t="s">
        <v>120</v>
      </c>
      <c r="B179" s="2">
        <v>0</v>
      </c>
      <c r="C179" s="2">
        <v>0</v>
      </c>
      <c r="D179" s="33">
        <v>214.4</v>
      </c>
      <c r="E179" s="33">
        <v>25578.400000000001</v>
      </c>
      <c r="F179" s="33">
        <v>4274</v>
      </c>
      <c r="G179" s="2">
        <v>0</v>
      </c>
      <c r="H179" s="33">
        <v>48260.800000000003</v>
      </c>
      <c r="I179" s="33">
        <v>34912.1</v>
      </c>
      <c r="J179" s="33">
        <v>612.4</v>
      </c>
      <c r="K179" s="33">
        <v>114.5</v>
      </c>
      <c r="L179" s="2">
        <v>0</v>
      </c>
      <c r="M179" s="2">
        <v>0</v>
      </c>
      <c r="N179" s="2">
        <v>0</v>
      </c>
      <c r="O179" s="33">
        <v>0</v>
      </c>
      <c r="P179" s="2">
        <v>0</v>
      </c>
      <c r="Q179" s="2">
        <v>0</v>
      </c>
      <c r="R179" s="2">
        <v>113966.7</v>
      </c>
      <c r="S179" s="2">
        <v>140678</v>
      </c>
      <c r="T179" s="2">
        <v>26711.3</v>
      </c>
      <c r="U179" s="2">
        <v>18.989999999999998</v>
      </c>
    </row>
    <row r="180" spans="1:31" ht="15" thickBot="1" x14ac:dyDescent="0.35">
      <c r="A180" s="1" t="s">
        <v>121</v>
      </c>
      <c r="B180" s="2">
        <v>0</v>
      </c>
      <c r="C180" s="2">
        <v>0</v>
      </c>
      <c r="D180" s="33">
        <v>214.4</v>
      </c>
      <c r="E180" s="33">
        <v>25578.400000000001</v>
      </c>
      <c r="F180" s="33">
        <v>0</v>
      </c>
      <c r="G180" s="2">
        <v>0</v>
      </c>
      <c r="H180" s="33">
        <v>48260.800000000003</v>
      </c>
      <c r="I180" s="33">
        <v>34368.699999999997</v>
      </c>
      <c r="J180" s="33">
        <v>612.4</v>
      </c>
      <c r="K180" s="33">
        <v>0</v>
      </c>
      <c r="L180" s="2">
        <v>0</v>
      </c>
      <c r="M180" s="2">
        <v>0</v>
      </c>
      <c r="N180" s="2">
        <v>0</v>
      </c>
      <c r="O180" s="33">
        <v>30510.3</v>
      </c>
      <c r="P180" s="2">
        <v>0</v>
      </c>
      <c r="Q180" s="2">
        <v>0</v>
      </c>
      <c r="R180" s="2">
        <v>139545.1</v>
      </c>
      <c r="S180" s="2">
        <v>123666</v>
      </c>
      <c r="T180" s="2">
        <v>-15879.1</v>
      </c>
      <c r="U180" s="2">
        <v>-12.84</v>
      </c>
    </row>
    <row r="181" spans="1:31" ht="15" thickBot="1" x14ac:dyDescent="0.35">
      <c r="A181" s="1" t="s">
        <v>122</v>
      </c>
      <c r="B181" s="2">
        <v>0</v>
      </c>
      <c r="C181" s="2">
        <v>0</v>
      </c>
      <c r="D181" s="33">
        <v>214.4</v>
      </c>
      <c r="E181" s="33">
        <v>25578.400000000001</v>
      </c>
      <c r="F181" s="33">
        <v>0</v>
      </c>
      <c r="G181" s="2">
        <v>0</v>
      </c>
      <c r="H181" s="33">
        <v>48260.800000000003</v>
      </c>
      <c r="I181" s="33">
        <v>34368.699999999997</v>
      </c>
      <c r="J181" s="33">
        <v>612.4</v>
      </c>
      <c r="K181" s="33">
        <v>0</v>
      </c>
      <c r="L181" s="2">
        <v>0</v>
      </c>
      <c r="M181" s="2">
        <v>0</v>
      </c>
      <c r="N181" s="2">
        <v>0</v>
      </c>
      <c r="O181" s="33">
        <v>30510.3</v>
      </c>
      <c r="P181" s="2">
        <v>0</v>
      </c>
      <c r="Q181" s="2">
        <v>0</v>
      </c>
      <c r="R181" s="2">
        <v>139545.1</v>
      </c>
      <c r="S181" s="2">
        <v>113666</v>
      </c>
      <c r="T181" s="2">
        <v>-25879.1</v>
      </c>
      <c r="U181" s="2">
        <v>-22.77</v>
      </c>
    </row>
    <row r="182" spans="1:31" ht="15" thickBot="1" x14ac:dyDescent="0.35">
      <c r="A182" s="1" t="s">
        <v>123</v>
      </c>
      <c r="B182" s="2">
        <v>0</v>
      </c>
      <c r="C182" s="2">
        <v>0</v>
      </c>
      <c r="D182" s="33">
        <v>214.4</v>
      </c>
      <c r="E182" s="33">
        <v>25578.400000000001</v>
      </c>
      <c r="F182" s="33">
        <v>0</v>
      </c>
      <c r="G182" s="2">
        <v>0</v>
      </c>
      <c r="H182" s="33">
        <v>48260.800000000003</v>
      </c>
      <c r="I182" s="33">
        <v>34368.699999999997</v>
      </c>
      <c r="J182" s="33">
        <v>612.4</v>
      </c>
      <c r="K182" s="33">
        <v>0</v>
      </c>
      <c r="L182" s="2">
        <v>0</v>
      </c>
      <c r="M182" s="2">
        <v>0</v>
      </c>
      <c r="N182" s="2">
        <v>0</v>
      </c>
      <c r="O182" s="33">
        <v>30510.3</v>
      </c>
      <c r="P182" s="2">
        <v>0</v>
      </c>
      <c r="Q182" s="2">
        <v>0</v>
      </c>
      <c r="R182" s="2">
        <v>139545.1</v>
      </c>
      <c r="S182" s="2">
        <v>117033</v>
      </c>
      <c r="T182" s="2">
        <v>-22512.1</v>
      </c>
      <c r="U182" s="2">
        <v>-19.239999999999998</v>
      </c>
    </row>
    <row r="183" spans="1:31" ht="15" thickBot="1" x14ac:dyDescent="0.35">
      <c r="A183" s="1" t="s">
        <v>124</v>
      </c>
      <c r="B183" s="2">
        <v>0</v>
      </c>
      <c r="C183" s="2">
        <v>0</v>
      </c>
      <c r="D183" s="33">
        <v>214.4</v>
      </c>
      <c r="E183" s="33">
        <v>25578.400000000001</v>
      </c>
      <c r="F183" s="33">
        <v>0</v>
      </c>
      <c r="G183" s="2">
        <v>0</v>
      </c>
      <c r="H183" s="33">
        <v>48260.800000000003</v>
      </c>
      <c r="I183" s="33">
        <v>34368.699999999997</v>
      </c>
      <c r="J183" s="33">
        <v>612.4</v>
      </c>
      <c r="K183" s="33">
        <v>0</v>
      </c>
      <c r="L183" s="2">
        <v>0</v>
      </c>
      <c r="M183" s="2">
        <v>0</v>
      </c>
      <c r="N183" s="2">
        <v>0</v>
      </c>
      <c r="O183" s="33">
        <v>30510.3</v>
      </c>
      <c r="P183" s="2">
        <v>0</v>
      </c>
      <c r="Q183" s="2">
        <v>0</v>
      </c>
      <c r="R183" s="2">
        <v>139545.1</v>
      </c>
      <c r="S183" s="2">
        <v>122392</v>
      </c>
      <c r="T183" s="2">
        <v>-17153.099999999999</v>
      </c>
      <c r="U183" s="2">
        <v>-14.01</v>
      </c>
    </row>
    <row r="184" spans="1:31" ht="15" thickBot="1" x14ac:dyDescent="0.35">
      <c r="A184" s="1" t="s">
        <v>125</v>
      </c>
      <c r="B184" s="2">
        <v>0</v>
      </c>
      <c r="C184" s="2">
        <v>0</v>
      </c>
      <c r="D184" s="33">
        <v>0</v>
      </c>
      <c r="E184" s="33">
        <v>25578.400000000001</v>
      </c>
      <c r="F184" s="33">
        <v>0</v>
      </c>
      <c r="G184" s="2">
        <v>0</v>
      </c>
      <c r="H184" s="33">
        <v>48260.800000000003</v>
      </c>
      <c r="I184" s="33">
        <v>0</v>
      </c>
      <c r="J184" s="33">
        <v>612.4</v>
      </c>
      <c r="K184" s="33">
        <v>0</v>
      </c>
      <c r="L184" s="2">
        <v>0</v>
      </c>
      <c r="M184" s="2">
        <v>0</v>
      </c>
      <c r="N184" s="2">
        <v>0</v>
      </c>
      <c r="O184" s="33">
        <v>30510.3</v>
      </c>
      <c r="P184" s="2">
        <v>0</v>
      </c>
      <c r="Q184" s="2">
        <v>0</v>
      </c>
      <c r="R184" s="2">
        <v>104961.9</v>
      </c>
      <c r="S184" s="2">
        <v>132214</v>
      </c>
      <c r="T184" s="2">
        <v>27252.1</v>
      </c>
      <c r="U184" s="2">
        <v>20.61</v>
      </c>
    </row>
    <row r="185" spans="1:31" ht="15" thickBot="1" x14ac:dyDescent="0.35">
      <c r="A185" s="1" t="s">
        <v>126</v>
      </c>
      <c r="B185" s="2">
        <v>0</v>
      </c>
      <c r="C185" s="2">
        <v>0</v>
      </c>
      <c r="D185" s="33">
        <v>214.4</v>
      </c>
      <c r="E185" s="33">
        <v>0</v>
      </c>
      <c r="F185" s="33">
        <v>0</v>
      </c>
      <c r="G185" s="2">
        <v>0</v>
      </c>
      <c r="H185" s="33">
        <v>48260.800000000003</v>
      </c>
      <c r="I185" s="33">
        <v>34912.1</v>
      </c>
      <c r="J185" s="33">
        <v>612.4</v>
      </c>
      <c r="K185" s="33">
        <v>114.5</v>
      </c>
      <c r="L185" s="2">
        <v>0</v>
      </c>
      <c r="M185" s="2">
        <v>0</v>
      </c>
      <c r="N185" s="2">
        <v>0</v>
      </c>
      <c r="O185" s="33">
        <v>30510.3</v>
      </c>
      <c r="P185" s="2">
        <v>0</v>
      </c>
      <c r="Q185" s="2">
        <v>0</v>
      </c>
      <c r="R185" s="2">
        <v>114624.5</v>
      </c>
      <c r="S185" s="2">
        <v>124233</v>
      </c>
      <c r="T185" s="2">
        <v>9608.5</v>
      </c>
      <c r="U185" s="2">
        <v>7.73</v>
      </c>
    </row>
    <row r="186" spans="1:31" ht="15" thickBot="1" x14ac:dyDescent="0.35">
      <c r="A186" s="1" t="s">
        <v>127</v>
      </c>
      <c r="B186" s="2">
        <v>0</v>
      </c>
      <c r="C186" s="2">
        <v>0</v>
      </c>
      <c r="D186" s="33">
        <v>214.4</v>
      </c>
      <c r="E186" s="33">
        <v>25578.400000000001</v>
      </c>
      <c r="F186" s="33">
        <v>0</v>
      </c>
      <c r="G186" s="2">
        <v>0</v>
      </c>
      <c r="H186" s="33">
        <v>48260.800000000003</v>
      </c>
      <c r="I186" s="33">
        <v>34368.699999999997</v>
      </c>
      <c r="J186" s="33">
        <v>612.4</v>
      </c>
      <c r="K186" s="33">
        <v>0</v>
      </c>
      <c r="L186" s="2">
        <v>0</v>
      </c>
      <c r="M186" s="2">
        <v>0</v>
      </c>
      <c r="N186" s="2">
        <v>0</v>
      </c>
      <c r="O186" s="33">
        <v>30510.3</v>
      </c>
      <c r="P186" s="2">
        <v>0</v>
      </c>
      <c r="Q186" s="2">
        <v>0</v>
      </c>
      <c r="R186" s="2">
        <v>139545.1</v>
      </c>
      <c r="S186" s="2">
        <v>120250</v>
      </c>
      <c r="T186" s="2">
        <v>-19295.099999999999</v>
      </c>
      <c r="U186" s="2">
        <v>-16.05</v>
      </c>
    </row>
    <row r="187" spans="1:31" ht="15" thickBot="1" x14ac:dyDescent="0.35">
      <c r="A187" s="1" t="s">
        <v>128</v>
      </c>
      <c r="B187" s="2">
        <v>0</v>
      </c>
      <c r="C187" s="2">
        <v>0</v>
      </c>
      <c r="D187" s="33">
        <v>0</v>
      </c>
      <c r="E187" s="33">
        <v>26521.9</v>
      </c>
      <c r="F187" s="33">
        <v>0</v>
      </c>
      <c r="G187" s="2">
        <v>0</v>
      </c>
      <c r="H187" s="33">
        <v>48260.800000000003</v>
      </c>
      <c r="I187" s="33">
        <v>34912.1</v>
      </c>
      <c r="J187" s="33">
        <v>612.4</v>
      </c>
      <c r="K187" s="33">
        <v>114.5</v>
      </c>
      <c r="L187" s="2">
        <v>0</v>
      </c>
      <c r="M187" s="2">
        <v>0</v>
      </c>
      <c r="N187" s="2">
        <v>0</v>
      </c>
      <c r="O187" s="33">
        <v>30510.3</v>
      </c>
      <c r="P187" s="2">
        <v>0</v>
      </c>
      <c r="Q187" s="2">
        <v>0</v>
      </c>
      <c r="R187" s="2">
        <v>140932</v>
      </c>
      <c r="S187" s="2">
        <v>130900</v>
      </c>
      <c r="T187" s="2">
        <v>-10032</v>
      </c>
      <c r="U187" s="2">
        <v>-7.66</v>
      </c>
    </row>
    <row r="188" spans="1:31" ht="15" thickBot="1" x14ac:dyDescent="0.35">
      <c r="A188" s="1" t="s">
        <v>129</v>
      </c>
      <c r="B188" s="2">
        <v>0</v>
      </c>
      <c r="C188" s="2">
        <v>0</v>
      </c>
      <c r="D188" s="33">
        <v>0</v>
      </c>
      <c r="E188" s="33">
        <v>25578.400000000001</v>
      </c>
      <c r="F188" s="33">
        <v>0</v>
      </c>
      <c r="G188" s="2">
        <v>0</v>
      </c>
      <c r="H188" s="33">
        <v>48260.800000000003</v>
      </c>
      <c r="I188" s="33">
        <v>34368.699999999997</v>
      </c>
      <c r="J188" s="33">
        <v>612.4</v>
      </c>
      <c r="K188" s="33">
        <v>0</v>
      </c>
      <c r="L188" s="2">
        <v>0</v>
      </c>
      <c r="M188" s="2">
        <v>0</v>
      </c>
      <c r="N188" s="2">
        <v>0</v>
      </c>
      <c r="O188" s="33">
        <v>30510.3</v>
      </c>
      <c r="P188" s="2">
        <v>0</v>
      </c>
      <c r="Q188" s="2">
        <v>0</v>
      </c>
      <c r="R188" s="2">
        <v>139330.70000000001</v>
      </c>
      <c r="S188" s="2">
        <v>211821</v>
      </c>
      <c r="T188" s="2">
        <v>72490.3</v>
      </c>
      <c r="U188" s="2">
        <v>34.22</v>
      </c>
    </row>
    <row r="189" spans="1:31" ht="15" thickBot="1" x14ac:dyDescent="0.35">
      <c r="A189" s="125" t="s">
        <v>938</v>
      </c>
      <c r="B189" s="126">
        <f>SUM(B155:B188)/$B$192</f>
        <v>0</v>
      </c>
      <c r="C189" s="126">
        <f t="shared" ref="C189:U189" si="1">SUM(C155:C188)/$B$192</f>
        <v>0</v>
      </c>
      <c r="D189" s="126">
        <f t="shared" si="1"/>
        <v>1.1418849530049852E-3</v>
      </c>
      <c r="E189" s="126">
        <f t="shared" si="1"/>
        <v>0.18436113815944694</v>
      </c>
      <c r="F189" s="126">
        <f t="shared" si="1"/>
        <v>4.7985753422930856E-3</v>
      </c>
      <c r="G189" s="126">
        <f t="shared" si="1"/>
        <v>0</v>
      </c>
      <c r="H189" s="126">
        <f t="shared" si="1"/>
        <v>0.36413276693863161</v>
      </c>
      <c r="I189" s="126">
        <f t="shared" si="1"/>
        <v>0.23097832062978177</v>
      </c>
      <c r="J189" s="126">
        <f t="shared" si="1"/>
        <v>4.2129199125131855E-3</v>
      </c>
      <c r="K189" s="126">
        <f t="shared" si="1"/>
        <v>4.8277571425340985E-4</v>
      </c>
      <c r="L189" s="126">
        <f t="shared" si="1"/>
        <v>0</v>
      </c>
      <c r="M189" s="126">
        <f t="shared" si="1"/>
        <v>0</v>
      </c>
      <c r="N189" s="126">
        <f t="shared" si="1"/>
        <v>0</v>
      </c>
      <c r="O189" s="126">
        <f t="shared" si="1"/>
        <v>0.20989132986079539</v>
      </c>
      <c r="P189" s="126">
        <f t="shared" si="1"/>
        <v>0</v>
      </c>
      <c r="Q189" s="126">
        <f t="shared" si="1"/>
        <v>0</v>
      </c>
      <c r="R189" s="126">
        <f t="shared" si="1"/>
        <v>1</v>
      </c>
      <c r="S189" s="126">
        <f>SUM(B189:Q189)</f>
        <v>0.99999971151072031</v>
      </c>
      <c r="T189" s="126" t="s">
        <v>217</v>
      </c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5" thickBot="1" x14ac:dyDescent="0.35">
      <c r="A190" s="7" t="s">
        <v>206</v>
      </c>
      <c r="B190" s="8">
        <v>145673.9</v>
      </c>
    </row>
    <row r="191" spans="1:31" ht="15" thickBot="1" x14ac:dyDescent="0.35">
      <c r="A191" s="7" t="s">
        <v>314</v>
      </c>
      <c r="B191" s="8">
        <v>0</v>
      </c>
    </row>
    <row r="192" spans="1:31" ht="15" thickBot="1" x14ac:dyDescent="0.35">
      <c r="A192" s="7" t="s">
        <v>208</v>
      </c>
      <c r="B192" s="8">
        <v>4506233.3</v>
      </c>
    </row>
    <row r="193" spans="1:2" ht="15" thickBot="1" x14ac:dyDescent="0.35">
      <c r="A193" s="7" t="s">
        <v>209</v>
      </c>
      <c r="B193" s="8">
        <v>4382232</v>
      </c>
    </row>
    <row r="194" spans="1:2" ht="15" thickBot="1" x14ac:dyDescent="0.35">
      <c r="A194" s="7" t="s">
        <v>210</v>
      </c>
      <c r="B194" s="31">
        <v>124001.3</v>
      </c>
    </row>
    <row r="195" spans="1:2" ht="15" thickBot="1" x14ac:dyDescent="0.35">
      <c r="A195" s="7" t="s">
        <v>211</v>
      </c>
      <c r="B195" s="8"/>
    </row>
    <row r="196" spans="1:2" ht="15" thickBot="1" x14ac:dyDescent="0.35">
      <c r="A196" s="7" t="s">
        <v>212</v>
      </c>
      <c r="B196" s="8"/>
    </row>
    <row r="197" spans="1:2" ht="15" thickBot="1" x14ac:dyDescent="0.35">
      <c r="A197" s="7" t="s">
        <v>213</v>
      </c>
      <c r="B197" s="8">
        <v>0</v>
      </c>
    </row>
    <row r="199" spans="1:2" x14ac:dyDescent="0.3">
      <c r="A199" s="9" t="s">
        <v>214</v>
      </c>
    </row>
    <row r="201" spans="1:2" x14ac:dyDescent="0.3">
      <c r="A201" s="10" t="s">
        <v>315</v>
      </c>
    </row>
    <row r="202" spans="1:2" x14ac:dyDescent="0.3">
      <c r="A202" s="10" t="s">
        <v>316</v>
      </c>
    </row>
  </sheetData>
  <hyperlinks>
    <hyperlink ref="A199" r:id="rId1" display="https://miau.my-x.hu/myx-free/coco/test/257034220210319104112.html" xr:uid="{AB48A308-7617-495B-9926-7519D4FEBAE1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01D6-89DA-48D6-96A7-83A47DED271D}">
  <dimension ref="A1:T202"/>
  <sheetViews>
    <sheetView workbookViewId="0"/>
  </sheetViews>
  <sheetFormatPr defaultRowHeight="14.4" x14ac:dyDescent="0.3"/>
  <cols>
    <col min="1" max="1" width="29.77734375" bestFit="1" customWidth="1"/>
    <col min="2" max="2" width="8.44140625" style="39" bestFit="1" customWidth="1"/>
    <col min="3" max="3" width="4.44140625" style="39" bestFit="1" customWidth="1"/>
    <col min="4" max="4" width="4.33203125" bestFit="1" customWidth="1"/>
    <col min="5" max="5" width="4.44140625" style="39" bestFit="1" customWidth="1"/>
    <col min="6" max="6" width="4.33203125" bestFit="1" customWidth="1"/>
    <col min="7" max="7" width="4.44140625" style="39" bestFit="1" customWidth="1"/>
    <col min="8" max="8" width="4.33203125" style="39" bestFit="1" customWidth="1"/>
    <col min="9" max="9" width="4.33203125" bestFit="1" customWidth="1"/>
    <col min="10" max="10" width="5.77734375" bestFit="1" customWidth="1"/>
    <col min="11" max="11" width="12.6640625" bestFit="1" customWidth="1"/>
    <col min="12" max="12" width="8.6640625" bestFit="1" customWidth="1"/>
    <col min="13" max="13" width="6.6640625" bestFit="1" customWidth="1"/>
  </cols>
  <sheetData>
    <row r="1" spans="1:10" x14ac:dyDescent="0.3">
      <c r="B1" s="39" t="str">
        <f>B3</f>
        <v>X(A2)</v>
      </c>
      <c r="C1" s="39" t="str">
        <f t="shared" ref="C1:I1" si="0">C3</f>
        <v>X(A5)</v>
      </c>
      <c r="D1" s="39" t="str">
        <f t="shared" si="0"/>
        <v>X(A31)</v>
      </c>
      <c r="E1" s="39" t="str">
        <f t="shared" si="0"/>
        <v>X(A67)</v>
      </c>
      <c r="F1" s="39" t="str">
        <f t="shared" si="0"/>
        <v>X(A76)</v>
      </c>
      <c r="G1" s="39" t="str">
        <f t="shared" si="0"/>
        <v>X(A78)</v>
      </c>
      <c r="H1" s="39" t="str">
        <f t="shared" si="0"/>
        <v>X(A85)</v>
      </c>
      <c r="I1" s="39" t="str">
        <f t="shared" si="0"/>
        <v>X(A87)</v>
      </c>
    </row>
    <row r="2" spans="1:10" ht="15" thickBot="1" x14ac:dyDescent="0.35">
      <c r="B2" s="39">
        <v>1</v>
      </c>
      <c r="C2" s="39">
        <v>1</v>
      </c>
      <c r="E2" s="39">
        <v>1</v>
      </c>
      <c r="G2" s="39">
        <v>1</v>
      </c>
      <c r="H2" s="39">
        <v>1</v>
      </c>
    </row>
    <row r="3" spans="1:10" ht="15" thickBot="1" x14ac:dyDescent="0.35">
      <c r="A3" s="1" t="s">
        <v>0</v>
      </c>
      <c r="B3" s="37" t="s">
        <v>2</v>
      </c>
      <c r="C3" s="37" t="s">
        <v>5</v>
      </c>
      <c r="D3" s="1" t="s">
        <v>31</v>
      </c>
      <c r="E3" s="37" t="s">
        <v>67</v>
      </c>
      <c r="F3" s="1" t="s">
        <v>76</v>
      </c>
      <c r="G3" s="37" t="s">
        <v>78</v>
      </c>
      <c r="H3" s="37" t="s">
        <v>85</v>
      </c>
      <c r="I3" s="1" t="s">
        <v>87</v>
      </c>
      <c r="J3" s="1" t="s">
        <v>95</v>
      </c>
    </row>
    <row r="4" spans="1:10" ht="15" thickBot="1" x14ac:dyDescent="0.35">
      <c r="A4" s="1" t="s">
        <v>96</v>
      </c>
      <c r="B4" s="38">
        <v>6</v>
      </c>
      <c r="C4" s="38">
        <v>5</v>
      </c>
      <c r="D4" s="2">
        <v>2</v>
      </c>
      <c r="E4" s="38">
        <v>5</v>
      </c>
      <c r="F4" s="2">
        <v>5</v>
      </c>
      <c r="G4" s="38">
        <v>1</v>
      </c>
      <c r="H4" s="38">
        <v>1</v>
      </c>
      <c r="I4" s="2">
        <v>5</v>
      </c>
      <c r="J4" s="2">
        <v>138700</v>
      </c>
    </row>
    <row r="5" spans="1:10" ht="15" thickBot="1" x14ac:dyDescent="0.35">
      <c r="A5" s="1" t="s">
        <v>97</v>
      </c>
      <c r="B5" s="38">
        <v>6</v>
      </c>
      <c r="C5" s="38">
        <v>1</v>
      </c>
      <c r="D5" s="2">
        <v>3</v>
      </c>
      <c r="E5" s="38">
        <v>1</v>
      </c>
      <c r="F5" s="2">
        <v>1</v>
      </c>
      <c r="G5" s="38">
        <v>3</v>
      </c>
      <c r="H5" s="38">
        <v>3</v>
      </c>
      <c r="I5" s="2">
        <v>3</v>
      </c>
      <c r="J5" s="2">
        <v>115100</v>
      </c>
    </row>
    <row r="6" spans="1:10" ht="15" thickBot="1" x14ac:dyDescent="0.35">
      <c r="A6" s="1" t="s">
        <v>98</v>
      </c>
      <c r="B6" s="38">
        <v>6</v>
      </c>
      <c r="C6" s="38">
        <v>1</v>
      </c>
      <c r="D6" s="2">
        <v>1</v>
      </c>
      <c r="E6" s="38">
        <v>1</v>
      </c>
      <c r="F6" s="2">
        <v>1</v>
      </c>
      <c r="G6" s="38">
        <v>1</v>
      </c>
      <c r="H6" s="38">
        <v>1</v>
      </c>
      <c r="I6" s="2">
        <v>1</v>
      </c>
      <c r="J6" s="2">
        <v>115600</v>
      </c>
    </row>
    <row r="7" spans="1:10" ht="15" thickBot="1" x14ac:dyDescent="0.35">
      <c r="A7" s="1" t="s">
        <v>99</v>
      </c>
      <c r="B7" s="38">
        <v>6</v>
      </c>
      <c r="C7" s="38">
        <v>1</v>
      </c>
      <c r="D7" s="2">
        <v>3</v>
      </c>
      <c r="E7" s="38">
        <v>1</v>
      </c>
      <c r="F7" s="2">
        <v>1</v>
      </c>
      <c r="G7" s="38">
        <v>1</v>
      </c>
      <c r="H7" s="38">
        <v>3</v>
      </c>
      <c r="I7" s="2">
        <v>1</v>
      </c>
      <c r="J7" s="2">
        <v>131666</v>
      </c>
    </row>
    <row r="8" spans="1:10" ht="15" thickBot="1" x14ac:dyDescent="0.35">
      <c r="A8" s="1" t="s">
        <v>100</v>
      </c>
      <c r="B8" s="38">
        <v>6</v>
      </c>
      <c r="C8" s="38">
        <v>1</v>
      </c>
      <c r="D8" s="2">
        <v>3</v>
      </c>
      <c r="E8" s="38">
        <v>1</v>
      </c>
      <c r="F8" s="2">
        <v>1</v>
      </c>
      <c r="G8" s="38">
        <v>1</v>
      </c>
      <c r="H8" s="38">
        <v>3</v>
      </c>
      <c r="I8" s="2">
        <v>1</v>
      </c>
      <c r="J8" s="2">
        <v>130933</v>
      </c>
    </row>
    <row r="9" spans="1:10" ht="15" thickBot="1" x14ac:dyDescent="0.35">
      <c r="A9" s="1" t="s">
        <v>101</v>
      </c>
      <c r="B9" s="38">
        <v>7</v>
      </c>
      <c r="C9" s="38">
        <v>1</v>
      </c>
      <c r="D9" s="2">
        <v>4</v>
      </c>
      <c r="E9" s="38">
        <v>1</v>
      </c>
      <c r="F9" s="2">
        <v>1</v>
      </c>
      <c r="G9" s="38">
        <v>1</v>
      </c>
      <c r="H9" s="38">
        <v>1</v>
      </c>
      <c r="I9" s="2">
        <v>1</v>
      </c>
      <c r="J9" s="2">
        <v>112800</v>
      </c>
    </row>
    <row r="10" spans="1:10" ht="15" thickBot="1" x14ac:dyDescent="0.35">
      <c r="A10" s="1" t="s">
        <v>102</v>
      </c>
      <c r="B10" s="38">
        <v>7</v>
      </c>
      <c r="C10" s="38">
        <v>1</v>
      </c>
      <c r="D10" s="2">
        <v>4</v>
      </c>
      <c r="E10" s="38">
        <v>1</v>
      </c>
      <c r="F10" s="2">
        <v>1</v>
      </c>
      <c r="G10" s="38">
        <v>1</v>
      </c>
      <c r="H10" s="38">
        <v>6</v>
      </c>
      <c r="I10" s="2">
        <v>5</v>
      </c>
      <c r="J10" s="2">
        <v>115100</v>
      </c>
    </row>
    <row r="11" spans="1:10" ht="15" thickBot="1" x14ac:dyDescent="0.35">
      <c r="A11" s="1" t="s">
        <v>103</v>
      </c>
      <c r="B11" s="38">
        <v>7</v>
      </c>
      <c r="C11" s="38">
        <v>1</v>
      </c>
      <c r="D11" s="2">
        <v>4</v>
      </c>
      <c r="E11" s="38">
        <v>1</v>
      </c>
      <c r="F11" s="2">
        <v>1</v>
      </c>
      <c r="G11" s="38">
        <v>1</v>
      </c>
      <c r="H11" s="38">
        <v>5</v>
      </c>
      <c r="I11" s="2">
        <v>1</v>
      </c>
      <c r="J11" s="2">
        <v>112533</v>
      </c>
    </row>
    <row r="12" spans="1:10" ht="15" thickBot="1" x14ac:dyDescent="0.35">
      <c r="A12" s="1" t="s">
        <v>104</v>
      </c>
      <c r="B12" s="38">
        <v>6</v>
      </c>
      <c r="C12" s="38">
        <v>5</v>
      </c>
      <c r="D12" s="2">
        <v>4</v>
      </c>
      <c r="E12" s="38">
        <v>4</v>
      </c>
      <c r="F12" s="2">
        <v>1</v>
      </c>
      <c r="G12" s="38">
        <v>1</v>
      </c>
      <c r="H12" s="38">
        <v>1</v>
      </c>
      <c r="I12" s="2">
        <v>4</v>
      </c>
      <c r="J12" s="2">
        <v>174357</v>
      </c>
    </row>
    <row r="13" spans="1:10" ht="15" thickBot="1" x14ac:dyDescent="0.35">
      <c r="A13" s="1" t="s">
        <v>105</v>
      </c>
      <c r="B13" s="38">
        <v>6</v>
      </c>
      <c r="C13" s="38">
        <v>1</v>
      </c>
      <c r="D13" s="2">
        <v>1</v>
      </c>
      <c r="E13" s="38">
        <v>1</v>
      </c>
      <c r="F13" s="2">
        <v>1</v>
      </c>
      <c r="G13" s="38">
        <v>1</v>
      </c>
      <c r="H13" s="38">
        <v>1</v>
      </c>
      <c r="I13" s="2">
        <v>1</v>
      </c>
      <c r="J13" s="2">
        <v>125964</v>
      </c>
    </row>
    <row r="14" spans="1:10" ht="15" thickBot="1" x14ac:dyDescent="0.35">
      <c r="A14" s="1" t="s">
        <v>106</v>
      </c>
      <c r="B14" s="38">
        <v>6</v>
      </c>
      <c r="C14" s="38">
        <v>1</v>
      </c>
      <c r="D14" s="2">
        <v>4</v>
      </c>
      <c r="E14" s="38">
        <v>1</v>
      </c>
      <c r="F14" s="2">
        <v>1</v>
      </c>
      <c r="G14" s="38">
        <v>1</v>
      </c>
      <c r="H14" s="38">
        <v>1</v>
      </c>
      <c r="I14" s="2">
        <v>1</v>
      </c>
      <c r="J14" s="2">
        <v>138966</v>
      </c>
    </row>
    <row r="15" spans="1:10" ht="15" thickBot="1" x14ac:dyDescent="0.35">
      <c r="A15" s="1" t="s">
        <v>107</v>
      </c>
      <c r="B15" s="38">
        <v>6</v>
      </c>
      <c r="C15" s="38">
        <v>1</v>
      </c>
      <c r="D15" s="2">
        <v>3</v>
      </c>
      <c r="E15" s="38">
        <v>1</v>
      </c>
      <c r="F15" s="2">
        <v>1</v>
      </c>
      <c r="G15" s="38">
        <v>1</v>
      </c>
      <c r="H15" s="38">
        <v>1</v>
      </c>
      <c r="I15" s="2">
        <v>5</v>
      </c>
      <c r="J15" s="2">
        <v>127857</v>
      </c>
    </row>
    <row r="16" spans="1:10" ht="15" thickBot="1" x14ac:dyDescent="0.35">
      <c r="A16" s="1" t="s">
        <v>108</v>
      </c>
      <c r="B16" s="38">
        <v>6</v>
      </c>
      <c r="C16" s="38">
        <v>1</v>
      </c>
      <c r="D16" s="2">
        <v>3</v>
      </c>
      <c r="E16" s="38">
        <v>1</v>
      </c>
      <c r="F16" s="2">
        <v>1</v>
      </c>
      <c r="G16" s="38">
        <v>1</v>
      </c>
      <c r="H16" s="38">
        <v>1</v>
      </c>
      <c r="I16" s="2">
        <v>5</v>
      </c>
      <c r="J16" s="2">
        <v>125066</v>
      </c>
    </row>
    <row r="17" spans="1:10" ht="15" thickBot="1" x14ac:dyDescent="0.35">
      <c r="A17" s="1" t="s">
        <v>109</v>
      </c>
      <c r="B17" s="38">
        <v>6</v>
      </c>
      <c r="C17" s="38">
        <v>1</v>
      </c>
      <c r="D17" s="2">
        <v>1</v>
      </c>
      <c r="E17" s="38">
        <v>1</v>
      </c>
      <c r="F17" s="2">
        <v>1</v>
      </c>
      <c r="G17" s="38">
        <v>1</v>
      </c>
      <c r="H17" s="38">
        <v>1</v>
      </c>
      <c r="I17" s="2">
        <v>1</v>
      </c>
      <c r="J17" s="2">
        <v>127857</v>
      </c>
    </row>
    <row r="18" spans="1:10" ht="15" thickBot="1" x14ac:dyDescent="0.35">
      <c r="A18" s="1" t="s">
        <v>110</v>
      </c>
      <c r="B18" s="38">
        <v>6</v>
      </c>
      <c r="C18" s="38">
        <v>1</v>
      </c>
      <c r="D18" s="2">
        <v>1</v>
      </c>
      <c r="E18" s="38">
        <v>1</v>
      </c>
      <c r="F18" s="2">
        <v>1</v>
      </c>
      <c r="G18" s="38">
        <v>1</v>
      </c>
      <c r="H18" s="38">
        <v>1</v>
      </c>
      <c r="I18" s="2">
        <v>1</v>
      </c>
      <c r="J18" s="2">
        <v>113566</v>
      </c>
    </row>
    <row r="19" spans="1:10" ht="15" thickBot="1" x14ac:dyDescent="0.35">
      <c r="A19" s="1" t="s">
        <v>111</v>
      </c>
      <c r="B19" s="38">
        <v>6</v>
      </c>
      <c r="C19" s="38">
        <v>6</v>
      </c>
      <c r="D19" s="2">
        <v>2</v>
      </c>
      <c r="E19" s="38">
        <v>1</v>
      </c>
      <c r="F19" s="2">
        <v>1</v>
      </c>
      <c r="G19" s="38">
        <v>1</v>
      </c>
      <c r="H19" s="38">
        <v>2</v>
      </c>
      <c r="I19" s="2">
        <v>2</v>
      </c>
      <c r="J19" s="2">
        <v>139250</v>
      </c>
    </row>
    <row r="20" spans="1:10" ht="15" thickBot="1" x14ac:dyDescent="0.35">
      <c r="A20" s="1" t="s">
        <v>112</v>
      </c>
      <c r="B20" s="38">
        <v>6</v>
      </c>
      <c r="C20" s="38">
        <v>1</v>
      </c>
      <c r="D20" s="2">
        <v>4</v>
      </c>
      <c r="E20" s="38">
        <v>1</v>
      </c>
      <c r="F20" s="2">
        <v>1</v>
      </c>
      <c r="G20" s="38">
        <v>1</v>
      </c>
      <c r="H20" s="38">
        <v>5</v>
      </c>
      <c r="I20" s="2">
        <v>1</v>
      </c>
      <c r="J20" s="2">
        <v>132733</v>
      </c>
    </row>
    <row r="21" spans="1:10" ht="15" thickBot="1" x14ac:dyDescent="0.35">
      <c r="A21" s="1" t="s">
        <v>113</v>
      </c>
      <c r="B21" s="38">
        <v>6</v>
      </c>
      <c r="C21" s="38">
        <v>1</v>
      </c>
      <c r="D21" s="2">
        <v>3</v>
      </c>
      <c r="E21" s="38">
        <v>1</v>
      </c>
      <c r="F21" s="2">
        <v>1</v>
      </c>
      <c r="G21" s="38">
        <v>1</v>
      </c>
      <c r="H21" s="38">
        <v>3</v>
      </c>
      <c r="I21" s="2">
        <v>1</v>
      </c>
      <c r="J21" s="2">
        <v>120666</v>
      </c>
    </row>
    <row r="22" spans="1:10" ht="15" thickBot="1" x14ac:dyDescent="0.35">
      <c r="A22" s="1" t="s">
        <v>114</v>
      </c>
      <c r="B22" s="38">
        <v>6</v>
      </c>
      <c r="C22" s="38">
        <v>1</v>
      </c>
      <c r="D22" s="2">
        <v>1</v>
      </c>
      <c r="E22" s="38">
        <v>1</v>
      </c>
      <c r="F22" s="2">
        <v>1</v>
      </c>
      <c r="G22" s="38">
        <v>1</v>
      </c>
      <c r="H22" s="38">
        <v>1</v>
      </c>
      <c r="I22" s="2">
        <v>1</v>
      </c>
      <c r="J22" s="2">
        <v>118966</v>
      </c>
    </row>
    <row r="23" spans="1:10" ht="15" thickBot="1" x14ac:dyDescent="0.35">
      <c r="A23" s="1" t="s">
        <v>115</v>
      </c>
      <c r="B23" s="38">
        <v>6</v>
      </c>
      <c r="C23" s="38">
        <v>1</v>
      </c>
      <c r="D23" s="2">
        <v>3</v>
      </c>
      <c r="E23" s="38">
        <v>1</v>
      </c>
      <c r="F23" s="2">
        <v>1</v>
      </c>
      <c r="G23" s="38">
        <v>1</v>
      </c>
      <c r="H23" s="38">
        <v>3</v>
      </c>
      <c r="I23" s="2">
        <v>1</v>
      </c>
      <c r="J23" s="2">
        <v>116800</v>
      </c>
    </row>
    <row r="24" spans="1:10" ht="15" thickBot="1" x14ac:dyDescent="0.35">
      <c r="A24" s="1" t="s">
        <v>116</v>
      </c>
      <c r="B24" s="38">
        <v>6</v>
      </c>
      <c r="C24" s="38">
        <v>1</v>
      </c>
      <c r="D24" s="2">
        <v>3</v>
      </c>
      <c r="E24" s="38">
        <v>1</v>
      </c>
      <c r="F24" s="2">
        <v>1</v>
      </c>
      <c r="G24" s="38">
        <v>1</v>
      </c>
      <c r="H24" s="38">
        <v>3</v>
      </c>
      <c r="I24" s="2">
        <v>1</v>
      </c>
      <c r="J24" s="2">
        <v>124233</v>
      </c>
    </row>
    <row r="25" spans="1:10" ht="15" thickBot="1" x14ac:dyDescent="0.35">
      <c r="A25" s="1" t="s">
        <v>117</v>
      </c>
      <c r="B25" s="38">
        <v>6</v>
      </c>
      <c r="C25" s="38">
        <v>1</v>
      </c>
      <c r="D25" s="2">
        <v>3</v>
      </c>
      <c r="E25" s="38">
        <v>1</v>
      </c>
      <c r="F25" s="2">
        <v>1</v>
      </c>
      <c r="G25" s="38">
        <v>1</v>
      </c>
      <c r="H25" s="38">
        <v>3</v>
      </c>
      <c r="I25" s="2">
        <v>1</v>
      </c>
      <c r="J25" s="2">
        <v>128300</v>
      </c>
    </row>
    <row r="26" spans="1:10" ht="15" thickBot="1" x14ac:dyDescent="0.35">
      <c r="A26" s="1" t="s">
        <v>118</v>
      </c>
      <c r="B26" s="38">
        <v>6</v>
      </c>
      <c r="C26" s="38">
        <v>1</v>
      </c>
      <c r="D26" s="2">
        <v>3</v>
      </c>
      <c r="E26" s="38">
        <v>1</v>
      </c>
      <c r="F26" s="2">
        <v>1</v>
      </c>
      <c r="G26" s="38">
        <v>1</v>
      </c>
      <c r="H26" s="38">
        <v>1</v>
      </c>
      <c r="I26" s="2">
        <v>1</v>
      </c>
      <c r="J26" s="2">
        <v>117300</v>
      </c>
    </row>
    <row r="27" spans="1:10" ht="15" thickBot="1" x14ac:dyDescent="0.35">
      <c r="A27" s="1" t="s">
        <v>119</v>
      </c>
      <c r="B27" s="38">
        <v>6</v>
      </c>
      <c r="C27" s="38">
        <v>1</v>
      </c>
      <c r="D27" s="2">
        <v>3</v>
      </c>
      <c r="E27" s="38">
        <v>1</v>
      </c>
      <c r="F27" s="2">
        <v>1</v>
      </c>
      <c r="G27" s="38">
        <v>1</v>
      </c>
      <c r="H27" s="38">
        <v>3</v>
      </c>
      <c r="I27" s="2">
        <v>1</v>
      </c>
      <c r="J27" s="2">
        <v>141066</v>
      </c>
    </row>
    <row r="28" spans="1:10" ht="15" thickBot="1" x14ac:dyDescent="0.35">
      <c r="A28" s="1" t="s">
        <v>120</v>
      </c>
      <c r="B28" s="38">
        <v>6</v>
      </c>
      <c r="C28" s="38">
        <v>1</v>
      </c>
      <c r="D28" s="2">
        <v>3</v>
      </c>
      <c r="E28" s="38">
        <v>1</v>
      </c>
      <c r="F28" s="2">
        <v>1</v>
      </c>
      <c r="G28" s="38">
        <v>1</v>
      </c>
      <c r="H28" s="38">
        <v>1</v>
      </c>
      <c r="I28" s="2">
        <v>1</v>
      </c>
      <c r="J28" s="2">
        <v>140678</v>
      </c>
    </row>
    <row r="29" spans="1:10" ht="15" thickBot="1" x14ac:dyDescent="0.35">
      <c r="A29" s="1" t="s">
        <v>121</v>
      </c>
      <c r="B29" s="38">
        <v>6</v>
      </c>
      <c r="C29" s="38">
        <v>1</v>
      </c>
      <c r="D29" s="2">
        <v>1</v>
      </c>
      <c r="E29" s="38">
        <v>1</v>
      </c>
      <c r="F29" s="2">
        <v>1</v>
      </c>
      <c r="G29" s="38">
        <v>1</v>
      </c>
      <c r="H29" s="38">
        <v>1</v>
      </c>
      <c r="I29" s="2">
        <v>1</v>
      </c>
      <c r="J29" s="2">
        <v>123666</v>
      </c>
    </row>
    <row r="30" spans="1:10" ht="15" thickBot="1" x14ac:dyDescent="0.35">
      <c r="A30" s="1" t="s">
        <v>122</v>
      </c>
      <c r="B30" s="38">
        <v>6</v>
      </c>
      <c r="C30" s="38">
        <v>1</v>
      </c>
      <c r="D30" s="2">
        <v>1</v>
      </c>
      <c r="E30" s="38">
        <v>1</v>
      </c>
      <c r="F30" s="2">
        <v>1</v>
      </c>
      <c r="G30" s="38">
        <v>1</v>
      </c>
      <c r="H30" s="38">
        <v>1</v>
      </c>
      <c r="I30" s="2">
        <v>1</v>
      </c>
      <c r="J30" s="2">
        <v>113666</v>
      </c>
    </row>
    <row r="31" spans="1:10" ht="15" thickBot="1" x14ac:dyDescent="0.35">
      <c r="A31" s="1" t="s">
        <v>123</v>
      </c>
      <c r="B31" s="38">
        <v>6</v>
      </c>
      <c r="C31" s="38">
        <v>1</v>
      </c>
      <c r="D31" s="2">
        <v>1</v>
      </c>
      <c r="E31" s="38">
        <v>1</v>
      </c>
      <c r="F31" s="2">
        <v>1</v>
      </c>
      <c r="G31" s="38">
        <v>1</v>
      </c>
      <c r="H31" s="38">
        <v>1</v>
      </c>
      <c r="I31" s="2">
        <v>1</v>
      </c>
      <c r="J31" s="2">
        <v>117033</v>
      </c>
    </row>
    <row r="32" spans="1:10" ht="15" thickBot="1" x14ac:dyDescent="0.35">
      <c r="A32" s="1" t="s">
        <v>124</v>
      </c>
      <c r="B32" s="38">
        <v>6</v>
      </c>
      <c r="C32" s="38">
        <v>1</v>
      </c>
      <c r="D32" s="2">
        <v>1</v>
      </c>
      <c r="E32" s="38">
        <v>1</v>
      </c>
      <c r="F32" s="2">
        <v>1</v>
      </c>
      <c r="G32" s="38">
        <v>1</v>
      </c>
      <c r="H32" s="38">
        <v>1</v>
      </c>
      <c r="I32" s="2">
        <v>1</v>
      </c>
      <c r="J32" s="2">
        <v>122392</v>
      </c>
    </row>
    <row r="33" spans="1:12" ht="15" thickBot="1" x14ac:dyDescent="0.35">
      <c r="A33" s="1" t="s">
        <v>125</v>
      </c>
      <c r="B33" s="38">
        <v>7</v>
      </c>
      <c r="C33" s="38">
        <v>1</v>
      </c>
      <c r="D33" s="2">
        <v>4</v>
      </c>
      <c r="E33" s="38">
        <v>1</v>
      </c>
      <c r="F33" s="2">
        <v>1</v>
      </c>
      <c r="G33" s="38">
        <v>1</v>
      </c>
      <c r="H33" s="38">
        <v>5</v>
      </c>
      <c r="I33" s="2">
        <v>1</v>
      </c>
      <c r="J33" s="2">
        <v>132214</v>
      </c>
    </row>
    <row r="34" spans="1:12" ht="15" thickBot="1" x14ac:dyDescent="0.35">
      <c r="A34" s="1" t="s">
        <v>126</v>
      </c>
      <c r="B34" s="38">
        <v>6</v>
      </c>
      <c r="C34" s="38">
        <v>1</v>
      </c>
      <c r="D34" s="2">
        <v>3</v>
      </c>
      <c r="E34" s="38">
        <v>1</v>
      </c>
      <c r="F34" s="2">
        <v>1</v>
      </c>
      <c r="G34" s="38">
        <v>3</v>
      </c>
      <c r="H34" s="38">
        <v>3</v>
      </c>
      <c r="I34" s="2">
        <v>3</v>
      </c>
      <c r="J34" s="2">
        <v>124233</v>
      </c>
    </row>
    <row r="35" spans="1:12" ht="15" thickBot="1" x14ac:dyDescent="0.35">
      <c r="A35" s="1" t="s">
        <v>127</v>
      </c>
      <c r="B35" s="38">
        <v>6</v>
      </c>
      <c r="C35" s="38">
        <v>1</v>
      </c>
      <c r="D35" s="2">
        <v>1</v>
      </c>
      <c r="E35" s="38">
        <v>1</v>
      </c>
      <c r="F35" s="2">
        <v>1</v>
      </c>
      <c r="G35" s="38">
        <v>1</v>
      </c>
      <c r="H35" s="38">
        <v>1</v>
      </c>
      <c r="I35" s="2">
        <v>1</v>
      </c>
      <c r="J35" s="2">
        <v>120250</v>
      </c>
    </row>
    <row r="36" spans="1:12" ht="15" thickBot="1" x14ac:dyDescent="0.35">
      <c r="A36" s="1" t="s">
        <v>128</v>
      </c>
      <c r="B36" s="38">
        <v>6</v>
      </c>
      <c r="C36" s="38">
        <v>1</v>
      </c>
      <c r="D36" s="2">
        <v>3</v>
      </c>
      <c r="E36" s="38">
        <v>1</v>
      </c>
      <c r="F36" s="2">
        <v>1</v>
      </c>
      <c r="G36" s="38">
        <v>1</v>
      </c>
      <c r="H36" s="38">
        <v>3</v>
      </c>
      <c r="I36" s="2">
        <v>1</v>
      </c>
      <c r="J36" s="2">
        <v>130900</v>
      </c>
    </row>
    <row r="37" spans="1:12" ht="15" thickBot="1" x14ac:dyDescent="0.35">
      <c r="A37" s="1" t="s">
        <v>129</v>
      </c>
      <c r="B37" s="38">
        <v>7</v>
      </c>
      <c r="C37" s="38">
        <v>5</v>
      </c>
      <c r="D37" s="2">
        <v>5</v>
      </c>
      <c r="E37" s="38">
        <v>1</v>
      </c>
      <c r="F37" s="2">
        <v>1</v>
      </c>
      <c r="G37" s="38">
        <v>1</v>
      </c>
      <c r="H37" s="38">
        <v>5</v>
      </c>
      <c r="I37" s="2">
        <v>5</v>
      </c>
      <c r="J37" s="2">
        <v>211821</v>
      </c>
    </row>
    <row r="40" spans="1:12" ht="18" x14ac:dyDescent="0.3">
      <c r="A40" s="3"/>
    </row>
    <row r="41" spans="1:12" x14ac:dyDescent="0.3">
      <c r="A41" s="4"/>
    </row>
    <row r="44" spans="1:12" ht="36" x14ac:dyDescent="0.3">
      <c r="A44" s="5" t="s">
        <v>130</v>
      </c>
      <c r="B44" s="40">
        <v>6435645</v>
      </c>
      <c r="C44" s="42" t="s">
        <v>131</v>
      </c>
      <c r="D44" s="6">
        <v>34</v>
      </c>
      <c r="E44" s="42" t="s">
        <v>132</v>
      </c>
      <c r="F44" s="30">
        <v>8</v>
      </c>
      <c r="G44" s="42" t="s">
        <v>133</v>
      </c>
      <c r="H44" s="40">
        <v>34</v>
      </c>
      <c r="I44" s="5" t="s">
        <v>134</v>
      </c>
      <c r="J44" s="6">
        <v>0</v>
      </c>
      <c r="K44" s="5" t="s">
        <v>135</v>
      </c>
      <c r="L44" s="6" t="s">
        <v>317</v>
      </c>
    </row>
    <row r="45" spans="1:12" ht="18.600000000000001" thickBot="1" x14ac:dyDescent="0.35">
      <c r="A45" s="3"/>
    </row>
    <row r="46" spans="1:12" ht="15" thickBot="1" x14ac:dyDescent="0.35">
      <c r="A46" s="1" t="s">
        <v>0</v>
      </c>
      <c r="B46" s="37" t="s">
        <v>1</v>
      </c>
      <c r="C46" s="37" t="s">
        <v>2</v>
      </c>
      <c r="D46" s="1" t="s">
        <v>3</v>
      </c>
      <c r="E46" s="37" t="s">
        <v>4</v>
      </c>
      <c r="F46" s="1" t="s">
        <v>5</v>
      </c>
      <c r="G46" s="37" t="s">
        <v>6</v>
      </c>
      <c r="H46" s="37" t="s">
        <v>7</v>
      </c>
      <c r="I46" s="1" t="s">
        <v>8</v>
      </c>
      <c r="J46" s="1" t="s">
        <v>318</v>
      </c>
    </row>
    <row r="47" spans="1:12" ht="15" thickBot="1" x14ac:dyDescent="0.35">
      <c r="A47" s="1" t="s">
        <v>96</v>
      </c>
      <c r="B47" s="38">
        <v>6</v>
      </c>
      <c r="C47" s="38">
        <v>5</v>
      </c>
      <c r="D47" s="2">
        <v>2</v>
      </c>
      <c r="E47" s="38">
        <v>5</v>
      </c>
      <c r="F47" s="2">
        <v>5</v>
      </c>
      <c r="G47" s="38">
        <v>1</v>
      </c>
      <c r="H47" s="38">
        <v>1</v>
      </c>
      <c r="I47" s="2">
        <v>5</v>
      </c>
      <c r="J47" s="2">
        <v>138700</v>
      </c>
    </row>
    <row r="48" spans="1:12" ht="15" thickBot="1" x14ac:dyDescent="0.35">
      <c r="A48" s="1" t="s">
        <v>97</v>
      </c>
      <c r="B48" s="38">
        <v>6</v>
      </c>
      <c r="C48" s="38">
        <v>1</v>
      </c>
      <c r="D48" s="2">
        <v>3</v>
      </c>
      <c r="E48" s="38">
        <v>1</v>
      </c>
      <c r="F48" s="2">
        <v>1</v>
      </c>
      <c r="G48" s="38">
        <v>3</v>
      </c>
      <c r="H48" s="38">
        <v>3</v>
      </c>
      <c r="I48" s="2">
        <v>3</v>
      </c>
      <c r="J48" s="2">
        <v>115100</v>
      </c>
    </row>
    <row r="49" spans="1:10" ht="15" thickBot="1" x14ac:dyDescent="0.35">
      <c r="A49" s="1" t="s">
        <v>98</v>
      </c>
      <c r="B49" s="38">
        <v>6</v>
      </c>
      <c r="C49" s="38">
        <v>1</v>
      </c>
      <c r="D49" s="2">
        <v>1</v>
      </c>
      <c r="E49" s="38">
        <v>1</v>
      </c>
      <c r="F49" s="2">
        <v>1</v>
      </c>
      <c r="G49" s="38">
        <v>1</v>
      </c>
      <c r="H49" s="38">
        <v>1</v>
      </c>
      <c r="I49" s="2">
        <v>1</v>
      </c>
      <c r="J49" s="2">
        <v>115600</v>
      </c>
    </row>
    <row r="50" spans="1:10" ht="15" thickBot="1" x14ac:dyDescent="0.35">
      <c r="A50" s="1" t="s">
        <v>99</v>
      </c>
      <c r="B50" s="38">
        <v>6</v>
      </c>
      <c r="C50" s="38">
        <v>1</v>
      </c>
      <c r="D50" s="2">
        <v>3</v>
      </c>
      <c r="E50" s="38">
        <v>1</v>
      </c>
      <c r="F50" s="2">
        <v>1</v>
      </c>
      <c r="G50" s="38">
        <v>1</v>
      </c>
      <c r="H50" s="38">
        <v>3</v>
      </c>
      <c r="I50" s="2">
        <v>1</v>
      </c>
      <c r="J50" s="2">
        <v>131666</v>
      </c>
    </row>
    <row r="51" spans="1:10" ht="15" thickBot="1" x14ac:dyDescent="0.35">
      <c r="A51" s="1" t="s">
        <v>100</v>
      </c>
      <c r="B51" s="38">
        <v>6</v>
      </c>
      <c r="C51" s="38">
        <v>1</v>
      </c>
      <c r="D51" s="2">
        <v>3</v>
      </c>
      <c r="E51" s="38">
        <v>1</v>
      </c>
      <c r="F51" s="2">
        <v>1</v>
      </c>
      <c r="G51" s="38">
        <v>1</v>
      </c>
      <c r="H51" s="38">
        <v>3</v>
      </c>
      <c r="I51" s="2">
        <v>1</v>
      </c>
      <c r="J51" s="2">
        <v>130933</v>
      </c>
    </row>
    <row r="52" spans="1:10" ht="15" thickBot="1" x14ac:dyDescent="0.35">
      <c r="A52" s="1" t="s">
        <v>101</v>
      </c>
      <c r="B52" s="38">
        <v>7</v>
      </c>
      <c r="C52" s="38">
        <v>1</v>
      </c>
      <c r="D52" s="2">
        <v>4</v>
      </c>
      <c r="E52" s="38">
        <v>1</v>
      </c>
      <c r="F52" s="2">
        <v>1</v>
      </c>
      <c r="G52" s="38">
        <v>1</v>
      </c>
      <c r="H52" s="38">
        <v>1</v>
      </c>
      <c r="I52" s="2">
        <v>1</v>
      </c>
      <c r="J52" s="2">
        <v>112800</v>
      </c>
    </row>
    <row r="53" spans="1:10" ht="15" thickBot="1" x14ac:dyDescent="0.35">
      <c r="A53" s="1" t="s">
        <v>102</v>
      </c>
      <c r="B53" s="38">
        <v>7</v>
      </c>
      <c r="C53" s="38">
        <v>1</v>
      </c>
      <c r="D53" s="2">
        <v>4</v>
      </c>
      <c r="E53" s="38">
        <v>1</v>
      </c>
      <c r="F53" s="2">
        <v>1</v>
      </c>
      <c r="G53" s="38">
        <v>1</v>
      </c>
      <c r="H53" s="38">
        <v>6</v>
      </c>
      <c r="I53" s="2">
        <v>5</v>
      </c>
      <c r="J53" s="2">
        <v>115100</v>
      </c>
    </row>
    <row r="54" spans="1:10" ht="15" thickBot="1" x14ac:dyDescent="0.35">
      <c r="A54" s="1" t="s">
        <v>103</v>
      </c>
      <c r="B54" s="38">
        <v>7</v>
      </c>
      <c r="C54" s="38">
        <v>1</v>
      </c>
      <c r="D54" s="2">
        <v>4</v>
      </c>
      <c r="E54" s="38">
        <v>1</v>
      </c>
      <c r="F54" s="2">
        <v>1</v>
      </c>
      <c r="G54" s="38">
        <v>1</v>
      </c>
      <c r="H54" s="38">
        <v>5</v>
      </c>
      <c r="I54" s="2">
        <v>1</v>
      </c>
      <c r="J54" s="2">
        <v>112533</v>
      </c>
    </row>
    <row r="55" spans="1:10" ht="15" thickBot="1" x14ac:dyDescent="0.35">
      <c r="A55" s="1" t="s">
        <v>104</v>
      </c>
      <c r="B55" s="38">
        <v>6</v>
      </c>
      <c r="C55" s="38">
        <v>5</v>
      </c>
      <c r="D55" s="2">
        <v>4</v>
      </c>
      <c r="E55" s="38">
        <v>4</v>
      </c>
      <c r="F55" s="2">
        <v>1</v>
      </c>
      <c r="G55" s="38">
        <v>1</v>
      </c>
      <c r="H55" s="38">
        <v>1</v>
      </c>
      <c r="I55" s="2">
        <v>4</v>
      </c>
      <c r="J55" s="2">
        <v>174357</v>
      </c>
    </row>
    <row r="56" spans="1:10" ht="15" thickBot="1" x14ac:dyDescent="0.35">
      <c r="A56" s="1" t="s">
        <v>105</v>
      </c>
      <c r="B56" s="38">
        <v>6</v>
      </c>
      <c r="C56" s="38">
        <v>1</v>
      </c>
      <c r="D56" s="2">
        <v>1</v>
      </c>
      <c r="E56" s="38">
        <v>1</v>
      </c>
      <c r="F56" s="2">
        <v>1</v>
      </c>
      <c r="G56" s="38">
        <v>1</v>
      </c>
      <c r="H56" s="38">
        <v>1</v>
      </c>
      <c r="I56" s="2">
        <v>1</v>
      </c>
      <c r="J56" s="2">
        <v>125964</v>
      </c>
    </row>
    <row r="57" spans="1:10" ht="15" thickBot="1" x14ac:dyDescent="0.35">
      <c r="A57" s="1" t="s">
        <v>106</v>
      </c>
      <c r="B57" s="38">
        <v>6</v>
      </c>
      <c r="C57" s="38">
        <v>1</v>
      </c>
      <c r="D57" s="2">
        <v>4</v>
      </c>
      <c r="E57" s="38">
        <v>1</v>
      </c>
      <c r="F57" s="2">
        <v>1</v>
      </c>
      <c r="G57" s="38">
        <v>1</v>
      </c>
      <c r="H57" s="38">
        <v>1</v>
      </c>
      <c r="I57" s="2">
        <v>1</v>
      </c>
      <c r="J57" s="2">
        <v>138966</v>
      </c>
    </row>
    <row r="58" spans="1:10" ht="15" thickBot="1" x14ac:dyDescent="0.35">
      <c r="A58" s="1" t="s">
        <v>107</v>
      </c>
      <c r="B58" s="38">
        <v>6</v>
      </c>
      <c r="C58" s="38">
        <v>1</v>
      </c>
      <c r="D58" s="2">
        <v>3</v>
      </c>
      <c r="E58" s="38">
        <v>1</v>
      </c>
      <c r="F58" s="2">
        <v>1</v>
      </c>
      <c r="G58" s="38">
        <v>1</v>
      </c>
      <c r="H58" s="38">
        <v>1</v>
      </c>
      <c r="I58" s="2">
        <v>5</v>
      </c>
      <c r="J58" s="2">
        <v>127857</v>
      </c>
    </row>
    <row r="59" spans="1:10" ht="15" thickBot="1" x14ac:dyDescent="0.35">
      <c r="A59" s="1" t="s">
        <v>108</v>
      </c>
      <c r="B59" s="38">
        <v>6</v>
      </c>
      <c r="C59" s="38">
        <v>1</v>
      </c>
      <c r="D59" s="2">
        <v>3</v>
      </c>
      <c r="E59" s="38">
        <v>1</v>
      </c>
      <c r="F59" s="2">
        <v>1</v>
      </c>
      <c r="G59" s="38">
        <v>1</v>
      </c>
      <c r="H59" s="38">
        <v>1</v>
      </c>
      <c r="I59" s="2">
        <v>5</v>
      </c>
      <c r="J59" s="2">
        <v>125066</v>
      </c>
    </row>
    <row r="60" spans="1:10" ht="15" thickBot="1" x14ac:dyDescent="0.35">
      <c r="A60" s="1" t="s">
        <v>109</v>
      </c>
      <c r="B60" s="38">
        <v>6</v>
      </c>
      <c r="C60" s="38">
        <v>1</v>
      </c>
      <c r="D60" s="2">
        <v>1</v>
      </c>
      <c r="E60" s="38">
        <v>1</v>
      </c>
      <c r="F60" s="2">
        <v>1</v>
      </c>
      <c r="G60" s="38">
        <v>1</v>
      </c>
      <c r="H60" s="38">
        <v>1</v>
      </c>
      <c r="I60" s="2">
        <v>1</v>
      </c>
      <c r="J60" s="2">
        <v>127857</v>
      </c>
    </row>
    <row r="61" spans="1:10" ht="15" thickBot="1" x14ac:dyDescent="0.35">
      <c r="A61" s="1" t="s">
        <v>110</v>
      </c>
      <c r="B61" s="38">
        <v>6</v>
      </c>
      <c r="C61" s="38">
        <v>1</v>
      </c>
      <c r="D61" s="2">
        <v>1</v>
      </c>
      <c r="E61" s="38">
        <v>1</v>
      </c>
      <c r="F61" s="2">
        <v>1</v>
      </c>
      <c r="G61" s="38">
        <v>1</v>
      </c>
      <c r="H61" s="38">
        <v>1</v>
      </c>
      <c r="I61" s="2">
        <v>1</v>
      </c>
      <c r="J61" s="2">
        <v>113566</v>
      </c>
    </row>
    <row r="62" spans="1:10" ht="15" thickBot="1" x14ac:dyDescent="0.35">
      <c r="A62" s="1" t="s">
        <v>111</v>
      </c>
      <c r="B62" s="38">
        <v>6</v>
      </c>
      <c r="C62" s="38">
        <v>6</v>
      </c>
      <c r="D62" s="2">
        <v>2</v>
      </c>
      <c r="E62" s="38">
        <v>1</v>
      </c>
      <c r="F62" s="2">
        <v>1</v>
      </c>
      <c r="G62" s="38">
        <v>1</v>
      </c>
      <c r="H62" s="38">
        <v>2</v>
      </c>
      <c r="I62" s="2">
        <v>2</v>
      </c>
      <c r="J62" s="2">
        <v>139250</v>
      </c>
    </row>
    <row r="63" spans="1:10" ht="15" thickBot="1" x14ac:dyDescent="0.35">
      <c r="A63" s="1" t="s">
        <v>112</v>
      </c>
      <c r="B63" s="38">
        <v>6</v>
      </c>
      <c r="C63" s="38">
        <v>1</v>
      </c>
      <c r="D63" s="2">
        <v>4</v>
      </c>
      <c r="E63" s="38">
        <v>1</v>
      </c>
      <c r="F63" s="2">
        <v>1</v>
      </c>
      <c r="G63" s="38">
        <v>1</v>
      </c>
      <c r="H63" s="38">
        <v>5</v>
      </c>
      <c r="I63" s="2">
        <v>1</v>
      </c>
      <c r="J63" s="2">
        <v>132733</v>
      </c>
    </row>
    <row r="64" spans="1:10" ht="15" thickBot="1" x14ac:dyDescent="0.35">
      <c r="A64" s="1" t="s">
        <v>113</v>
      </c>
      <c r="B64" s="38">
        <v>6</v>
      </c>
      <c r="C64" s="38">
        <v>1</v>
      </c>
      <c r="D64" s="2">
        <v>3</v>
      </c>
      <c r="E64" s="38">
        <v>1</v>
      </c>
      <c r="F64" s="2">
        <v>1</v>
      </c>
      <c r="G64" s="38">
        <v>1</v>
      </c>
      <c r="H64" s="38">
        <v>3</v>
      </c>
      <c r="I64" s="2">
        <v>1</v>
      </c>
      <c r="J64" s="2">
        <v>120666</v>
      </c>
    </row>
    <row r="65" spans="1:10" ht="15" thickBot="1" x14ac:dyDescent="0.35">
      <c r="A65" s="1" t="s">
        <v>114</v>
      </c>
      <c r="B65" s="38">
        <v>6</v>
      </c>
      <c r="C65" s="38">
        <v>1</v>
      </c>
      <c r="D65" s="2">
        <v>1</v>
      </c>
      <c r="E65" s="38">
        <v>1</v>
      </c>
      <c r="F65" s="2">
        <v>1</v>
      </c>
      <c r="G65" s="38">
        <v>1</v>
      </c>
      <c r="H65" s="38">
        <v>1</v>
      </c>
      <c r="I65" s="2">
        <v>1</v>
      </c>
      <c r="J65" s="2">
        <v>118966</v>
      </c>
    </row>
    <row r="66" spans="1:10" ht="15" thickBot="1" x14ac:dyDescent="0.35">
      <c r="A66" s="1" t="s">
        <v>115</v>
      </c>
      <c r="B66" s="38">
        <v>6</v>
      </c>
      <c r="C66" s="38">
        <v>1</v>
      </c>
      <c r="D66" s="2">
        <v>3</v>
      </c>
      <c r="E66" s="38">
        <v>1</v>
      </c>
      <c r="F66" s="2">
        <v>1</v>
      </c>
      <c r="G66" s="38">
        <v>1</v>
      </c>
      <c r="H66" s="38">
        <v>3</v>
      </c>
      <c r="I66" s="2">
        <v>1</v>
      </c>
      <c r="J66" s="2">
        <v>116800</v>
      </c>
    </row>
    <row r="67" spans="1:10" ht="15" thickBot="1" x14ac:dyDescent="0.35">
      <c r="A67" s="1" t="s">
        <v>116</v>
      </c>
      <c r="B67" s="38">
        <v>6</v>
      </c>
      <c r="C67" s="38">
        <v>1</v>
      </c>
      <c r="D67" s="2">
        <v>3</v>
      </c>
      <c r="E67" s="38">
        <v>1</v>
      </c>
      <c r="F67" s="2">
        <v>1</v>
      </c>
      <c r="G67" s="38">
        <v>1</v>
      </c>
      <c r="H67" s="38">
        <v>3</v>
      </c>
      <c r="I67" s="2">
        <v>1</v>
      </c>
      <c r="J67" s="2">
        <v>124233</v>
      </c>
    </row>
    <row r="68" spans="1:10" ht="15" thickBot="1" x14ac:dyDescent="0.35">
      <c r="A68" s="1" t="s">
        <v>117</v>
      </c>
      <c r="B68" s="38">
        <v>6</v>
      </c>
      <c r="C68" s="38">
        <v>1</v>
      </c>
      <c r="D68" s="2">
        <v>3</v>
      </c>
      <c r="E68" s="38">
        <v>1</v>
      </c>
      <c r="F68" s="2">
        <v>1</v>
      </c>
      <c r="G68" s="38">
        <v>1</v>
      </c>
      <c r="H68" s="38">
        <v>3</v>
      </c>
      <c r="I68" s="2">
        <v>1</v>
      </c>
      <c r="J68" s="2">
        <v>128300</v>
      </c>
    </row>
    <row r="69" spans="1:10" ht="15" thickBot="1" x14ac:dyDescent="0.35">
      <c r="A69" s="1" t="s">
        <v>118</v>
      </c>
      <c r="B69" s="38">
        <v>6</v>
      </c>
      <c r="C69" s="38">
        <v>1</v>
      </c>
      <c r="D69" s="2">
        <v>3</v>
      </c>
      <c r="E69" s="38">
        <v>1</v>
      </c>
      <c r="F69" s="2">
        <v>1</v>
      </c>
      <c r="G69" s="38">
        <v>1</v>
      </c>
      <c r="H69" s="38">
        <v>1</v>
      </c>
      <c r="I69" s="2">
        <v>1</v>
      </c>
      <c r="J69" s="2">
        <v>117300</v>
      </c>
    </row>
    <row r="70" spans="1:10" ht="15" thickBot="1" x14ac:dyDescent="0.35">
      <c r="A70" s="1" t="s">
        <v>119</v>
      </c>
      <c r="B70" s="38">
        <v>6</v>
      </c>
      <c r="C70" s="38">
        <v>1</v>
      </c>
      <c r="D70" s="2">
        <v>3</v>
      </c>
      <c r="E70" s="38">
        <v>1</v>
      </c>
      <c r="F70" s="2">
        <v>1</v>
      </c>
      <c r="G70" s="38">
        <v>1</v>
      </c>
      <c r="H70" s="38">
        <v>3</v>
      </c>
      <c r="I70" s="2">
        <v>1</v>
      </c>
      <c r="J70" s="2">
        <v>141066</v>
      </c>
    </row>
    <row r="71" spans="1:10" ht="15" thickBot="1" x14ac:dyDescent="0.35">
      <c r="A71" s="1" t="s">
        <v>120</v>
      </c>
      <c r="B71" s="38">
        <v>6</v>
      </c>
      <c r="C71" s="38">
        <v>1</v>
      </c>
      <c r="D71" s="2">
        <v>3</v>
      </c>
      <c r="E71" s="38">
        <v>1</v>
      </c>
      <c r="F71" s="2">
        <v>1</v>
      </c>
      <c r="G71" s="38">
        <v>1</v>
      </c>
      <c r="H71" s="38">
        <v>1</v>
      </c>
      <c r="I71" s="2">
        <v>1</v>
      </c>
      <c r="J71" s="2">
        <v>140678</v>
      </c>
    </row>
    <row r="72" spans="1:10" ht="15" thickBot="1" x14ac:dyDescent="0.35">
      <c r="A72" s="1" t="s">
        <v>121</v>
      </c>
      <c r="B72" s="38">
        <v>6</v>
      </c>
      <c r="C72" s="38">
        <v>1</v>
      </c>
      <c r="D72" s="2">
        <v>1</v>
      </c>
      <c r="E72" s="38">
        <v>1</v>
      </c>
      <c r="F72" s="2">
        <v>1</v>
      </c>
      <c r="G72" s="38">
        <v>1</v>
      </c>
      <c r="H72" s="38">
        <v>1</v>
      </c>
      <c r="I72" s="2">
        <v>1</v>
      </c>
      <c r="J72" s="2">
        <v>123666</v>
      </c>
    </row>
    <row r="73" spans="1:10" ht="15" thickBot="1" x14ac:dyDescent="0.35">
      <c r="A73" s="1" t="s">
        <v>122</v>
      </c>
      <c r="B73" s="38">
        <v>6</v>
      </c>
      <c r="C73" s="38">
        <v>1</v>
      </c>
      <c r="D73" s="2">
        <v>1</v>
      </c>
      <c r="E73" s="38">
        <v>1</v>
      </c>
      <c r="F73" s="2">
        <v>1</v>
      </c>
      <c r="G73" s="38">
        <v>1</v>
      </c>
      <c r="H73" s="38">
        <v>1</v>
      </c>
      <c r="I73" s="2">
        <v>1</v>
      </c>
      <c r="J73" s="2">
        <v>113666</v>
      </c>
    </row>
    <row r="74" spans="1:10" ht="15" thickBot="1" x14ac:dyDescent="0.35">
      <c r="A74" s="1" t="s">
        <v>123</v>
      </c>
      <c r="B74" s="38">
        <v>6</v>
      </c>
      <c r="C74" s="38">
        <v>1</v>
      </c>
      <c r="D74" s="2">
        <v>1</v>
      </c>
      <c r="E74" s="38">
        <v>1</v>
      </c>
      <c r="F74" s="2">
        <v>1</v>
      </c>
      <c r="G74" s="38">
        <v>1</v>
      </c>
      <c r="H74" s="38">
        <v>1</v>
      </c>
      <c r="I74" s="2">
        <v>1</v>
      </c>
      <c r="J74" s="2">
        <v>117033</v>
      </c>
    </row>
    <row r="75" spans="1:10" ht="15" thickBot="1" x14ac:dyDescent="0.35">
      <c r="A75" s="1" t="s">
        <v>124</v>
      </c>
      <c r="B75" s="38">
        <v>6</v>
      </c>
      <c r="C75" s="38">
        <v>1</v>
      </c>
      <c r="D75" s="2">
        <v>1</v>
      </c>
      <c r="E75" s="38">
        <v>1</v>
      </c>
      <c r="F75" s="2">
        <v>1</v>
      </c>
      <c r="G75" s="38">
        <v>1</v>
      </c>
      <c r="H75" s="38">
        <v>1</v>
      </c>
      <c r="I75" s="2">
        <v>1</v>
      </c>
      <c r="J75" s="2">
        <v>122392</v>
      </c>
    </row>
    <row r="76" spans="1:10" ht="15" thickBot="1" x14ac:dyDescent="0.35">
      <c r="A76" s="1" t="s">
        <v>125</v>
      </c>
      <c r="B76" s="38">
        <v>7</v>
      </c>
      <c r="C76" s="38">
        <v>1</v>
      </c>
      <c r="D76" s="2">
        <v>4</v>
      </c>
      <c r="E76" s="38">
        <v>1</v>
      </c>
      <c r="F76" s="2">
        <v>1</v>
      </c>
      <c r="G76" s="38">
        <v>1</v>
      </c>
      <c r="H76" s="38">
        <v>5</v>
      </c>
      <c r="I76" s="2">
        <v>1</v>
      </c>
      <c r="J76" s="2">
        <v>132214</v>
      </c>
    </row>
    <row r="77" spans="1:10" ht="15" thickBot="1" x14ac:dyDescent="0.35">
      <c r="A77" s="1" t="s">
        <v>126</v>
      </c>
      <c r="B77" s="38">
        <v>6</v>
      </c>
      <c r="C77" s="38">
        <v>1</v>
      </c>
      <c r="D77" s="2">
        <v>3</v>
      </c>
      <c r="E77" s="38">
        <v>1</v>
      </c>
      <c r="F77" s="2">
        <v>1</v>
      </c>
      <c r="G77" s="38">
        <v>3</v>
      </c>
      <c r="H77" s="38">
        <v>3</v>
      </c>
      <c r="I77" s="2">
        <v>3</v>
      </c>
      <c r="J77" s="2">
        <v>124233</v>
      </c>
    </row>
    <row r="78" spans="1:10" ht="15" thickBot="1" x14ac:dyDescent="0.35">
      <c r="A78" s="1" t="s">
        <v>127</v>
      </c>
      <c r="B78" s="38">
        <v>6</v>
      </c>
      <c r="C78" s="38">
        <v>1</v>
      </c>
      <c r="D78" s="2">
        <v>1</v>
      </c>
      <c r="E78" s="38">
        <v>1</v>
      </c>
      <c r="F78" s="2">
        <v>1</v>
      </c>
      <c r="G78" s="38">
        <v>1</v>
      </c>
      <c r="H78" s="38">
        <v>1</v>
      </c>
      <c r="I78" s="2">
        <v>1</v>
      </c>
      <c r="J78" s="2">
        <v>120250</v>
      </c>
    </row>
    <row r="79" spans="1:10" ht="15" thickBot="1" x14ac:dyDescent="0.35">
      <c r="A79" s="1" t="s">
        <v>128</v>
      </c>
      <c r="B79" s="38">
        <v>6</v>
      </c>
      <c r="C79" s="38">
        <v>1</v>
      </c>
      <c r="D79" s="2">
        <v>3</v>
      </c>
      <c r="E79" s="38">
        <v>1</v>
      </c>
      <c r="F79" s="2">
        <v>1</v>
      </c>
      <c r="G79" s="38">
        <v>1</v>
      </c>
      <c r="H79" s="38">
        <v>3</v>
      </c>
      <c r="I79" s="2">
        <v>1</v>
      </c>
      <c r="J79" s="2">
        <v>130900</v>
      </c>
    </row>
    <row r="80" spans="1:10" ht="15" thickBot="1" x14ac:dyDescent="0.35">
      <c r="A80" s="1" t="s">
        <v>129</v>
      </c>
      <c r="B80" s="38">
        <v>7</v>
      </c>
      <c r="C80" s="38">
        <v>5</v>
      </c>
      <c r="D80" s="2">
        <v>5</v>
      </c>
      <c r="E80" s="38">
        <v>1</v>
      </c>
      <c r="F80" s="2">
        <v>1</v>
      </c>
      <c r="G80" s="38">
        <v>1</v>
      </c>
      <c r="H80" s="38">
        <v>5</v>
      </c>
      <c r="I80" s="2">
        <v>5</v>
      </c>
      <c r="J80" s="2">
        <v>211821</v>
      </c>
    </row>
    <row r="81" spans="1:9" ht="18.600000000000001" thickBot="1" x14ac:dyDescent="0.35">
      <c r="A81" s="3"/>
    </row>
    <row r="82" spans="1:9" ht="15" thickBot="1" x14ac:dyDescent="0.35">
      <c r="A82" s="1" t="s">
        <v>137</v>
      </c>
      <c r="B82" s="37" t="s">
        <v>1</v>
      </c>
      <c r="C82" s="37" t="s">
        <v>2</v>
      </c>
      <c r="D82" s="1" t="s">
        <v>3</v>
      </c>
      <c r="E82" s="37" t="s">
        <v>4</v>
      </c>
      <c r="F82" s="1" t="s">
        <v>5</v>
      </c>
      <c r="G82" s="37" t="s">
        <v>6</v>
      </c>
      <c r="H82" s="37" t="s">
        <v>7</v>
      </c>
      <c r="I82" s="1" t="s">
        <v>8</v>
      </c>
    </row>
    <row r="83" spans="1:9" ht="33.6" thickBot="1" x14ac:dyDescent="0.35">
      <c r="A83" s="1" t="s">
        <v>138</v>
      </c>
      <c r="B83" s="38" t="s">
        <v>319</v>
      </c>
      <c r="C83" s="38" t="s">
        <v>320</v>
      </c>
      <c r="D83" s="2" t="s">
        <v>140</v>
      </c>
      <c r="E83" s="38" t="s">
        <v>321</v>
      </c>
      <c r="F83" s="2" t="s">
        <v>140</v>
      </c>
      <c r="G83" s="38" t="s">
        <v>322</v>
      </c>
      <c r="H83" s="38" t="s">
        <v>323</v>
      </c>
      <c r="I83" s="2" t="s">
        <v>140</v>
      </c>
    </row>
    <row r="84" spans="1:9" ht="33.6" thickBot="1" x14ac:dyDescent="0.35">
      <c r="A84" s="1" t="s">
        <v>168</v>
      </c>
      <c r="B84" s="38" t="s">
        <v>319</v>
      </c>
      <c r="C84" s="38" t="s">
        <v>320</v>
      </c>
      <c r="D84" s="2" t="s">
        <v>140</v>
      </c>
      <c r="E84" s="38" t="s">
        <v>321</v>
      </c>
      <c r="F84" s="2" t="s">
        <v>140</v>
      </c>
      <c r="G84" s="38" t="s">
        <v>140</v>
      </c>
      <c r="H84" s="38" t="s">
        <v>323</v>
      </c>
      <c r="I84" s="2" t="s">
        <v>140</v>
      </c>
    </row>
    <row r="85" spans="1:9" ht="33.6" thickBot="1" x14ac:dyDescent="0.35">
      <c r="A85" s="1" t="s">
        <v>173</v>
      </c>
      <c r="B85" s="38" t="s">
        <v>319</v>
      </c>
      <c r="C85" s="38" t="s">
        <v>320</v>
      </c>
      <c r="D85" s="2" t="s">
        <v>140</v>
      </c>
      <c r="E85" s="38" t="s">
        <v>321</v>
      </c>
      <c r="F85" s="2" t="s">
        <v>140</v>
      </c>
      <c r="G85" s="38" t="s">
        <v>140</v>
      </c>
      <c r="H85" s="38" t="s">
        <v>323</v>
      </c>
      <c r="I85" s="2" t="s">
        <v>140</v>
      </c>
    </row>
    <row r="86" spans="1:9" ht="27" thickBot="1" x14ac:dyDescent="0.35">
      <c r="A86" s="1" t="s">
        <v>175</v>
      </c>
      <c r="B86" s="38" t="s">
        <v>319</v>
      </c>
      <c r="C86" s="38" t="s">
        <v>320</v>
      </c>
      <c r="D86" s="2" t="s">
        <v>140</v>
      </c>
      <c r="E86" s="38" t="s">
        <v>324</v>
      </c>
      <c r="F86" s="2" t="s">
        <v>140</v>
      </c>
      <c r="G86" s="38" t="s">
        <v>140</v>
      </c>
      <c r="H86" s="38" t="s">
        <v>325</v>
      </c>
      <c r="I86" s="2" t="s">
        <v>140</v>
      </c>
    </row>
    <row r="87" spans="1:9" ht="27" thickBot="1" x14ac:dyDescent="0.35">
      <c r="A87" s="1" t="s">
        <v>176</v>
      </c>
      <c r="B87" s="38" t="s">
        <v>319</v>
      </c>
      <c r="C87" s="38" t="s">
        <v>320</v>
      </c>
      <c r="D87" s="2" t="s">
        <v>140</v>
      </c>
      <c r="E87" s="38" t="s">
        <v>324</v>
      </c>
      <c r="F87" s="2" t="s">
        <v>140</v>
      </c>
      <c r="G87" s="38" t="s">
        <v>140</v>
      </c>
      <c r="H87" s="38" t="s">
        <v>325</v>
      </c>
      <c r="I87" s="2" t="s">
        <v>140</v>
      </c>
    </row>
    <row r="88" spans="1:9" ht="15" thickBot="1" x14ac:dyDescent="0.35">
      <c r="A88" s="1" t="s">
        <v>177</v>
      </c>
      <c r="B88" s="38" t="s">
        <v>319</v>
      </c>
      <c r="C88" s="38" t="s">
        <v>140</v>
      </c>
      <c r="D88" s="2" t="s">
        <v>140</v>
      </c>
      <c r="E88" s="38" t="s">
        <v>140</v>
      </c>
      <c r="F88" s="2" t="s">
        <v>140</v>
      </c>
      <c r="G88" s="38" t="s">
        <v>140</v>
      </c>
      <c r="H88" s="38" t="s">
        <v>140</v>
      </c>
      <c r="I88" s="2" t="s">
        <v>140</v>
      </c>
    </row>
    <row r="89" spans="1:9" ht="15" thickBot="1" x14ac:dyDescent="0.35">
      <c r="A89" s="1" t="s">
        <v>178</v>
      </c>
      <c r="B89" s="38" t="s">
        <v>140</v>
      </c>
      <c r="C89" s="38" t="s">
        <v>140</v>
      </c>
      <c r="D89" s="2" t="s">
        <v>140</v>
      </c>
      <c r="E89" s="38" t="s">
        <v>140</v>
      </c>
      <c r="F89" s="2" t="s">
        <v>140</v>
      </c>
      <c r="G89" s="38" t="s">
        <v>140</v>
      </c>
      <c r="H89" s="38" t="s">
        <v>140</v>
      </c>
      <c r="I89" s="2" t="s">
        <v>140</v>
      </c>
    </row>
    <row r="90" spans="1:9" ht="15" thickBot="1" x14ac:dyDescent="0.35">
      <c r="A90" s="1" t="s">
        <v>179</v>
      </c>
      <c r="B90" s="38" t="s">
        <v>140</v>
      </c>
      <c r="C90" s="38" t="s">
        <v>140</v>
      </c>
      <c r="D90" s="2" t="s">
        <v>140</v>
      </c>
      <c r="E90" s="38" t="s">
        <v>140</v>
      </c>
      <c r="F90" s="2" t="s">
        <v>140</v>
      </c>
      <c r="G90" s="38" t="s">
        <v>140</v>
      </c>
      <c r="H90" s="38" t="s">
        <v>140</v>
      </c>
      <c r="I90" s="2" t="s">
        <v>140</v>
      </c>
    </row>
    <row r="91" spans="1:9" ht="15" thickBot="1" x14ac:dyDescent="0.35">
      <c r="A91" s="1" t="s">
        <v>180</v>
      </c>
      <c r="B91" s="38" t="s">
        <v>140</v>
      </c>
      <c r="C91" s="38" t="s">
        <v>140</v>
      </c>
      <c r="D91" s="2" t="s">
        <v>140</v>
      </c>
      <c r="E91" s="38" t="s">
        <v>140</v>
      </c>
      <c r="F91" s="2" t="s">
        <v>140</v>
      </c>
      <c r="G91" s="38" t="s">
        <v>140</v>
      </c>
      <c r="H91" s="38" t="s">
        <v>140</v>
      </c>
      <c r="I91" s="2" t="s">
        <v>140</v>
      </c>
    </row>
    <row r="92" spans="1:9" ht="15" thickBot="1" x14ac:dyDescent="0.35">
      <c r="A92" s="1" t="s">
        <v>181</v>
      </c>
      <c r="B92" s="38" t="s">
        <v>140</v>
      </c>
      <c r="C92" s="38" t="s">
        <v>140</v>
      </c>
      <c r="D92" s="2" t="s">
        <v>140</v>
      </c>
      <c r="E92" s="38" t="s">
        <v>140</v>
      </c>
      <c r="F92" s="2" t="s">
        <v>140</v>
      </c>
      <c r="G92" s="38" t="s">
        <v>140</v>
      </c>
      <c r="H92" s="38" t="s">
        <v>140</v>
      </c>
      <c r="I92" s="2" t="s">
        <v>140</v>
      </c>
    </row>
    <row r="93" spans="1:9" ht="15" thickBot="1" x14ac:dyDescent="0.35">
      <c r="A93" s="1" t="s">
        <v>182</v>
      </c>
      <c r="B93" s="38" t="s">
        <v>140</v>
      </c>
      <c r="C93" s="38" t="s">
        <v>140</v>
      </c>
      <c r="D93" s="2" t="s">
        <v>140</v>
      </c>
      <c r="E93" s="38" t="s">
        <v>140</v>
      </c>
      <c r="F93" s="2" t="s">
        <v>140</v>
      </c>
      <c r="G93" s="38" t="s">
        <v>140</v>
      </c>
      <c r="H93" s="38" t="s">
        <v>140</v>
      </c>
      <c r="I93" s="2" t="s">
        <v>140</v>
      </c>
    </row>
    <row r="94" spans="1:9" ht="15" thickBot="1" x14ac:dyDescent="0.35">
      <c r="A94" s="1" t="s">
        <v>183</v>
      </c>
      <c r="B94" s="38" t="s">
        <v>140</v>
      </c>
      <c r="C94" s="38" t="s">
        <v>140</v>
      </c>
      <c r="D94" s="2" t="s">
        <v>140</v>
      </c>
      <c r="E94" s="38" t="s">
        <v>140</v>
      </c>
      <c r="F94" s="2" t="s">
        <v>140</v>
      </c>
      <c r="G94" s="38" t="s">
        <v>140</v>
      </c>
      <c r="H94" s="38" t="s">
        <v>140</v>
      </c>
      <c r="I94" s="2" t="s">
        <v>140</v>
      </c>
    </row>
    <row r="95" spans="1:9" ht="15" thickBot="1" x14ac:dyDescent="0.35">
      <c r="A95" s="1" t="s">
        <v>184</v>
      </c>
      <c r="B95" s="38" t="s">
        <v>140</v>
      </c>
      <c r="C95" s="38" t="s">
        <v>140</v>
      </c>
      <c r="D95" s="2" t="s">
        <v>140</v>
      </c>
      <c r="E95" s="38" t="s">
        <v>140</v>
      </c>
      <c r="F95" s="2" t="s">
        <v>140</v>
      </c>
      <c r="G95" s="38" t="s">
        <v>140</v>
      </c>
      <c r="H95" s="38" t="s">
        <v>140</v>
      </c>
      <c r="I95" s="2" t="s">
        <v>140</v>
      </c>
    </row>
    <row r="96" spans="1:9" ht="15" thickBot="1" x14ac:dyDescent="0.35">
      <c r="A96" s="1" t="s">
        <v>185</v>
      </c>
      <c r="B96" s="38" t="s">
        <v>140</v>
      </c>
      <c r="C96" s="38" t="s">
        <v>140</v>
      </c>
      <c r="D96" s="2" t="s">
        <v>140</v>
      </c>
      <c r="E96" s="38" t="s">
        <v>140</v>
      </c>
      <c r="F96" s="2" t="s">
        <v>140</v>
      </c>
      <c r="G96" s="38" t="s">
        <v>140</v>
      </c>
      <c r="H96" s="38" t="s">
        <v>140</v>
      </c>
      <c r="I96" s="2" t="s">
        <v>140</v>
      </c>
    </row>
    <row r="97" spans="1:9" ht="15" thickBot="1" x14ac:dyDescent="0.35">
      <c r="A97" s="1" t="s">
        <v>186</v>
      </c>
      <c r="B97" s="38" t="s">
        <v>140</v>
      </c>
      <c r="C97" s="38" t="s">
        <v>140</v>
      </c>
      <c r="D97" s="2" t="s">
        <v>140</v>
      </c>
      <c r="E97" s="38" t="s">
        <v>140</v>
      </c>
      <c r="F97" s="2" t="s">
        <v>140</v>
      </c>
      <c r="G97" s="38" t="s">
        <v>140</v>
      </c>
      <c r="H97" s="38" t="s">
        <v>140</v>
      </c>
      <c r="I97" s="2" t="s">
        <v>140</v>
      </c>
    </row>
    <row r="98" spans="1:9" ht="15" thickBot="1" x14ac:dyDescent="0.35">
      <c r="A98" s="1" t="s">
        <v>187</v>
      </c>
      <c r="B98" s="38" t="s">
        <v>140</v>
      </c>
      <c r="C98" s="38" t="s">
        <v>140</v>
      </c>
      <c r="D98" s="2" t="s">
        <v>140</v>
      </c>
      <c r="E98" s="38" t="s">
        <v>140</v>
      </c>
      <c r="F98" s="2" t="s">
        <v>140</v>
      </c>
      <c r="G98" s="38" t="s">
        <v>140</v>
      </c>
      <c r="H98" s="38" t="s">
        <v>140</v>
      </c>
      <c r="I98" s="2" t="s">
        <v>140</v>
      </c>
    </row>
    <row r="99" spans="1:9" ht="15" thickBot="1" x14ac:dyDescent="0.35">
      <c r="A99" s="1" t="s">
        <v>188</v>
      </c>
      <c r="B99" s="38" t="s">
        <v>140</v>
      </c>
      <c r="C99" s="38" t="s">
        <v>140</v>
      </c>
      <c r="D99" s="2" t="s">
        <v>140</v>
      </c>
      <c r="E99" s="38" t="s">
        <v>140</v>
      </c>
      <c r="F99" s="2" t="s">
        <v>140</v>
      </c>
      <c r="G99" s="38" t="s">
        <v>140</v>
      </c>
      <c r="H99" s="38" t="s">
        <v>140</v>
      </c>
      <c r="I99" s="2" t="s">
        <v>140</v>
      </c>
    </row>
    <row r="100" spans="1:9" ht="15" thickBot="1" x14ac:dyDescent="0.35">
      <c r="A100" s="1" t="s">
        <v>189</v>
      </c>
      <c r="B100" s="38" t="s">
        <v>140</v>
      </c>
      <c r="C100" s="38" t="s">
        <v>140</v>
      </c>
      <c r="D100" s="2" t="s">
        <v>140</v>
      </c>
      <c r="E100" s="38" t="s">
        <v>140</v>
      </c>
      <c r="F100" s="2" t="s">
        <v>140</v>
      </c>
      <c r="G100" s="38" t="s">
        <v>140</v>
      </c>
      <c r="H100" s="38" t="s">
        <v>140</v>
      </c>
      <c r="I100" s="2" t="s">
        <v>140</v>
      </c>
    </row>
    <row r="101" spans="1:9" ht="15" thickBot="1" x14ac:dyDescent="0.35">
      <c r="A101" s="1" t="s">
        <v>190</v>
      </c>
      <c r="B101" s="38" t="s">
        <v>140</v>
      </c>
      <c r="C101" s="38" t="s">
        <v>140</v>
      </c>
      <c r="D101" s="2" t="s">
        <v>140</v>
      </c>
      <c r="E101" s="38" t="s">
        <v>140</v>
      </c>
      <c r="F101" s="2" t="s">
        <v>140</v>
      </c>
      <c r="G101" s="38" t="s">
        <v>140</v>
      </c>
      <c r="H101" s="38" t="s">
        <v>140</v>
      </c>
      <c r="I101" s="2" t="s">
        <v>140</v>
      </c>
    </row>
    <row r="102" spans="1:9" ht="15" thickBot="1" x14ac:dyDescent="0.35">
      <c r="A102" s="1" t="s">
        <v>191</v>
      </c>
      <c r="B102" s="38" t="s">
        <v>140</v>
      </c>
      <c r="C102" s="38" t="s">
        <v>140</v>
      </c>
      <c r="D102" s="2" t="s">
        <v>140</v>
      </c>
      <c r="E102" s="38" t="s">
        <v>140</v>
      </c>
      <c r="F102" s="2" t="s">
        <v>140</v>
      </c>
      <c r="G102" s="38" t="s">
        <v>140</v>
      </c>
      <c r="H102" s="38" t="s">
        <v>140</v>
      </c>
      <c r="I102" s="2" t="s">
        <v>140</v>
      </c>
    </row>
    <row r="103" spans="1:9" ht="15" thickBot="1" x14ac:dyDescent="0.35">
      <c r="A103" s="1" t="s">
        <v>192</v>
      </c>
      <c r="B103" s="38" t="s">
        <v>140</v>
      </c>
      <c r="C103" s="38" t="s">
        <v>140</v>
      </c>
      <c r="D103" s="2" t="s">
        <v>140</v>
      </c>
      <c r="E103" s="38" t="s">
        <v>140</v>
      </c>
      <c r="F103" s="2" t="s">
        <v>140</v>
      </c>
      <c r="G103" s="38" t="s">
        <v>140</v>
      </c>
      <c r="H103" s="38" t="s">
        <v>140</v>
      </c>
      <c r="I103" s="2" t="s">
        <v>140</v>
      </c>
    </row>
    <row r="104" spans="1:9" ht="15" thickBot="1" x14ac:dyDescent="0.35">
      <c r="A104" s="1" t="s">
        <v>193</v>
      </c>
      <c r="B104" s="38" t="s">
        <v>140</v>
      </c>
      <c r="C104" s="38" t="s">
        <v>140</v>
      </c>
      <c r="D104" s="2" t="s">
        <v>140</v>
      </c>
      <c r="E104" s="38" t="s">
        <v>140</v>
      </c>
      <c r="F104" s="2" t="s">
        <v>140</v>
      </c>
      <c r="G104" s="38" t="s">
        <v>140</v>
      </c>
      <c r="H104" s="38" t="s">
        <v>140</v>
      </c>
      <c r="I104" s="2" t="s">
        <v>140</v>
      </c>
    </row>
    <row r="105" spans="1:9" ht="15" thickBot="1" x14ac:dyDescent="0.35">
      <c r="A105" s="1" t="s">
        <v>194</v>
      </c>
      <c r="B105" s="38" t="s">
        <v>140</v>
      </c>
      <c r="C105" s="38" t="s">
        <v>140</v>
      </c>
      <c r="D105" s="2" t="s">
        <v>140</v>
      </c>
      <c r="E105" s="38" t="s">
        <v>140</v>
      </c>
      <c r="F105" s="2" t="s">
        <v>140</v>
      </c>
      <c r="G105" s="38" t="s">
        <v>140</v>
      </c>
      <c r="H105" s="38" t="s">
        <v>140</v>
      </c>
      <c r="I105" s="2" t="s">
        <v>140</v>
      </c>
    </row>
    <row r="106" spans="1:9" ht="15" thickBot="1" x14ac:dyDescent="0.35">
      <c r="A106" s="1" t="s">
        <v>195</v>
      </c>
      <c r="B106" s="38" t="s">
        <v>140</v>
      </c>
      <c r="C106" s="38" t="s">
        <v>140</v>
      </c>
      <c r="D106" s="2" t="s">
        <v>140</v>
      </c>
      <c r="E106" s="38" t="s">
        <v>140</v>
      </c>
      <c r="F106" s="2" t="s">
        <v>140</v>
      </c>
      <c r="G106" s="38" t="s">
        <v>140</v>
      </c>
      <c r="H106" s="38" t="s">
        <v>140</v>
      </c>
      <c r="I106" s="2" t="s">
        <v>140</v>
      </c>
    </row>
    <row r="107" spans="1:9" ht="15" thickBot="1" x14ac:dyDescent="0.35">
      <c r="A107" s="1" t="s">
        <v>196</v>
      </c>
      <c r="B107" s="38" t="s">
        <v>140</v>
      </c>
      <c r="C107" s="38" t="s">
        <v>140</v>
      </c>
      <c r="D107" s="2" t="s">
        <v>140</v>
      </c>
      <c r="E107" s="38" t="s">
        <v>140</v>
      </c>
      <c r="F107" s="2" t="s">
        <v>140</v>
      </c>
      <c r="G107" s="38" t="s">
        <v>140</v>
      </c>
      <c r="H107" s="38" t="s">
        <v>140</v>
      </c>
      <c r="I107" s="2" t="s">
        <v>140</v>
      </c>
    </row>
    <row r="108" spans="1:9" ht="15" thickBot="1" x14ac:dyDescent="0.35">
      <c r="A108" s="1" t="s">
        <v>197</v>
      </c>
      <c r="B108" s="38" t="s">
        <v>140</v>
      </c>
      <c r="C108" s="38" t="s">
        <v>140</v>
      </c>
      <c r="D108" s="2" t="s">
        <v>140</v>
      </c>
      <c r="E108" s="38" t="s">
        <v>140</v>
      </c>
      <c r="F108" s="2" t="s">
        <v>140</v>
      </c>
      <c r="G108" s="38" t="s">
        <v>140</v>
      </c>
      <c r="H108" s="38" t="s">
        <v>140</v>
      </c>
      <c r="I108" s="2" t="s">
        <v>140</v>
      </c>
    </row>
    <row r="109" spans="1:9" ht="15" thickBot="1" x14ac:dyDescent="0.35">
      <c r="A109" s="1" t="s">
        <v>198</v>
      </c>
      <c r="B109" s="38" t="s">
        <v>140</v>
      </c>
      <c r="C109" s="38" t="s">
        <v>140</v>
      </c>
      <c r="D109" s="2" t="s">
        <v>140</v>
      </c>
      <c r="E109" s="38" t="s">
        <v>140</v>
      </c>
      <c r="F109" s="2" t="s">
        <v>140</v>
      </c>
      <c r="G109" s="38" t="s">
        <v>140</v>
      </c>
      <c r="H109" s="38" t="s">
        <v>140</v>
      </c>
      <c r="I109" s="2" t="s">
        <v>140</v>
      </c>
    </row>
    <row r="110" spans="1:9" ht="15" thickBot="1" x14ac:dyDescent="0.35">
      <c r="A110" s="1" t="s">
        <v>199</v>
      </c>
      <c r="B110" s="38" t="s">
        <v>140</v>
      </c>
      <c r="C110" s="38" t="s">
        <v>140</v>
      </c>
      <c r="D110" s="2" t="s">
        <v>140</v>
      </c>
      <c r="E110" s="38" t="s">
        <v>140</v>
      </c>
      <c r="F110" s="2" t="s">
        <v>140</v>
      </c>
      <c r="G110" s="38" t="s">
        <v>140</v>
      </c>
      <c r="H110" s="38" t="s">
        <v>140</v>
      </c>
      <c r="I110" s="2" t="s">
        <v>140</v>
      </c>
    </row>
    <row r="111" spans="1:9" ht="15" thickBot="1" x14ac:dyDescent="0.35">
      <c r="A111" s="1" t="s">
        <v>308</v>
      </c>
      <c r="B111" s="38" t="s">
        <v>140</v>
      </c>
      <c r="C111" s="38" t="s">
        <v>140</v>
      </c>
      <c r="D111" s="2" t="s">
        <v>140</v>
      </c>
      <c r="E111" s="38" t="s">
        <v>140</v>
      </c>
      <c r="F111" s="2" t="s">
        <v>140</v>
      </c>
      <c r="G111" s="38" t="s">
        <v>140</v>
      </c>
      <c r="H111" s="38" t="s">
        <v>140</v>
      </c>
      <c r="I111" s="2" t="s">
        <v>140</v>
      </c>
    </row>
    <row r="112" spans="1:9" ht="15" thickBot="1" x14ac:dyDescent="0.35">
      <c r="A112" s="1" t="s">
        <v>309</v>
      </c>
      <c r="B112" s="38" t="s">
        <v>140</v>
      </c>
      <c r="C112" s="38" t="s">
        <v>140</v>
      </c>
      <c r="D112" s="2" t="s">
        <v>140</v>
      </c>
      <c r="E112" s="38" t="s">
        <v>140</v>
      </c>
      <c r="F112" s="2" t="s">
        <v>140</v>
      </c>
      <c r="G112" s="38" t="s">
        <v>140</v>
      </c>
      <c r="H112" s="38" t="s">
        <v>140</v>
      </c>
      <c r="I112" s="2" t="s">
        <v>140</v>
      </c>
    </row>
    <row r="113" spans="1:9" ht="15" thickBot="1" x14ac:dyDescent="0.35">
      <c r="A113" s="1" t="s">
        <v>310</v>
      </c>
      <c r="B113" s="38" t="s">
        <v>140</v>
      </c>
      <c r="C113" s="38" t="s">
        <v>140</v>
      </c>
      <c r="D113" s="2" t="s">
        <v>140</v>
      </c>
      <c r="E113" s="38" t="s">
        <v>140</v>
      </c>
      <c r="F113" s="2" t="s">
        <v>140</v>
      </c>
      <c r="G113" s="38" t="s">
        <v>140</v>
      </c>
      <c r="H113" s="38" t="s">
        <v>140</v>
      </c>
      <c r="I113" s="2" t="s">
        <v>140</v>
      </c>
    </row>
    <row r="114" spans="1:9" ht="15" thickBot="1" x14ac:dyDescent="0.35">
      <c r="A114" s="1" t="s">
        <v>311</v>
      </c>
      <c r="B114" s="38" t="s">
        <v>140</v>
      </c>
      <c r="C114" s="38" t="s">
        <v>140</v>
      </c>
      <c r="D114" s="2" t="s">
        <v>140</v>
      </c>
      <c r="E114" s="38" t="s">
        <v>140</v>
      </c>
      <c r="F114" s="2" t="s">
        <v>140</v>
      </c>
      <c r="G114" s="38" t="s">
        <v>140</v>
      </c>
      <c r="H114" s="38" t="s">
        <v>140</v>
      </c>
      <c r="I114" s="2" t="s">
        <v>140</v>
      </c>
    </row>
    <row r="115" spans="1:9" ht="15" thickBot="1" x14ac:dyDescent="0.35">
      <c r="A115" s="1" t="s">
        <v>312</v>
      </c>
      <c r="B115" s="38" t="s">
        <v>140</v>
      </c>
      <c r="C115" s="38" t="s">
        <v>140</v>
      </c>
      <c r="D115" s="2" t="s">
        <v>140</v>
      </c>
      <c r="E115" s="38" t="s">
        <v>140</v>
      </c>
      <c r="F115" s="2" t="s">
        <v>140</v>
      </c>
      <c r="G115" s="38" t="s">
        <v>140</v>
      </c>
      <c r="H115" s="38" t="s">
        <v>140</v>
      </c>
      <c r="I115" s="2" t="s">
        <v>140</v>
      </c>
    </row>
    <row r="116" spans="1:9" ht="15" thickBot="1" x14ac:dyDescent="0.35">
      <c r="A116" s="1" t="s">
        <v>313</v>
      </c>
      <c r="B116" s="38" t="s">
        <v>140</v>
      </c>
      <c r="C116" s="38" t="s">
        <v>140</v>
      </c>
      <c r="D116" s="2" t="s">
        <v>140</v>
      </c>
      <c r="E116" s="38" t="s">
        <v>140</v>
      </c>
      <c r="F116" s="2" t="s">
        <v>140</v>
      </c>
      <c r="G116" s="38" t="s">
        <v>140</v>
      </c>
      <c r="H116" s="38" t="s">
        <v>140</v>
      </c>
      <c r="I116" s="2" t="s">
        <v>140</v>
      </c>
    </row>
    <row r="117" spans="1:9" ht="18.600000000000001" thickBot="1" x14ac:dyDescent="0.35">
      <c r="A117" s="3"/>
    </row>
    <row r="118" spans="1:9" ht="15" thickBot="1" x14ac:dyDescent="0.35">
      <c r="A118" s="1" t="s">
        <v>200</v>
      </c>
      <c r="B118" s="37" t="s">
        <v>1</v>
      </c>
      <c r="C118" s="37" t="s">
        <v>2</v>
      </c>
      <c r="D118" s="1" t="s">
        <v>3</v>
      </c>
      <c r="E118" s="37" t="s">
        <v>4</v>
      </c>
      <c r="F118" s="1" t="s">
        <v>5</v>
      </c>
      <c r="G118" s="37" t="s">
        <v>6</v>
      </c>
      <c r="H118" s="37" t="s">
        <v>7</v>
      </c>
      <c r="I118" s="1" t="s">
        <v>8</v>
      </c>
    </row>
    <row r="119" spans="1:9" ht="15" thickBot="1" x14ac:dyDescent="0.35">
      <c r="A119" s="1" t="s">
        <v>138</v>
      </c>
      <c r="B119" s="38">
        <v>323.89999999999998</v>
      </c>
      <c r="C119" s="38">
        <v>30685.3</v>
      </c>
      <c r="D119" s="2">
        <v>0</v>
      </c>
      <c r="E119" s="38">
        <v>63423.4</v>
      </c>
      <c r="F119" s="2">
        <v>0</v>
      </c>
      <c r="G119" s="38">
        <v>37034.9</v>
      </c>
      <c r="H119" s="38">
        <v>6116.3</v>
      </c>
      <c r="I119" s="2">
        <v>0</v>
      </c>
    </row>
    <row r="120" spans="1:9" ht="15" thickBot="1" x14ac:dyDescent="0.35">
      <c r="A120" s="1" t="s">
        <v>168</v>
      </c>
      <c r="B120" s="38">
        <v>323.89999999999998</v>
      </c>
      <c r="C120" s="38">
        <v>30685.3</v>
      </c>
      <c r="D120" s="2">
        <v>0</v>
      </c>
      <c r="E120" s="38">
        <v>63423.4</v>
      </c>
      <c r="F120" s="2">
        <v>0</v>
      </c>
      <c r="G120" s="38">
        <v>0</v>
      </c>
      <c r="H120" s="38">
        <v>6116.3</v>
      </c>
      <c r="I120" s="2">
        <v>0</v>
      </c>
    </row>
    <row r="121" spans="1:9" ht="15" thickBot="1" x14ac:dyDescent="0.35">
      <c r="A121" s="1" t="s">
        <v>173</v>
      </c>
      <c r="B121" s="38">
        <v>323.89999999999998</v>
      </c>
      <c r="C121" s="38">
        <v>30685.3</v>
      </c>
      <c r="D121" s="2">
        <v>0</v>
      </c>
      <c r="E121" s="38">
        <v>63423.4</v>
      </c>
      <c r="F121" s="2">
        <v>0</v>
      </c>
      <c r="G121" s="38">
        <v>0</v>
      </c>
      <c r="H121" s="38">
        <v>6116.3</v>
      </c>
      <c r="I121" s="2">
        <v>0</v>
      </c>
    </row>
    <row r="122" spans="1:9" ht="15" thickBot="1" x14ac:dyDescent="0.35">
      <c r="A122" s="1" t="s">
        <v>175</v>
      </c>
      <c r="B122" s="38">
        <v>323.89999999999998</v>
      </c>
      <c r="C122" s="38">
        <v>30685.3</v>
      </c>
      <c r="D122" s="2">
        <v>0</v>
      </c>
      <c r="E122" s="38">
        <v>47582.5</v>
      </c>
      <c r="F122" s="2">
        <v>0</v>
      </c>
      <c r="G122" s="38">
        <v>0</v>
      </c>
      <c r="H122" s="38">
        <v>6003.4</v>
      </c>
      <c r="I122" s="2">
        <v>0</v>
      </c>
    </row>
    <row r="123" spans="1:9" ht="15" thickBot="1" x14ac:dyDescent="0.35">
      <c r="A123" s="1" t="s">
        <v>176</v>
      </c>
      <c r="B123" s="38">
        <v>323.89999999999998</v>
      </c>
      <c r="C123" s="38">
        <v>30685.3</v>
      </c>
      <c r="D123" s="2">
        <v>0</v>
      </c>
      <c r="E123" s="38">
        <v>47582.5</v>
      </c>
      <c r="F123" s="2">
        <v>0</v>
      </c>
      <c r="G123" s="38">
        <v>0</v>
      </c>
      <c r="H123" s="38">
        <v>6003.4</v>
      </c>
      <c r="I123" s="2">
        <v>0</v>
      </c>
    </row>
    <row r="124" spans="1:9" ht="15" thickBot="1" x14ac:dyDescent="0.35">
      <c r="A124" s="1" t="s">
        <v>177</v>
      </c>
      <c r="B124" s="38">
        <v>323.89999999999998</v>
      </c>
      <c r="C124" s="38">
        <v>0</v>
      </c>
      <c r="D124" s="2">
        <v>0</v>
      </c>
      <c r="E124" s="38">
        <v>0</v>
      </c>
      <c r="F124" s="2">
        <v>0</v>
      </c>
      <c r="G124" s="38">
        <v>0</v>
      </c>
      <c r="H124" s="38">
        <v>0</v>
      </c>
      <c r="I124" s="2">
        <v>0</v>
      </c>
    </row>
    <row r="125" spans="1:9" ht="15" thickBot="1" x14ac:dyDescent="0.35">
      <c r="A125" s="1" t="s">
        <v>178</v>
      </c>
      <c r="B125" s="38">
        <v>0</v>
      </c>
      <c r="C125" s="38">
        <v>0</v>
      </c>
      <c r="D125" s="2">
        <v>0</v>
      </c>
      <c r="E125" s="38">
        <v>0</v>
      </c>
      <c r="F125" s="2">
        <v>0</v>
      </c>
      <c r="G125" s="38">
        <v>0</v>
      </c>
      <c r="H125" s="38">
        <v>0</v>
      </c>
      <c r="I125" s="2">
        <v>0</v>
      </c>
    </row>
    <row r="126" spans="1:9" ht="15" thickBot="1" x14ac:dyDescent="0.35">
      <c r="A126" s="1" t="s">
        <v>179</v>
      </c>
      <c r="B126" s="38">
        <v>0</v>
      </c>
      <c r="C126" s="38">
        <v>0</v>
      </c>
      <c r="D126" s="2">
        <v>0</v>
      </c>
      <c r="E126" s="38">
        <v>0</v>
      </c>
      <c r="F126" s="2">
        <v>0</v>
      </c>
      <c r="G126" s="38">
        <v>0</v>
      </c>
      <c r="H126" s="38">
        <v>0</v>
      </c>
      <c r="I126" s="2">
        <v>0</v>
      </c>
    </row>
    <row r="127" spans="1:9" ht="15" thickBot="1" x14ac:dyDescent="0.35">
      <c r="A127" s="1" t="s">
        <v>180</v>
      </c>
      <c r="B127" s="38">
        <v>0</v>
      </c>
      <c r="C127" s="38">
        <v>0</v>
      </c>
      <c r="D127" s="2">
        <v>0</v>
      </c>
      <c r="E127" s="38">
        <v>0</v>
      </c>
      <c r="F127" s="2">
        <v>0</v>
      </c>
      <c r="G127" s="38">
        <v>0</v>
      </c>
      <c r="H127" s="38">
        <v>0</v>
      </c>
      <c r="I127" s="2">
        <v>0</v>
      </c>
    </row>
    <row r="128" spans="1:9" ht="15" thickBot="1" x14ac:dyDescent="0.35">
      <c r="A128" s="1" t="s">
        <v>181</v>
      </c>
      <c r="B128" s="38">
        <v>0</v>
      </c>
      <c r="C128" s="38">
        <v>0</v>
      </c>
      <c r="D128" s="2">
        <v>0</v>
      </c>
      <c r="E128" s="38">
        <v>0</v>
      </c>
      <c r="F128" s="2">
        <v>0</v>
      </c>
      <c r="G128" s="38">
        <v>0</v>
      </c>
      <c r="H128" s="38">
        <v>0</v>
      </c>
      <c r="I128" s="2">
        <v>0</v>
      </c>
    </row>
    <row r="129" spans="1:9" ht="15" thickBot="1" x14ac:dyDescent="0.35">
      <c r="A129" s="1" t="s">
        <v>182</v>
      </c>
      <c r="B129" s="38">
        <v>0</v>
      </c>
      <c r="C129" s="38">
        <v>0</v>
      </c>
      <c r="D129" s="2">
        <v>0</v>
      </c>
      <c r="E129" s="38">
        <v>0</v>
      </c>
      <c r="F129" s="2">
        <v>0</v>
      </c>
      <c r="G129" s="38">
        <v>0</v>
      </c>
      <c r="H129" s="38">
        <v>0</v>
      </c>
      <c r="I129" s="2">
        <v>0</v>
      </c>
    </row>
    <row r="130" spans="1:9" ht="15" thickBot="1" x14ac:dyDescent="0.35">
      <c r="A130" s="1" t="s">
        <v>183</v>
      </c>
      <c r="B130" s="38">
        <v>0</v>
      </c>
      <c r="C130" s="38">
        <v>0</v>
      </c>
      <c r="D130" s="2">
        <v>0</v>
      </c>
      <c r="E130" s="38">
        <v>0</v>
      </c>
      <c r="F130" s="2">
        <v>0</v>
      </c>
      <c r="G130" s="38">
        <v>0</v>
      </c>
      <c r="H130" s="38">
        <v>0</v>
      </c>
      <c r="I130" s="2">
        <v>0</v>
      </c>
    </row>
    <row r="131" spans="1:9" ht="15" thickBot="1" x14ac:dyDescent="0.35">
      <c r="A131" s="1" t="s">
        <v>184</v>
      </c>
      <c r="B131" s="38">
        <v>0</v>
      </c>
      <c r="C131" s="38">
        <v>0</v>
      </c>
      <c r="D131" s="2">
        <v>0</v>
      </c>
      <c r="E131" s="38">
        <v>0</v>
      </c>
      <c r="F131" s="2">
        <v>0</v>
      </c>
      <c r="G131" s="38">
        <v>0</v>
      </c>
      <c r="H131" s="38">
        <v>0</v>
      </c>
      <c r="I131" s="2">
        <v>0</v>
      </c>
    </row>
    <row r="132" spans="1:9" ht="15" thickBot="1" x14ac:dyDescent="0.35">
      <c r="A132" s="1" t="s">
        <v>185</v>
      </c>
      <c r="B132" s="38">
        <v>0</v>
      </c>
      <c r="C132" s="38">
        <v>0</v>
      </c>
      <c r="D132" s="2">
        <v>0</v>
      </c>
      <c r="E132" s="38">
        <v>0</v>
      </c>
      <c r="F132" s="2">
        <v>0</v>
      </c>
      <c r="G132" s="38">
        <v>0</v>
      </c>
      <c r="H132" s="38">
        <v>0</v>
      </c>
      <c r="I132" s="2">
        <v>0</v>
      </c>
    </row>
    <row r="133" spans="1:9" ht="15" thickBot="1" x14ac:dyDescent="0.35">
      <c r="A133" s="1" t="s">
        <v>186</v>
      </c>
      <c r="B133" s="38">
        <v>0</v>
      </c>
      <c r="C133" s="38">
        <v>0</v>
      </c>
      <c r="D133" s="2">
        <v>0</v>
      </c>
      <c r="E133" s="38">
        <v>0</v>
      </c>
      <c r="F133" s="2">
        <v>0</v>
      </c>
      <c r="G133" s="38">
        <v>0</v>
      </c>
      <c r="H133" s="38">
        <v>0</v>
      </c>
      <c r="I133" s="2">
        <v>0</v>
      </c>
    </row>
    <row r="134" spans="1:9" ht="15" thickBot="1" x14ac:dyDescent="0.35">
      <c r="A134" s="1" t="s">
        <v>187</v>
      </c>
      <c r="B134" s="38">
        <v>0</v>
      </c>
      <c r="C134" s="38">
        <v>0</v>
      </c>
      <c r="D134" s="2">
        <v>0</v>
      </c>
      <c r="E134" s="38">
        <v>0</v>
      </c>
      <c r="F134" s="2">
        <v>0</v>
      </c>
      <c r="G134" s="38">
        <v>0</v>
      </c>
      <c r="H134" s="38">
        <v>0</v>
      </c>
      <c r="I134" s="2">
        <v>0</v>
      </c>
    </row>
    <row r="135" spans="1:9" ht="15" thickBot="1" x14ac:dyDescent="0.35">
      <c r="A135" s="1" t="s">
        <v>188</v>
      </c>
      <c r="B135" s="38">
        <v>0</v>
      </c>
      <c r="C135" s="38">
        <v>0</v>
      </c>
      <c r="D135" s="2">
        <v>0</v>
      </c>
      <c r="E135" s="38">
        <v>0</v>
      </c>
      <c r="F135" s="2">
        <v>0</v>
      </c>
      <c r="G135" s="38">
        <v>0</v>
      </c>
      <c r="H135" s="38">
        <v>0</v>
      </c>
      <c r="I135" s="2">
        <v>0</v>
      </c>
    </row>
    <row r="136" spans="1:9" ht="15" thickBot="1" x14ac:dyDescent="0.35">
      <c r="A136" s="1" t="s">
        <v>189</v>
      </c>
      <c r="B136" s="38">
        <v>0</v>
      </c>
      <c r="C136" s="38">
        <v>0</v>
      </c>
      <c r="D136" s="2">
        <v>0</v>
      </c>
      <c r="E136" s="38">
        <v>0</v>
      </c>
      <c r="F136" s="2">
        <v>0</v>
      </c>
      <c r="G136" s="38">
        <v>0</v>
      </c>
      <c r="H136" s="38">
        <v>0</v>
      </c>
      <c r="I136" s="2">
        <v>0</v>
      </c>
    </row>
    <row r="137" spans="1:9" ht="15" thickBot="1" x14ac:dyDescent="0.35">
      <c r="A137" s="1" t="s">
        <v>190</v>
      </c>
      <c r="B137" s="38">
        <v>0</v>
      </c>
      <c r="C137" s="38">
        <v>0</v>
      </c>
      <c r="D137" s="2">
        <v>0</v>
      </c>
      <c r="E137" s="38">
        <v>0</v>
      </c>
      <c r="F137" s="2">
        <v>0</v>
      </c>
      <c r="G137" s="38">
        <v>0</v>
      </c>
      <c r="H137" s="38">
        <v>0</v>
      </c>
      <c r="I137" s="2">
        <v>0</v>
      </c>
    </row>
    <row r="138" spans="1:9" ht="15" thickBot="1" x14ac:dyDescent="0.35">
      <c r="A138" s="1" t="s">
        <v>191</v>
      </c>
      <c r="B138" s="38">
        <v>0</v>
      </c>
      <c r="C138" s="38">
        <v>0</v>
      </c>
      <c r="D138" s="2">
        <v>0</v>
      </c>
      <c r="E138" s="38">
        <v>0</v>
      </c>
      <c r="F138" s="2">
        <v>0</v>
      </c>
      <c r="G138" s="38">
        <v>0</v>
      </c>
      <c r="H138" s="38">
        <v>0</v>
      </c>
      <c r="I138" s="2">
        <v>0</v>
      </c>
    </row>
    <row r="139" spans="1:9" ht="15" thickBot="1" x14ac:dyDescent="0.35">
      <c r="A139" s="1" t="s">
        <v>192</v>
      </c>
      <c r="B139" s="38">
        <v>0</v>
      </c>
      <c r="C139" s="38">
        <v>0</v>
      </c>
      <c r="D139" s="2">
        <v>0</v>
      </c>
      <c r="E139" s="38">
        <v>0</v>
      </c>
      <c r="F139" s="2">
        <v>0</v>
      </c>
      <c r="G139" s="38">
        <v>0</v>
      </c>
      <c r="H139" s="38">
        <v>0</v>
      </c>
      <c r="I139" s="2">
        <v>0</v>
      </c>
    </row>
    <row r="140" spans="1:9" ht="15" thickBot="1" x14ac:dyDescent="0.35">
      <c r="A140" s="1" t="s">
        <v>193</v>
      </c>
      <c r="B140" s="38">
        <v>0</v>
      </c>
      <c r="C140" s="38">
        <v>0</v>
      </c>
      <c r="D140" s="2">
        <v>0</v>
      </c>
      <c r="E140" s="38">
        <v>0</v>
      </c>
      <c r="F140" s="2">
        <v>0</v>
      </c>
      <c r="G140" s="38">
        <v>0</v>
      </c>
      <c r="H140" s="38">
        <v>0</v>
      </c>
      <c r="I140" s="2">
        <v>0</v>
      </c>
    </row>
    <row r="141" spans="1:9" ht="15" thickBot="1" x14ac:dyDescent="0.35">
      <c r="A141" s="1" t="s">
        <v>194</v>
      </c>
      <c r="B141" s="38">
        <v>0</v>
      </c>
      <c r="C141" s="38">
        <v>0</v>
      </c>
      <c r="D141" s="2">
        <v>0</v>
      </c>
      <c r="E141" s="38">
        <v>0</v>
      </c>
      <c r="F141" s="2">
        <v>0</v>
      </c>
      <c r="G141" s="38">
        <v>0</v>
      </c>
      <c r="H141" s="38">
        <v>0</v>
      </c>
      <c r="I141" s="2">
        <v>0</v>
      </c>
    </row>
    <row r="142" spans="1:9" ht="15" thickBot="1" x14ac:dyDescent="0.35">
      <c r="A142" s="1" t="s">
        <v>195</v>
      </c>
      <c r="B142" s="38">
        <v>0</v>
      </c>
      <c r="C142" s="38">
        <v>0</v>
      </c>
      <c r="D142" s="2">
        <v>0</v>
      </c>
      <c r="E142" s="38">
        <v>0</v>
      </c>
      <c r="F142" s="2">
        <v>0</v>
      </c>
      <c r="G142" s="38">
        <v>0</v>
      </c>
      <c r="H142" s="38">
        <v>0</v>
      </c>
      <c r="I142" s="2">
        <v>0</v>
      </c>
    </row>
    <row r="143" spans="1:9" ht="15" thickBot="1" x14ac:dyDescent="0.35">
      <c r="A143" s="1" t="s">
        <v>196</v>
      </c>
      <c r="B143" s="38">
        <v>0</v>
      </c>
      <c r="C143" s="38">
        <v>0</v>
      </c>
      <c r="D143" s="2">
        <v>0</v>
      </c>
      <c r="E143" s="38">
        <v>0</v>
      </c>
      <c r="F143" s="2">
        <v>0</v>
      </c>
      <c r="G143" s="38">
        <v>0</v>
      </c>
      <c r="H143" s="38">
        <v>0</v>
      </c>
      <c r="I143" s="2">
        <v>0</v>
      </c>
    </row>
    <row r="144" spans="1:9" ht="15" thickBot="1" x14ac:dyDescent="0.35">
      <c r="A144" s="1" t="s">
        <v>197</v>
      </c>
      <c r="B144" s="38">
        <v>0</v>
      </c>
      <c r="C144" s="38">
        <v>0</v>
      </c>
      <c r="D144" s="2">
        <v>0</v>
      </c>
      <c r="E144" s="38">
        <v>0</v>
      </c>
      <c r="F144" s="2">
        <v>0</v>
      </c>
      <c r="G144" s="38">
        <v>0</v>
      </c>
      <c r="H144" s="38">
        <v>0</v>
      </c>
      <c r="I144" s="2">
        <v>0</v>
      </c>
    </row>
    <row r="145" spans="1:13" ht="15" thickBot="1" x14ac:dyDescent="0.35">
      <c r="A145" s="1" t="s">
        <v>198</v>
      </c>
      <c r="B145" s="38">
        <v>0</v>
      </c>
      <c r="C145" s="38">
        <v>0</v>
      </c>
      <c r="D145" s="2">
        <v>0</v>
      </c>
      <c r="E145" s="38">
        <v>0</v>
      </c>
      <c r="F145" s="2">
        <v>0</v>
      </c>
      <c r="G145" s="38">
        <v>0</v>
      </c>
      <c r="H145" s="38">
        <v>0</v>
      </c>
      <c r="I145" s="2">
        <v>0</v>
      </c>
    </row>
    <row r="146" spans="1:13" ht="15" thickBot="1" x14ac:dyDescent="0.35">
      <c r="A146" s="1" t="s">
        <v>199</v>
      </c>
      <c r="B146" s="38">
        <v>0</v>
      </c>
      <c r="C146" s="38">
        <v>0</v>
      </c>
      <c r="D146" s="2">
        <v>0</v>
      </c>
      <c r="E146" s="38">
        <v>0</v>
      </c>
      <c r="F146" s="2">
        <v>0</v>
      </c>
      <c r="G146" s="38">
        <v>0</v>
      </c>
      <c r="H146" s="38">
        <v>0</v>
      </c>
      <c r="I146" s="2">
        <v>0</v>
      </c>
    </row>
    <row r="147" spans="1:13" ht="15" thickBot="1" x14ac:dyDescent="0.35">
      <c r="A147" s="1" t="s">
        <v>308</v>
      </c>
      <c r="B147" s="38">
        <v>0</v>
      </c>
      <c r="C147" s="38">
        <v>0</v>
      </c>
      <c r="D147" s="2">
        <v>0</v>
      </c>
      <c r="E147" s="38">
        <v>0</v>
      </c>
      <c r="F147" s="2">
        <v>0</v>
      </c>
      <c r="G147" s="38">
        <v>0</v>
      </c>
      <c r="H147" s="38">
        <v>0</v>
      </c>
      <c r="I147" s="2">
        <v>0</v>
      </c>
    </row>
    <row r="148" spans="1:13" ht="15" thickBot="1" x14ac:dyDescent="0.35">
      <c r="A148" s="1" t="s">
        <v>309</v>
      </c>
      <c r="B148" s="38">
        <v>0</v>
      </c>
      <c r="C148" s="38">
        <v>0</v>
      </c>
      <c r="D148" s="2">
        <v>0</v>
      </c>
      <c r="E148" s="38">
        <v>0</v>
      </c>
      <c r="F148" s="2">
        <v>0</v>
      </c>
      <c r="G148" s="38">
        <v>0</v>
      </c>
      <c r="H148" s="38">
        <v>0</v>
      </c>
      <c r="I148" s="2">
        <v>0</v>
      </c>
    </row>
    <row r="149" spans="1:13" ht="15" thickBot="1" x14ac:dyDescent="0.35">
      <c r="A149" s="1" t="s">
        <v>310</v>
      </c>
      <c r="B149" s="38">
        <v>0</v>
      </c>
      <c r="C149" s="38">
        <v>0</v>
      </c>
      <c r="D149" s="2">
        <v>0</v>
      </c>
      <c r="E149" s="38">
        <v>0</v>
      </c>
      <c r="F149" s="2">
        <v>0</v>
      </c>
      <c r="G149" s="38">
        <v>0</v>
      </c>
      <c r="H149" s="38">
        <v>0</v>
      </c>
      <c r="I149" s="2">
        <v>0</v>
      </c>
    </row>
    <row r="150" spans="1:13" ht="15" thickBot="1" x14ac:dyDescent="0.35">
      <c r="A150" s="1" t="s">
        <v>311</v>
      </c>
      <c r="B150" s="38">
        <v>0</v>
      </c>
      <c r="C150" s="38">
        <v>0</v>
      </c>
      <c r="D150" s="2">
        <v>0</v>
      </c>
      <c r="E150" s="38">
        <v>0</v>
      </c>
      <c r="F150" s="2">
        <v>0</v>
      </c>
      <c r="G150" s="38">
        <v>0</v>
      </c>
      <c r="H150" s="38">
        <v>0</v>
      </c>
      <c r="I150" s="2">
        <v>0</v>
      </c>
    </row>
    <row r="151" spans="1:13" ht="15" thickBot="1" x14ac:dyDescent="0.35">
      <c r="A151" s="1" t="s">
        <v>312</v>
      </c>
      <c r="B151" s="38">
        <v>0</v>
      </c>
      <c r="C151" s="38">
        <v>0</v>
      </c>
      <c r="D151" s="2">
        <v>0</v>
      </c>
      <c r="E151" s="38">
        <v>0</v>
      </c>
      <c r="F151" s="2">
        <v>0</v>
      </c>
      <c r="G151" s="38">
        <v>0</v>
      </c>
      <c r="H151" s="38">
        <v>0</v>
      </c>
      <c r="I151" s="2">
        <v>0</v>
      </c>
    </row>
    <row r="152" spans="1:13" ht="15" thickBot="1" x14ac:dyDescent="0.35">
      <c r="A152" s="1" t="s">
        <v>313</v>
      </c>
      <c r="B152" s="38">
        <v>0</v>
      </c>
      <c r="C152" s="38">
        <v>0</v>
      </c>
      <c r="D152" s="2">
        <v>0</v>
      </c>
      <c r="E152" s="38">
        <v>0</v>
      </c>
      <c r="F152" s="2">
        <v>0</v>
      </c>
      <c r="G152" s="38">
        <v>0</v>
      </c>
      <c r="H152" s="38">
        <v>0</v>
      </c>
      <c r="I152" s="2">
        <v>0</v>
      </c>
    </row>
    <row r="153" spans="1:13" ht="18.600000000000001" thickBot="1" x14ac:dyDescent="0.35">
      <c r="A153" s="3"/>
      <c r="J153" t="s">
        <v>217</v>
      </c>
      <c r="K153" s="28">
        <f>CORREL(K155:K188,J155:J188)</f>
        <v>-6.8146247580589694E-2</v>
      </c>
    </row>
    <row r="154" spans="1:13" ht="15" thickBot="1" x14ac:dyDescent="0.35">
      <c r="A154" s="1" t="s">
        <v>201</v>
      </c>
      <c r="B154" s="37" t="s">
        <v>1</v>
      </c>
      <c r="C154" s="37" t="s">
        <v>2</v>
      </c>
      <c r="D154" s="1" t="s">
        <v>3</v>
      </c>
      <c r="E154" s="37" t="s">
        <v>4</v>
      </c>
      <c r="F154" s="1" t="s">
        <v>5</v>
      </c>
      <c r="G154" s="37" t="s">
        <v>6</v>
      </c>
      <c r="H154" s="37" t="s">
        <v>7</v>
      </c>
      <c r="I154" s="1" t="s">
        <v>8</v>
      </c>
      <c r="J154" s="1" t="s">
        <v>202</v>
      </c>
      <c r="K154" s="1" t="s">
        <v>203</v>
      </c>
      <c r="L154" s="1" t="s">
        <v>204</v>
      </c>
      <c r="M154" s="1" t="s">
        <v>205</v>
      </c>
    </row>
    <row r="155" spans="1:13" ht="15" thickBot="1" x14ac:dyDescent="0.35">
      <c r="A155" s="1" t="s">
        <v>96</v>
      </c>
      <c r="B155" s="38">
        <v>323.89999999999998</v>
      </c>
      <c r="C155" s="38">
        <v>30685.3</v>
      </c>
      <c r="D155" s="2">
        <v>0</v>
      </c>
      <c r="E155" s="38">
        <v>47582.5</v>
      </c>
      <c r="F155" s="2">
        <v>0</v>
      </c>
      <c r="G155" s="38">
        <v>37034.9</v>
      </c>
      <c r="H155" s="38">
        <v>6116.3</v>
      </c>
      <c r="I155" s="2">
        <v>0</v>
      </c>
      <c r="J155" s="2">
        <v>121742.8</v>
      </c>
      <c r="K155" s="2">
        <v>138700</v>
      </c>
      <c r="L155" s="2">
        <v>16957.2</v>
      </c>
      <c r="M155" s="2">
        <v>12.23</v>
      </c>
    </row>
    <row r="156" spans="1:13" ht="15" thickBot="1" x14ac:dyDescent="0.35">
      <c r="A156" s="1" t="s">
        <v>97</v>
      </c>
      <c r="B156" s="38">
        <v>323.89999999999998</v>
      </c>
      <c r="C156" s="38">
        <v>30685.3</v>
      </c>
      <c r="D156" s="2">
        <v>0</v>
      </c>
      <c r="E156" s="38">
        <v>63423.4</v>
      </c>
      <c r="F156" s="2">
        <v>0</v>
      </c>
      <c r="G156" s="38">
        <v>0</v>
      </c>
      <c r="H156" s="38">
        <v>6116.3</v>
      </c>
      <c r="I156" s="2">
        <v>0</v>
      </c>
      <c r="J156" s="2">
        <v>100548.9</v>
      </c>
      <c r="K156" s="2">
        <v>115100</v>
      </c>
      <c r="L156" s="2">
        <v>14551.1</v>
      </c>
      <c r="M156" s="2">
        <v>12.64</v>
      </c>
    </row>
    <row r="157" spans="1:13" ht="15" thickBot="1" x14ac:dyDescent="0.35">
      <c r="A157" s="1" t="s">
        <v>98</v>
      </c>
      <c r="B157" s="38">
        <v>323.89999999999998</v>
      </c>
      <c r="C157" s="38">
        <v>30685.3</v>
      </c>
      <c r="D157" s="2">
        <v>0</v>
      </c>
      <c r="E157" s="38">
        <v>63423.4</v>
      </c>
      <c r="F157" s="2">
        <v>0</v>
      </c>
      <c r="G157" s="38">
        <v>37034.9</v>
      </c>
      <c r="H157" s="38">
        <v>6116.3</v>
      </c>
      <c r="I157" s="2">
        <v>0</v>
      </c>
      <c r="J157" s="2">
        <v>137583.79999999999</v>
      </c>
      <c r="K157" s="2">
        <v>115600</v>
      </c>
      <c r="L157" s="2">
        <v>-21983.8</v>
      </c>
      <c r="M157" s="2">
        <v>-19.02</v>
      </c>
    </row>
    <row r="158" spans="1:13" ht="15" thickBot="1" x14ac:dyDescent="0.35">
      <c r="A158" s="1" t="s">
        <v>99</v>
      </c>
      <c r="B158" s="38">
        <v>323.89999999999998</v>
      </c>
      <c r="C158" s="38">
        <v>30685.3</v>
      </c>
      <c r="D158" s="2">
        <v>0</v>
      </c>
      <c r="E158" s="38">
        <v>63423.4</v>
      </c>
      <c r="F158" s="2">
        <v>0</v>
      </c>
      <c r="G158" s="38">
        <v>37034.9</v>
      </c>
      <c r="H158" s="38">
        <v>6116.3</v>
      </c>
      <c r="I158" s="2">
        <v>0</v>
      </c>
      <c r="J158" s="2">
        <v>137583.79999999999</v>
      </c>
      <c r="K158" s="2">
        <v>131666</v>
      </c>
      <c r="L158" s="2">
        <v>-5917.8</v>
      </c>
      <c r="M158" s="2">
        <v>-4.49</v>
      </c>
    </row>
    <row r="159" spans="1:13" ht="15" thickBot="1" x14ac:dyDescent="0.35">
      <c r="A159" s="1" t="s">
        <v>100</v>
      </c>
      <c r="B159" s="38">
        <v>323.89999999999998</v>
      </c>
      <c r="C159" s="38">
        <v>30685.3</v>
      </c>
      <c r="D159" s="2">
        <v>0</v>
      </c>
      <c r="E159" s="38">
        <v>63423.4</v>
      </c>
      <c r="F159" s="2">
        <v>0</v>
      </c>
      <c r="G159" s="38">
        <v>37034.9</v>
      </c>
      <c r="H159" s="38">
        <v>6116.3</v>
      </c>
      <c r="I159" s="2">
        <v>0</v>
      </c>
      <c r="J159" s="2">
        <v>137583.79999999999</v>
      </c>
      <c r="K159" s="2">
        <v>130933</v>
      </c>
      <c r="L159" s="2">
        <v>-6650.8</v>
      </c>
      <c r="M159" s="2">
        <v>-5.08</v>
      </c>
    </row>
    <row r="160" spans="1:13" ht="15" thickBot="1" x14ac:dyDescent="0.35">
      <c r="A160" s="1" t="s">
        <v>101</v>
      </c>
      <c r="B160" s="38">
        <v>0</v>
      </c>
      <c r="C160" s="38">
        <v>30685.3</v>
      </c>
      <c r="D160" s="2">
        <v>0</v>
      </c>
      <c r="E160" s="38">
        <v>63423.4</v>
      </c>
      <c r="F160" s="2">
        <v>0</v>
      </c>
      <c r="G160" s="38">
        <v>37034.9</v>
      </c>
      <c r="H160" s="38">
        <v>6116.3</v>
      </c>
      <c r="I160" s="2">
        <v>0</v>
      </c>
      <c r="J160" s="2">
        <v>137259.9</v>
      </c>
      <c r="K160" s="2">
        <v>112800</v>
      </c>
      <c r="L160" s="2">
        <v>-24459.9</v>
      </c>
      <c r="M160" s="2">
        <v>-21.68</v>
      </c>
    </row>
    <row r="161" spans="1:13" ht="15" thickBot="1" x14ac:dyDescent="0.35">
      <c r="A161" s="1" t="s">
        <v>102</v>
      </c>
      <c r="B161" s="38">
        <v>0</v>
      </c>
      <c r="C161" s="38">
        <v>30685.3</v>
      </c>
      <c r="D161" s="2">
        <v>0</v>
      </c>
      <c r="E161" s="38">
        <v>63423.4</v>
      </c>
      <c r="F161" s="2">
        <v>0</v>
      </c>
      <c r="G161" s="38">
        <v>37034.9</v>
      </c>
      <c r="H161" s="38">
        <v>0</v>
      </c>
      <c r="I161" s="2">
        <v>0</v>
      </c>
      <c r="J161" s="2">
        <v>131143.70000000001</v>
      </c>
      <c r="K161" s="2">
        <v>115100</v>
      </c>
      <c r="L161" s="2">
        <v>-16043.7</v>
      </c>
      <c r="M161" s="2">
        <v>-13.94</v>
      </c>
    </row>
    <row r="162" spans="1:13" ht="15" thickBot="1" x14ac:dyDescent="0.35">
      <c r="A162" s="1" t="s">
        <v>103</v>
      </c>
      <c r="B162" s="38">
        <v>0</v>
      </c>
      <c r="C162" s="38">
        <v>30685.3</v>
      </c>
      <c r="D162" s="2">
        <v>0</v>
      </c>
      <c r="E162" s="38">
        <v>63423.4</v>
      </c>
      <c r="F162" s="2">
        <v>0</v>
      </c>
      <c r="G162" s="38">
        <v>37034.9</v>
      </c>
      <c r="H162" s="38">
        <v>6003.4</v>
      </c>
      <c r="I162" s="2">
        <v>0</v>
      </c>
      <c r="J162" s="2">
        <v>137147</v>
      </c>
      <c r="K162" s="2">
        <v>112533</v>
      </c>
      <c r="L162" s="2">
        <v>-24614</v>
      </c>
      <c r="M162" s="2">
        <v>-21.87</v>
      </c>
    </row>
    <row r="163" spans="1:13" ht="15" thickBot="1" x14ac:dyDescent="0.35">
      <c r="A163" s="1" t="s">
        <v>104</v>
      </c>
      <c r="B163" s="38">
        <v>323.89999999999998</v>
      </c>
      <c r="C163" s="38">
        <v>30685.3</v>
      </c>
      <c r="D163" s="2">
        <v>0</v>
      </c>
      <c r="E163" s="38">
        <v>47582.5</v>
      </c>
      <c r="F163" s="2">
        <v>0</v>
      </c>
      <c r="G163" s="38">
        <v>37034.9</v>
      </c>
      <c r="H163" s="38">
        <v>6116.3</v>
      </c>
      <c r="I163" s="2">
        <v>0</v>
      </c>
      <c r="J163" s="2">
        <v>121742.8</v>
      </c>
      <c r="K163" s="2">
        <v>174357</v>
      </c>
      <c r="L163" s="2">
        <v>52614.2</v>
      </c>
      <c r="M163" s="2">
        <v>30.18</v>
      </c>
    </row>
    <row r="164" spans="1:13" ht="15" thickBot="1" x14ac:dyDescent="0.35">
      <c r="A164" s="1" t="s">
        <v>105</v>
      </c>
      <c r="B164" s="38">
        <v>323.89999999999998</v>
      </c>
      <c r="C164" s="38">
        <v>30685.3</v>
      </c>
      <c r="D164" s="2">
        <v>0</v>
      </c>
      <c r="E164" s="38">
        <v>63423.4</v>
      </c>
      <c r="F164" s="2">
        <v>0</v>
      </c>
      <c r="G164" s="38">
        <v>37034.9</v>
      </c>
      <c r="H164" s="38">
        <v>6116.3</v>
      </c>
      <c r="I164" s="2">
        <v>0</v>
      </c>
      <c r="J164" s="2">
        <v>137583.79999999999</v>
      </c>
      <c r="K164" s="2">
        <v>125964</v>
      </c>
      <c r="L164" s="2">
        <v>-11619.8</v>
      </c>
      <c r="M164" s="2">
        <v>-9.2200000000000006</v>
      </c>
    </row>
    <row r="165" spans="1:13" ht="15" thickBot="1" x14ac:dyDescent="0.35">
      <c r="A165" s="1" t="s">
        <v>106</v>
      </c>
      <c r="B165" s="38">
        <v>323.89999999999998</v>
      </c>
      <c r="C165" s="38">
        <v>30685.3</v>
      </c>
      <c r="D165" s="2">
        <v>0</v>
      </c>
      <c r="E165" s="38">
        <v>63423.4</v>
      </c>
      <c r="F165" s="2">
        <v>0</v>
      </c>
      <c r="G165" s="38">
        <v>37034.9</v>
      </c>
      <c r="H165" s="38">
        <v>6116.3</v>
      </c>
      <c r="I165" s="2">
        <v>0</v>
      </c>
      <c r="J165" s="2">
        <v>137583.79999999999</v>
      </c>
      <c r="K165" s="2">
        <v>138966</v>
      </c>
      <c r="L165" s="2">
        <v>1382.2</v>
      </c>
      <c r="M165" s="2">
        <v>0.99</v>
      </c>
    </row>
    <row r="166" spans="1:13" ht="15" thickBot="1" x14ac:dyDescent="0.35">
      <c r="A166" s="1" t="s">
        <v>107</v>
      </c>
      <c r="B166" s="38">
        <v>323.89999999999998</v>
      </c>
      <c r="C166" s="38">
        <v>30685.3</v>
      </c>
      <c r="D166" s="2">
        <v>0</v>
      </c>
      <c r="E166" s="38">
        <v>63423.4</v>
      </c>
      <c r="F166" s="2">
        <v>0</v>
      </c>
      <c r="G166" s="38">
        <v>37034.9</v>
      </c>
      <c r="H166" s="38">
        <v>6116.3</v>
      </c>
      <c r="I166" s="2">
        <v>0</v>
      </c>
      <c r="J166" s="2">
        <v>137583.79999999999</v>
      </c>
      <c r="K166" s="2">
        <v>127857</v>
      </c>
      <c r="L166" s="2">
        <v>-9726.7999999999993</v>
      </c>
      <c r="M166" s="2">
        <v>-7.61</v>
      </c>
    </row>
    <row r="167" spans="1:13" ht="15" thickBot="1" x14ac:dyDescent="0.35">
      <c r="A167" s="1" t="s">
        <v>108</v>
      </c>
      <c r="B167" s="38">
        <v>323.89999999999998</v>
      </c>
      <c r="C167" s="38">
        <v>30685.3</v>
      </c>
      <c r="D167" s="2">
        <v>0</v>
      </c>
      <c r="E167" s="38">
        <v>63423.4</v>
      </c>
      <c r="F167" s="2">
        <v>0</v>
      </c>
      <c r="G167" s="38">
        <v>37034.9</v>
      </c>
      <c r="H167" s="38">
        <v>6116.3</v>
      </c>
      <c r="I167" s="2">
        <v>0</v>
      </c>
      <c r="J167" s="2">
        <v>137583.79999999999</v>
      </c>
      <c r="K167" s="2">
        <v>125066</v>
      </c>
      <c r="L167" s="2">
        <v>-12517.8</v>
      </c>
      <c r="M167" s="2">
        <v>-10.01</v>
      </c>
    </row>
    <row r="168" spans="1:13" ht="15" thickBot="1" x14ac:dyDescent="0.35">
      <c r="A168" s="1" t="s">
        <v>109</v>
      </c>
      <c r="B168" s="38">
        <v>323.89999999999998</v>
      </c>
      <c r="C168" s="38">
        <v>30685.3</v>
      </c>
      <c r="D168" s="2">
        <v>0</v>
      </c>
      <c r="E168" s="38">
        <v>63423.4</v>
      </c>
      <c r="F168" s="2">
        <v>0</v>
      </c>
      <c r="G168" s="38">
        <v>37034.9</v>
      </c>
      <c r="H168" s="38">
        <v>6116.3</v>
      </c>
      <c r="I168" s="2">
        <v>0</v>
      </c>
      <c r="J168" s="2">
        <v>137583.79999999999</v>
      </c>
      <c r="K168" s="2">
        <v>127857</v>
      </c>
      <c r="L168" s="2">
        <v>-9726.7999999999993</v>
      </c>
      <c r="M168" s="2">
        <v>-7.61</v>
      </c>
    </row>
    <row r="169" spans="1:13" ht="15" thickBot="1" x14ac:dyDescent="0.35">
      <c r="A169" s="1" t="s">
        <v>110</v>
      </c>
      <c r="B169" s="38">
        <v>323.89999999999998</v>
      </c>
      <c r="C169" s="38">
        <v>30685.3</v>
      </c>
      <c r="D169" s="2">
        <v>0</v>
      </c>
      <c r="E169" s="38">
        <v>63423.4</v>
      </c>
      <c r="F169" s="2">
        <v>0</v>
      </c>
      <c r="G169" s="38">
        <v>37034.9</v>
      </c>
      <c r="H169" s="38">
        <v>6116.3</v>
      </c>
      <c r="I169" s="2">
        <v>0</v>
      </c>
      <c r="J169" s="2">
        <v>137583.79999999999</v>
      </c>
      <c r="K169" s="2">
        <v>113566</v>
      </c>
      <c r="L169" s="2">
        <v>-24017.8</v>
      </c>
      <c r="M169" s="2">
        <v>-21.15</v>
      </c>
    </row>
    <row r="170" spans="1:13" ht="15" thickBot="1" x14ac:dyDescent="0.35">
      <c r="A170" s="1" t="s">
        <v>111</v>
      </c>
      <c r="B170" s="38">
        <v>323.89999999999998</v>
      </c>
      <c r="C170" s="38">
        <v>0</v>
      </c>
      <c r="D170" s="2">
        <v>0</v>
      </c>
      <c r="E170" s="38">
        <v>63423.4</v>
      </c>
      <c r="F170" s="2">
        <v>0</v>
      </c>
      <c r="G170" s="38">
        <v>37034.9</v>
      </c>
      <c r="H170" s="38">
        <v>6116.3</v>
      </c>
      <c r="I170" s="2">
        <v>0</v>
      </c>
      <c r="J170" s="2">
        <v>106898.5</v>
      </c>
      <c r="K170" s="2">
        <v>139250</v>
      </c>
      <c r="L170" s="2">
        <v>32351.5</v>
      </c>
      <c r="M170" s="2">
        <v>23.23</v>
      </c>
    </row>
    <row r="171" spans="1:13" ht="15" thickBot="1" x14ac:dyDescent="0.35">
      <c r="A171" s="1" t="s">
        <v>112</v>
      </c>
      <c r="B171" s="38">
        <v>323.89999999999998</v>
      </c>
      <c r="C171" s="38">
        <v>30685.3</v>
      </c>
      <c r="D171" s="2">
        <v>0</v>
      </c>
      <c r="E171" s="38">
        <v>63423.4</v>
      </c>
      <c r="F171" s="2">
        <v>0</v>
      </c>
      <c r="G171" s="38">
        <v>37034.9</v>
      </c>
      <c r="H171" s="38">
        <v>6003.4</v>
      </c>
      <c r="I171" s="2">
        <v>0</v>
      </c>
      <c r="J171" s="2">
        <v>137470.9</v>
      </c>
      <c r="K171" s="2">
        <v>132733</v>
      </c>
      <c r="L171" s="2">
        <v>-4737.8999999999996</v>
      </c>
      <c r="M171" s="2">
        <v>-3.57</v>
      </c>
    </row>
    <row r="172" spans="1:13" ht="15" thickBot="1" x14ac:dyDescent="0.35">
      <c r="A172" s="1" t="s">
        <v>113</v>
      </c>
      <c r="B172" s="38">
        <v>323.89999999999998</v>
      </c>
      <c r="C172" s="38">
        <v>30685.3</v>
      </c>
      <c r="D172" s="2">
        <v>0</v>
      </c>
      <c r="E172" s="38">
        <v>63423.4</v>
      </c>
      <c r="F172" s="2">
        <v>0</v>
      </c>
      <c r="G172" s="38">
        <v>37034.9</v>
      </c>
      <c r="H172" s="38">
        <v>6116.3</v>
      </c>
      <c r="I172" s="2">
        <v>0</v>
      </c>
      <c r="J172" s="2">
        <v>137583.79999999999</v>
      </c>
      <c r="K172" s="2">
        <v>120666</v>
      </c>
      <c r="L172" s="2">
        <v>-16917.8</v>
      </c>
      <c r="M172" s="2">
        <v>-14.02</v>
      </c>
    </row>
    <row r="173" spans="1:13" ht="15" thickBot="1" x14ac:dyDescent="0.35">
      <c r="A173" s="1" t="s">
        <v>114</v>
      </c>
      <c r="B173" s="38">
        <v>323.89999999999998</v>
      </c>
      <c r="C173" s="38">
        <v>30685.3</v>
      </c>
      <c r="D173" s="2">
        <v>0</v>
      </c>
      <c r="E173" s="38">
        <v>63423.4</v>
      </c>
      <c r="F173" s="2">
        <v>0</v>
      </c>
      <c r="G173" s="38">
        <v>37034.9</v>
      </c>
      <c r="H173" s="38">
        <v>6116.3</v>
      </c>
      <c r="I173" s="2">
        <v>0</v>
      </c>
      <c r="J173" s="2">
        <v>137583.79999999999</v>
      </c>
      <c r="K173" s="2">
        <v>118966</v>
      </c>
      <c r="L173" s="2">
        <v>-18617.8</v>
      </c>
      <c r="M173" s="2">
        <v>-15.65</v>
      </c>
    </row>
    <row r="174" spans="1:13" ht="15" thickBot="1" x14ac:dyDescent="0.35">
      <c r="A174" s="1" t="s">
        <v>115</v>
      </c>
      <c r="B174" s="38">
        <v>323.89999999999998</v>
      </c>
      <c r="C174" s="38">
        <v>30685.3</v>
      </c>
      <c r="D174" s="2">
        <v>0</v>
      </c>
      <c r="E174" s="38">
        <v>63423.4</v>
      </c>
      <c r="F174" s="2">
        <v>0</v>
      </c>
      <c r="G174" s="38">
        <v>37034.9</v>
      </c>
      <c r="H174" s="38">
        <v>6116.3</v>
      </c>
      <c r="I174" s="2">
        <v>0</v>
      </c>
      <c r="J174" s="2">
        <v>137583.79999999999</v>
      </c>
      <c r="K174" s="2">
        <v>116800</v>
      </c>
      <c r="L174" s="2">
        <v>-20783.8</v>
      </c>
      <c r="M174" s="2">
        <v>-17.79</v>
      </c>
    </row>
    <row r="175" spans="1:13" ht="15" thickBot="1" x14ac:dyDescent="0.35">
      <c r="A175" s="1" t="s">
        <v>116</v>
      </c>
      <c r="B175" s="38">
        <v>323.89999999999998</v>
      </c>
      <c r="C175" s="38">
        <v>30685.3</v>
      </c>
      <c r="D175" s="2">
        <v>0</v>
      </c>
      <c r="E175" s="38">
        <v>63423.4</v>
      </c>
      <c r="F175" s="2">
        <v>0</v>
      </c>
      <c r="G175" s="38">
        <v>37034.9</v>
      </c>
      <c r="H175" s="38">
        <v>6116.3</v>
      </c>
      <c r="I175" s="2">
        <v>0</v>
      </c>
      <c r="J175" s="2">
        <v>137583.79999999999</v>
      </c>
      <c r="K175" s="2">
        <v>124233</v>
      </c>
      <c r="L175" s="2">
        <v>-13350.8</v>
      </c>
      <c r="M175" s="2">
        <v>-10.75</v>
      </c>
    </row>
    <row r="176" spans="1:13" ht="15" thickBot="1" x14ac:dyDescent="0.35">
      <c r="A176" s="1" t="s">
        <v>117</v>
      </c>
      <c r="B176" s="38">
        <v>323.89999999999998</v>
      </c>
      <c r="C176" s="38">
        <v>30685.3</v>
      </c>
      <c r="D176" s="2">
        <v>0</v>
      </c>
      <c r="E176" s="38">
        <v>63423.4</v>
      </c>
      <c r="F176" s="2">
        <v>0</v>
      </c>
      <c r="G176" s="38">
        <v>37034.9</v>
      </c>
      <c r="H176" s="38">
        <v>6116.3</v>
      </c>
      <c r="I176" s="2">
        <v>0</v>
      </c>
      <c r="J176" s="2">
        <v>137583.79999999999</v>
      </c>
      <c r="K176" s="2">
        <v>128300</v>
      </c>
      <c r="L176" s="2">
        <v>-9283.7999999999993</v>
      </c>
      <c r="M176" s="2">
        <v>-7.24</v>
      </c>
    </row>
    <row r="177" spans="1:20" ht="15" thickBot="1" x14ac:dyDescent="0.35">
      <c r="A177" s="1" t="s">
        <v>118</v>
      </c>
      <c r="B177" s="38">
        <v>323.89999999999998</v>
      </c>
      <c r="C177" s="38">
        <v>30685.3</v>
      </c>
      <c r="D177" s="2">
        <v>0</v>
      </c>
      <c r="E177" s="38">
        <v>63423.4</v>
      </c>
      <c r="F177" s="2">
        <v>0</v>
      </c>
      <c r="G177" s="38">
        <v>37034.9</v>
      </c>
      <c r="H177" s="38">
        <v>6116.3</v>
      </c>
      <c r="I177" s="2">
        <v>0</v>
      </c>
      <c r="J177" s="2">
        <v>137583.79999999999</v>
      </c>
      <c r="K177" s="2">
        <v>117300</v>
      </c>
      <c r="L177" s="2">
        <v>-20283.8</v>
      </c>
      <c r="M177" s="2">
        <v>-17.29</v>
      </c>
    </row>
    <row r="178" spans="1:20" ht="15" thickBot="1" x14ac:dyDescent="0.35">
      <c r="A178" s="1" t="s">
        <v>119</v>
      </c>
      <c r="B178" s="38">
        <v>323.89999999999998</v>
      </c>
      <c r="C178" s="38">
        <v>30685.3</v>
      </c>
      <c r="D178" s="2">
        <v>0</v>
      </c>
      <c r="E178" s="38">
        <v>63423.4</v>
      </c>
      <c r="F178" s="2">
        <v>0</v>
      </c>
      <c r="G178" s="38">
        <v>37034.9</v>
      </c>
      <c r="H178" s="38">
        <v>6116.3</v>
      </c>
      <c r="I178" s="2">
        <v>0</v>
      </c>
      <c r="J178" s="2">
        <v>137583.79999999999</v>
      </c>
      <c r="K178" s="2">
        <v>141066</v>
      </c>
      <c r="L178" s="2">
        <v>3482.2</v>
      </c>
      <c r="M178" s="2">
        <v>2.4700000000000002</v>
      </c>
    </row>
    <row r="179" spans="1:20" ht="15" thickBot="1" x14ac:dyDescent="0.35">
      <c r="A179" s="1" t="s">
        <v>120</v>
      </c>
      <c r="B179" s="38">
        <v>323.89999999999998</v>
      </c>
      <c r="C179" s="38">
        <v>30685.3</v>
      </c>
      <c r="D179" s="2">
        <v>0</v>
      </c>
      <c r="E179" s="38">
        <v>63423.4</v>
      </c>
      <c r="F179" s="2">
        <v>0</v>
      </c>
      <c r="G179" s="38">
        <v>37034.9</v>
      </c>
      <c r="H179" s="38">
        <v>6116.3</v>
      </c>
      <c r="I179" s="2">
        <v>0</v>
      </c>
      <c r="J179" s="2">
        <v>137583.79999999999</v>
      </c>
      <c r="K179" s="2">
        <v>140678</v>
      </c>
      <c r="L179" s="2">
        <v>3094.2</v>
      </c>
      <c r="M179" s="2">
        <v>2.2000000000000002</v>
      </c>
    </row>
    <row r="180" spans="1:20" ht="15" thickBot="1" x14ac:dyDescent="0.35">
      <c r="A180" s="1" t="s">
        <v>121</v>
      </c>
      <c r="B180" s="38">
        <v>323.89999999999998</v>
      </c>
      <c r="C180" s="38">
        <v>30685.3</v>
      </c>
      <c r="D180" s="2">
        <v>0</v>
      </c>
      <c r="E180" s="38">
        <v>63423.4</v>
      </c>
      <c r="F180" s="2">
        <v>0</v>
      </c>
      <c r="G180" s="38">
        <v>37034.9</v>
      </c>
      <c r="H180" s="38">
        <v>6116.3</v>
      </c>
      <c r="I180" s="2">
        <v>0</v>
      </c>
      <c r="J180" s="2">
        <v>137583.79999999999</v>
      </c>
      <c r="K180" s="2">
        <v>123666</v>
      </c>
      <c r="L180" s="2">
        <v>-13917.8</v>
      </c>
      <c r="M180" s="2">
        <v>-11.25</v>
      </c>
    </row>
    <row r="181" spans="1:20" ht="15" thickBot="1" x14ac:dyDescent="0.35">
      <c r="A181" s="1" t="s">
        <v>122</v>
      </c>
      <c r="B181" s="38">
        <v>323.89999999999998</v>
      </c>
      <c r="C181" s="38">
        <v>30685.3</v>
      </c>
      <c r="D181" s="2">
        <v>0</v>
      </c>
      <c r="E181" s="38">
        <v>63423.4</v>
      </c>
      <c r="F181" s="2">
        <v>0</v>
      </c>
      <c r="G181" s="38">
        <v>37034.9</v>
      </c>
      <c r="H181" s="38">
        <v>6116.3</v>
      </c>
      <c r="I181" s="2">
        <v>0</v>
      </c>
      <c r="J181" s="2">
        <v>137583.79999999999</v>
      </c>
      <c r="K181" s="2">
        <v>113666</v>
      </c>
      <c r="L181" s="2">
        <v>-23917.8</v>
      </c>
      <c r="M181" s="2">
        <v>-21.04</v>
      </c>
    </row>
    <row r="182" spans="1:20" ht="15" thickBot="1" x14ac:dyDescent="0.35">
      <c r="A182" s="1" t="s">
        <v>123</v>
      </c>
      <c r="B182" s="38">
        <v>323.89999999999998</v>
      </c>
      <c r="C182" s="38">
        <v>30685.3</v>
      </c>
      <c r="D182" s="2">
        <v>0</v>
      </c>
      <c r="E182" s="38">
        <v>63423.4</v>
      </c>
      <c r="F182" s="2">
        <v>0</v>
      </c>
      <c r="G182" s="38">
        <v>37034.9</v>
      </c>
      <c r="H182" s="38">
        <v>6116.3</v>
      </c>
      <c r="I182" s="2">
        <v>0</v>
      </c>
      <c r="J182" s="2">
        <v>137583.79999999999</v>
      </c>
      <c r="K182" s="2">
        <v>117033</v>
      </c>
      <c r="L182" s="2">
        <v>-20550.8</v>
      </c>
      <c r="M182" s="2">
        <v>-17.559999999999999</v>
      </c>
    </row>
    <row r="183" spans="1:20" ht="15" thickBot="1" x14ac:dyDescent="0.35">
      <c r="A183" s="1" t="s">
        <v>124</v>
      </c>
      <c r="B183" s="38">
        <v>323.89999999999998</v>
      </c>
      <c r="C183" s="38">
        <v>30685.3</v>
      </c>
      <c r="D183" s="2">
        <v>0</v>
      </c>
      <c r="E183" s="38">
        <v>63423.4</v>
      </c>
      <c r="F183" s="2">
        <v>0</v>
      </c>
      <c r="G183" s="38">
        <v>37034.9</v>
      </c>
      <c r="H183" s="38">
        <v>6116.3</v>
      </c>
      <c r="I183" s="2">
        <v>0</v>
      </c>
      <c r="J183" s="2">
        <v>137583.79999999999</v>
      </c>
      <c r="K183" s="2">
        <v>122392</v>
      </c>
      <c r="L183" s="2">
        <v>-15191.8</v>
      </c>
      <c r="M183" s="2">
        <v>-12.41</v>
      </c>
    </row>
    <row r="184" spans="1:20" ht="15" thickBot="1" x14ac:dyDescent="0.35">
      <c r="A184" s="1" t="s">
        <v>125</v>
      </c>
      <c r="B184" s="38">
        <v>0</v>
      </c>
      <c r="C184" s="38">
        <v>30685.3</v>
      </c>
      <c r="D184" s="2">
        <v>0</v>
      </c>
      <c r="E184" s="38">
        <v>63423.4</v>
      </c>
      <c r="F184" s="2">
        <v>0</v>
      </c>
      <c r="G184" s="38">
        <v>37034.9</v>
      </c>
      <c r="H184" s="38">
        <v>6003.4</v>
      </c>
      <c r="I184" s="2">
        <v>0</v>
      </c>
      <c r="J184" s="2">
        <v>137147</v>
      </c>
      <c r="K184" s="2">
        <v>132214</v>
      </c>
      <c r="L184" s="2">
        <v>-4933</v>
      </c>
      <c r="M184" s="2">
        <v>-3.73</v>
      </c>
    </row>
    <row r="185" spans="1:20" ht="15" thickBot="1" x14ac:dyDescent="0.35">
      <c r="A185" s="1" t="s">
        <v>126</v>
      </c>
      <c r="B185" s="38">
        <v>323.89999999999998</v>
      </c>
      <c r="C185" s="38">
        <v>30685.3</v>
      </c>
      <c r="D185" s="2">
        <v>0</v>
      </c>
      <c r="E185" s="38">
        <v>63423.4</v>
      </c>
      <c r="F185" s="2">
        <v>0</v>
      </c>
      <c r="G185" s="38">
        <v>0</v>
      </c>
      <c r="H185" s="38">
        <v>6116.3</v>
      </c>
      <c r="I185" s="2">
        <v>0</v>
      </c>
      <c r="J185" s="2">
        <v>100548.9</v>
      </c>
      <c r="K185" s="2">
        <v>124233</v>
      </c>
      <c r="L185" s="2">
        <v>23684.1</v>
      </c>
      <c r="M185" s="2">
        <v>19.059999999999999</v>
      </c>
    </row>
    <row r="186" spans="1:20" ht="15" thickBot="1" x14ac:dyDescent="0.35">
      <c r="A186" s="1" t="s">
        <v>127</v>
      </c>
      <c r="B186" s="38">
        <v>323.89999999999998</v>
      </c>
      <c r="C186" s="38">
        <v>30685.3</v>
      </c>
      <c r="D186" s="2">
        <v>0</v>
      </c>
      <c r="E186" s="38">
        <v>63423.4</v>
      </c>
      <c r="F186" s="2">
        <v>0</v>
      </c>
      <c r="G186" s="38">
        <v>37034.9</v>
      </c>
      <c r="H186" s="38">
        <v>6116.3</v>
      </c>
      <c r="I186" s="2">
        <v>0</v>
      </c>
      <c r="J186" s="2">
        <v>137583.79999999999</v>
      </c>
      <c r="K186" s="2">
        <v>120250</v>
      </c>
      <c r="L186" s="2">
        <v>-17333.8</v>
      </c>
      <c r="M186" s="2">
        <v>-14.41</v>
      </c>
    </row>
    <row r="187" spans="1:20" ht="15" thickBot="1" x14ac:dyDescent="0.35">
      <c r="A187" s="1" t="s">
        <v>128</v>
      </c>
      <c r="B187" s="38">
        <v>323.89999999999998</v>
      </c>
      <c r="C187" s="38">
        <v>30685.3</v>
      </c>
      <c r="D187" s="2">
        <v>0</v>
      </c>
      <c r="E187" s="38">
        <v>63423.4</v>
      </c>
      <c r="F187" s="2">
        <v>0</v>
      </c>
      <c r="G187" s="38">
        <v>37034.9</v>
      </c>
      <c r="H187" s="38">
        <v>6116.3</v>
      </c>
      <c r="I187" s="2">
        <v>0</v>
      </c>
      <c r="J187" s="2">
        <v>137583.79999999999</v>
      </c>
      <c r="K187" s="2">
        <v>130900</v>
      </c>
      <c r="L187" s="2">
        <v>-6683.8</v>
      </c>
      <c r="M187" s="2">
        <v>-5.1100000000000003</v>
      </c>
    </row>
    <row r="188" spans="1:20" ht="15" thickBot="1" x14ac:dyDescent="0.35">
      <c r="A188" s="1" t="s">
        <v>129</v>
      </c>
      <c r="B188" s="38">
        <v>0</v>
      </c>
      <c r="C188" s="38">
        <v>30685.3</v>
      </c>
      <c r="D188" s="2">
        <v>0</v>
      </c>
      <c r="E188" s="38">
        <v>63423.4</v>
      </c>
      <c r="F188" s="2">
        <v>0</v>
      </c>
      <c r="G188" s="38">
        <v>37034.9</v>
      </c>
      <c r="H188" s="38">
        <v>6003.4</v>
      </c>
      <c r="I188" s="2">
        <v>0</v>
      </c>
      <c r="J188" s="2">
        <v>137147</v>
      </c>
      <c r="K188" s="2">
        <v>211821</v>
      </c>
      <c r="L188" s="2">
        <v>74674</v>
      </c>
      <c r="M188" s="2">
        <v>35.25</v>
      </c>
    </row>
    <row r="189" spans="1:20" ht="15" thickBot="1" x14ac:dyDescent="0.35">
      <c r="A189" s="125" t="s">
        <v>938</v>
      </c>
      <c r="B189" s="126">
        <f>SUM(B155:B188)/$B$192</f>
        <v>2.072056960422522E-3</v>
      </c>
      <c r="C189" s="126">
        <f t="shared" ref="C189:R189" si="1">SUM(C155:C188)/$B$192</f>
        <v>0.22337628171450943</v>
      </c>
      <c r="D189" s="126">
        <f t="shared" si="1"/>
        <v>0</v>
      </c>
      <c r="E189" s="126">
        <f t="shared" si="1"/>
        <v>0.46869808883071473</v>
      </c>
      <c r="F189" s="126">
        <f t="shared" si="1"/>
        <v>0</v>
      </c>
      <c r="G189" s="126">
        <f t="shared" si="1"/>
        <v>0.26142908244920926</v>
      </c>
      <c r="H189" s="126">
        <f t="shared" si="1"/>
        <v>4.4424512104495661E-2</v>
      </c>
      <c r="I189" s="126">
        <f t="shared" si="1"/>
        <v>0</v>
      </c>
      <c r="J189" s="126">
        <f t="shared" si="1"/>
        <v>0.99999999999999956</v>
      </c>
      <c r="K189" s="126">
        <f>SUM(B189:I189)</f>
        <v>1.0000000220593517</v>
      </c>
      <c r="L189" s="126" t="s">
        <v>217</v>
      </c>
      <c r="M189" s="126"/>
      <c r="N189" s="126"/>
      <c r="O189" s="126"/>
      <c r="P189" s="126"/>
      <c r="Q189" s="126"/>
      <c r="R189" s="126"/>
      <c r="S189" s="126"/>
      <c r="T189" s="126"/>
    </row>
    <row r="190" spans="1:20" ht="15" thickBot="1" x14ac:dyDescent="0.35">
      <c r="A190" s="7" t="s">
        <v>206</v>
      </c>
      <c r="B190" s="41">
        <v>137583.79999999999</v>
      </c>
    </row>
    <row r="191" spans="1:20" ht="15" thickBot="1" x14ac:dyDescent="0.35">
      <c r="A191" s="7" t="s">
        <v>314</v>
      </c>
      <c r="B191" s="41">
        <v>0</v>
      </c>
    </row>
    <row r="192" spans="1:20" ht="15" thickBot="1" x14ac:dyDescent="0.35">
      <c r="A192" s="7" t="s">
        <v>208</v>
      </c>
      <c r="B192" s="41">
        <v>4533224.8</v>
      </c>
    </row>
    <row r="193" spans="1:2" ht="15" thickBot="1" x14ac:dyDescent="0.35">
      <c r="A193" s="7" t="s">
        <v>209</v>
      </c>
      <c r="B193" s="41">
        <v>4382232</v>
      </c>
    </row>
    <row r="194" spans="1:2" ht="15" thickBot="1" x14ac:dyDescent="0.35">
      <c r="A194" s="7" t="s">
        <v>210</v>
      </c>
      <c r="B194" s="31">
        <v>150992.79999999999</v>
      </c>
    </row>
    <row r="195" spans="1:2" ht="15" thickBot="1" x14ac:dyDescent="0.35">
      <c r="A195" s="7" t="s">
        <v>211</v>
      </c>
      <c r="B195" s="41"/>
    </row>
    <row r="196" spans="1:2" ht="15" thickBot="1" x14ac:dyDescent="0.35">
      <c r="A196" s="7" t="s">
        <v>212</v>
      </c>
      <c r="B196" s="41"/>
    </row>
    <row r="197" spans="1:2" ht="15" thickBot="1" x14ac:dyDescent="0.35">
      <c r="A197" s="7" t="s">
        <v>213</v>
      </c>
      <c r="B197" s="41">
        <v>0</v>
      </c>
    </row>
    <row r="199" spans="1:2" x14ac:dyDescent="0.3">
      <c r="A199" s="9" t="s">
        <v>214</v>
      </c>
    </row>
    <row r="201" spans="1:2" x14ac:dyDescent="0.3">
      <c r="A201" s="10" t="s">
        <v>326</v>
      </c>
    </row>
    <row r="202" spans="1:2" x14ac:dyDescent="0.3">
      <c r="A202" s="10" t="s">
        <v>327</v>
      </c>
    </row>
  </sheetData>
  <hyperlinks>
    <hyperlink ref="A199" r:id="rId1" display="https://miau.my-x.hu/myx-free/coco/test/643564520210319104435.html" xr:uid="{2FE53557-6E9B-4394-8A9F-265A8BC421A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88E7-4A69-4230-9FC2-14B22860FB8B}">
  <dimension ref="A1:M202"/>
  <sheetViews>
    <sheetView workbookViewId="0"/>
  </sheetViews>
  <sheetFormatPr defaultRowHeight="14.4" x14ac:dyDescent="0.3"/>
  <cols>
    <col min="1" max="1" width="29.77734375" bestFit="1" customWidth="1"/>
    <col min="2" max="3" width="8.77734375" bestFit="1" customWidth="1"/>
    <col min="4" max="4" width="6.77734375" style="45" bestFit="1" customWidth="1"/>
    <col min="5" max="5" width="7.77734375" bestFit="1" customWidth="1"/>
    <col min="6" max="6" width="7.21875" bestFit="1" customWidth="1"/>
    <col min="7" max="7" width="7.88671875" bestFit="1" customWidth="1"/>
    <col min="8" max="8" width="6.6640625" bestFit="1" customWidth="1"/>
    <col min="9" max="9" width="6.77734375" bestFit="1" customWidth="1"/>
    <col min="10" max="10" width="1.6640625" bestFit="1" customWidth="1"/>
    <col min="11" max="11" width="7.21875" bestFit="1" customWidth="1"/>
    <col min="12" max="12" width="8.6640625" bestFit="1" customWidth="1"/>
  </cols>
  <sheetData>
    <row r="1" spans="1:5" x14ac:dyDescent="0.3">
      <c r="B1" t="str">
        <f>B3</f>
        <v>X(A31)</v>
      </c>
      <c r="C1" t="str">
        <f t="shared" ref="C1:D1" si="0">C3</f>
        <v>X(A76)</v>
      </c>
      <c r="D1" t="str">
        <f t="shared" si="0"/>
        <v>X(A87)</v>
      </c>
    </row>
    <row r="2" spans="1:5" ht="15" thickBot="1" x14ac:dyDescent="0.35">
      <c r="B2">
        <v>1</v>
      </c>
      <c r="C2">
        <v>1</v>
      </c>
      <c r="D2" s="45">
        <v>0</v>
      </c>
    </row>
    <row r="3" spans="1:5" ht="15" thickBot="1" x14ac:dyDescent="0.35">
      <c r="A3" s="1" t="s">
        <v>0</v>
      </c>
      <c r="B3" s="1" t="s">
        <v>31</v>
      </c>
      <c r="C3" s="1" t="s">
        <v>76</v>
      </c>
      <c r="D3" s="43" t="s">
        <v>87</v>
      </c>
      <c r="E3" s="1" t="s">
        <v>95</v>
      </c>
    </row>
    <row r="4" spans="1:5" ht="15" thickBot="1" x14ac:dyDescent="0.35">
      <c r="A4" s="1" t="s">
        <v>96</v>
      </c>
      <c r="B4" s="2">
        <v>2</v>
      </c>
      <c r="C4" s="2">
        <v>5</v>
      </c>
      <c r="D4" s="44">
        <v>5</v>
      </c>
      <c r="E4" s="2">
        <v>138700</v>
      </c>
    </row>
    <row r="5" spans="1:5" ht="15" thickBot="1" x14ac:dyDescent="0.35">
      <c r="A5" s="1" t="s">
        <v>97</v>
      </c>
      <c r="B5" s="2">
        <v>3</v>
      </c>
      <c r="C5" s="2">
        <v>1</v>
      </c>
      <c r="D5" s="44">
        <v>3</v>
      </c>
      <c r="E5" s="2">
        <v>115100</v>
      </c>
    </row>
    <row r="6" spans="1:5" ht="15" thickBot="1" x14ac:dyDescent="0.35">
      <c r="A6" s="1" t="s">
        <v>98</v>
      </c>
      <c r="B6" s="2">
        <v>1</v>
      </c>
      <c r="C6" s="2">
        <v>1</v>
      </c>
      <c r="D6" s="44">
        <v>1</v>
      </c>
      <c r="E6" s="2">
        <v>115600</v>
      </c>
    </row>
    <row r="7" spans="1:5" ht="15" thickBot="1" x14ac:dyDescent="0.35">
      <c r="A7" s="1" t="s">
        <v>99</v>
      </c>
      <c r="B7" s="2">
        <v>3</v>
      </c>
      <c r="C7" s="2">
        <v>1</v>
      </c>
      <c r="D7" s="44">
        <v>1</v>
      </c>
      <c r="E7" s="2">
        <v>131666</v>
      </c>
    </row>
    <row r="8" spans="1:5" ht="15" thickBot="1" x14ac:dyDescent="0.35">
      <c r="A8" s="1" t="s">
        <v>100</v>
      </c>
      <c r="B8" s="2">
        <v>3</v>
      </c>
      <c r="C8" s="2">
        <v>1</v>
      </c>
      <c r="D8" s="44">
        <v>1</v>
      </c>
      <c r="E8" s="2">
        <v>130933</v>
      </c>
    </row>
    <row r="9" spans="1:5" ht="15" thickBot="1" x14ac:dyDescent="0.35">
      <c r="A9" s="1" t="s">
        <v>101</v>
      </c>
      <c r="B9" s="2">
        <v>4</v>
      </c>
      <c r="C9" s="2">
        <v>1</v>
      </c>
      <c r="D9" s="44">
        <v>1</v>
      </c>
      <c r="E9" s="2">
        <v>112800</v>
      </c>
    </row>
    <row r="10" spans="1:5" ht="15" thickBot="1" x14ac:dyDescent="0.35">
      <c r="A10" s="1" t="s">
        <v>102</v>
      </c>
      <c r="B10" s="2">
        <v>4</v>
      </c>
      <c r="C10" s="2">
        <v>1</v>
      </c>
      <c r="D10" s="44">
        <v>5</v>
      </c>
      <c r="E10" s="2">
        <v>115100</v>
      </c>
    </row>
    <row r="11" spans="1:5" ht="15" thickBot="1" x14ac:dyDescent="0.35">
      <c r="A11" s="1" t="s">
        <v>103</v>
      </c>
      <c r="B11" s="2">
        <v>4</v>
      </c>
      <c r="C11" s="2">
        <v>1</v>
      </c>
      <c r="D11" s="44">
        <v>1</v>
      </c>
      <c r="E11" s="2">
        <v>112533</v>
      </c>
    </row>
    <row r="12" spans="1:5" ht="15" thickBot="1" x14ac:dyDescent="0.35">
      <c r="A12" s="1" t="s">
        <v>104</v>
      </c>
      <c r="B12" s="2">
        <v>4</v>
      </c>
      <c r="C12" s="2">
        <v>1</v>
      </c>
      <c r="D12" s="44">
        <v>4</v>
      </c>
      <c r="E12" s="2">
        <v>174357</v>
      </c>
    </row>
    <row r="13" spans="1:5" ht="15" thickBot="1" x14ac:dyDescent="0.35">
      <c r="A13" s="1" t="s">
        <v>105</v>
      </c>
      <c r="B13" s="2">
        <v>1</v>
      </c>
      <c r="C13" s="2">
        <v>1</v>
      </c>
      <c r="D13" s="44">
        <v>1</v>
      </c>
      <c r="E13" s="2">
        <v>125964</v>
      </c>
    </row>
    <row r="14" spans="1:5" ht="15" thickBot="1" x14ac:dyDescent="0.35">
      <c r="A14" s="1" t="s">
        <v>106</v>
      </c>
      <c r="B14" s="2">
        <v>4</v>
      </c>
      <c r="C14" s="2">
        <v>1</v>
      </c>
      <c r="D14" s="44">
        <v>1</v>
      </c>
      <c r="E14" s="2">
        <v>138966</v>
      </c>
    </row>
    <row r="15" spans="1:5" ht="15" thickBot="1" x14ac:dyDescent="0.35">
      <c r="A15" s="1" t="s">
        <v>107</v>
      </c>
      <c r="B15" s="2">
        <v>3</v>
      </c>
      <c r="C15" s="2">
        <v>1</v>
      </c>
      <c r="D15" s="44">
        <v>5</v>
      </c>
      <c r="E15" s="2">
        <v>127857</v>
      </c>
    </row>
    <row r="16" spans="1:5" ht="15" thickBot="1" x14ac:dyDescent="0.35">
      <c r="A16" s="1" t="s">
        <v>108</v>
      </c>
      <c r="B16" s="2">
        <v>3</v>
      </c>
      <c r="C16" s="2">
        <v>1</v>
      </c>
      <c r="D16" s="44">
        <v>5</v>
      </c>
      <c r="E16" s="2">
        <v>125066</v>
      </c>
    </row>
    <row r="17" spans="1:5" ht="15" thickBot="1" x14ac:dyDescent="0.35">
      <c r="A17" s="1" t="s">
        <v>109</v>
      </c>
      <c r="B17" s="2">
        <v>1</v>
      </c>
      <c r="C17" s="2">
        <v>1</v>
      </c>
      <c r="D17" s="44">
        <v>1</v>
      </c>
      <c r="E17" s="2">
        <v>127857</v>
      </c>
    </row>
    <row r="18" spans="1:5" ht="15" thickBot="1" x14ac:dyDescent="0.35">
      <c r="A18" s="1" t="s">
        <v>110</v>
      </c>
      <c r="B18" s="2">
        <v>1</v>
      </c>
      <c r="C18" s="2">
        <v>1</v>
      </c>
      <c r="D18" s="44">
        <v>1</v>
      </c>
      <c r="E18" s="2">
        <v>113566</v>
      </c>
    </row>
    <row r="19" spans="1:5" ht="15" thickBot="1" x14ac:dyDescent="0.35">
      <c r="A19" s="1" t="s">
        <v>111</v>
      </c>
      <c r="B19" s="2">
        <v>2</v>
      </c>
      <c r="C19" s="2">
        <v>1</v>
      </c>
      <c r="D19" s="44">
        <v>2</v>
      </c>
      <c r="E19" s="2">
        <v>139250</v>
      </c>
    </row>
    <row r="20" spans="1:5" ht="15" thickBot="1" x14ac:dyDescent="0.35">
      <c r="A20" s="1" t="s">
        <v>112</v>
      </c>
      <c r="B20" s="2">
        <v>4</v>
      </c>
      <c r="C20" s="2">
        <v>1</v>
      </c>
      <c r="D20" s="44">
        <v>1</v>
      </c>
      <c r="E20" s="2">
        <v>132733</v>
      </c>
    </row>
    <row r="21" spans="1:5" ht="15" thickBot="1" x14ac:dyDescent="0.35">
      <c r="A21" s="1" t="s">
        <v>113</v>
      </c>
      <c r="B21" s="2">
        <v>3</v>
      </c>
      <c r="C21" s="2">
        <v>1</v>
      </c>
      <c r="D21" s="44">
        <v>1</v>
      </c>
      <c r="E21" s="2">
        <v>120666</v>
      </c>
    </row>
    <row r="22" spans="1:5" ht="15" thickBot="1" x14ac:dyDescent="0.35">
      <c r="A22" s="1" t="s">
        <v>114</v>
      </c>
      <c r="B22" s="2">
        <v>1</v>
      </c>
      <c r="C22" s="2">
        <v>1</v>
      </c>
      <c r="D22" s="44">
        <v>1</v>
      </c>
      <c r="E22" s="2">
        <v>118966</v>
      </c>
    </row>
    <row r="23" spans="1:5" ht="15" thickBot="1" x14ac:dyDescent="0.35">
      <c r="A23" s="1" t="s">
        <v>115</v>
      </c>
      <c r="B23" s="2">
        <v>3</v>
      </c>
      <c r="C23" s="2">
        <v>1</v>
      </c>
      <c r="D23" s="44">
        <v>1</v>
      </c>
      <c r="E23" s="2">
        <v>116800</v>
      </c>
    </row>
    <row r="24" spans="1:5" ht="15" thickBot="1" x14ac:dyDescent="0.35">
      <c r="A24" s="1" t="s">
        <v>116</v>
      </c>
      <c r="B24" s="2">
        <v>3</v>
      </c>
      <c r="C24" s="2">
        <v>1</v>
      </c>
      <c r="D24" s="44">
        <v>1</v>
      </c>
      <c r="E24" s="2">
        <v>124233</v>
      </c>
    </row>
    <row r="25" spans="1:5" ht="15" thickBot="1" x14ac:dyDescent="0.35">
      <c r="A25" s="1" t="s">
        <v>117</v>
      </c>
      <c r="B25" s="2">
        <v>3</v>
      </c>
      <c r="C25" s="2">
        <v>1</v>
      </c>
      <c r="D25" s="44">
        <v>1</v>
      </c>
      <c r="E25" s="2">
        <v>128300</v>
      </c>
    </row>
    <row r="26" spans="1:5" ht="15" thickBot="1" x14ac:dyDescent="0.35">
      <c r="A26" s="1" t="s">
        <v>118</v>
      </c>
      <c r="B26" s="2">
        <v>3</v>
      </c>
      <c r="C26" s="2">
        <v>1</v>
      </c>
      <c r="D26" s="44">
        <v>1</v>
      </c>
      <c r="E26" s="2">
        <v>117300</v>
      </c>
    </row>
    <row r="27" spans="1:5" ht="15" thickBot="1" x14ac:dyDescent="0.35">
      <c r="A27" s="1" t="s">
        <v>119</v>
      </c>
      <c r="B27" s="2">
        <v>3</v>
      </c>
      <c r="C27" s="2">
        <v>1</v>
      </c>
      <c r="D27" s="44">
        <v>1</v>
      </c>
      <c r="E27" s="2">
        <v>141066</v>
      </c>
    </row>
    <row r="28" spans="1:5" ht="15" thickBot="1" x14ac:dyDescent="0.35">
      <c r="A28" s="1" t="s">
        <v>120</v>
      </c>
      <c r="B28" s="2">
        <v>3</v>
      </c>
      <c r="C28" s="2">
        <v>1</v>
      </c>
      <c r="D28" s="44">
        <v>1</v>
      </c>
      <c r="E28" s="2">
        <v>140678</v>
      </c>
    </row>
    <row r="29" spans="1:5" ht="15" thickBot="1" x14ac:dyDescent="0.35">
      <c r="A29" s="1" t="s">
        <v>121</v>
      </c>
      <c r="B29" s="2">
        <v>1</v>
      </c>
      <c r="C29" s="2">
        <v>1</v>
      </c>
      <c r="D29" s="44">
        <v>1</v>
      </c>
      <c r="E29" s="2">
        <v>123666</v>
      </c>
    </row>
    <row r="30" spans="1:5" ht="15" thickBot="1" x14ac:dyDescent="0.35">
      <c r="A30" s="1" t="s">
        <v>122</v>
      </c>
      <c r="B30" s="2">
        <v>1</v>
      </c>
      <c r="C30" s="2">
        <v>1</v>
      </c>
      <c r="D30" s="44">
        <v>1</v>
      </c>
      <c r="E30" s="2">
        <v>113666</v>
      </c>
    </row>
    <row r="31" spans="1:5" ht="15" thickBot="1" x14ac:dyDescent="0.35">
      <c r="A31" s="1" t="s">
        <v>123</v>
      </c>
      <c r="B31" s="2">
        <v>1</v>
      </c>
      <c r="C31" s="2">
        <v>1</v>
      </c>
      <c r="D31" s="44">
        <v>1</v>
      </c>
      <c r="E31" s="2">
        <v>117033</v>
      </c>
    </row>
    <row r="32" spans="1:5" ht="15" thickBot="1" x14ac:dyDescent="0.35">
      <c r="A32" s="1" t="s">
        <v>124</v>
      </c>
      <c r="B32" s="2">
        <v>1</v>
      </c>
      <c r="C32" s="2">
        <v>1</v>
      </c>
      <c r="D32" s="44">
        <v>1</v>
      </c>
      <c r="E32" s="2">
        <v>122392</v>
      </c>
    </row>
    <row r="33" spans="1:12" ht="15" thickBot="1" x14ac:dyDescent="0.35">
      <c r="A33" s="1" t="s">
        <v>125</v>
      </c>
      <c r="B33" s="2">
        <v>4</v>
      </c>
      <c r="C33" s="2">
        <v>1</v>
      </c>
      <c r="D33" s="44">
        <v>1</v>
      </c>
      <c r="E33" s="2">
        <v>132214</v>
      </c>
    </row>
    <row r="34" spans="1:12" ht="15" thickBot="1" x14ac:dyDescent="0.35">
      <c r="A34" s="1" t="s">
        <v>126</v>
      </c>
      <c r="B34" s="2">
        <v>3</v>
      </c>
      <c r="C34" s="2">
        <v>1</v>
      </c>
      <c r="D34" s="44">
        <v>3</v>
      </c>
      <c r="E34" s="2">
        <v>124233</v>
      </c>
    </row>
    <row r="35" spans="1:12" ht="15" thickBot="1" x14ac:dyDescent="0.35">
      <c r="A35" s="1" t="s">
        <v>127</v>
      </c>
      <c r="B35" s="2">
        <v>1</v>
      </c>
      <c r="C35" s="2">
        <v>1</v>
      </c>
      <c r="D35" s="44">
        <v>1</v>
      </c>
      <c r="E35" s="2">
        <v>120250</v>
      </c>
    </row>
    <row r="36" spans="1:12" ht="15" thickBot="1" x14ac:dyDescent="0.35">
      <c r="A36" s="1" t="s">
        <v>128</v>
      </c>
      <c r="B36" s="2">
        <v>3</v>
      </c>
      <c r="C36" s="2">
        <v>1</v>
      </c>
      <c r="D36" s="44">
        <v>1</v>
      </c>
      <c r="E36" s="2">
        <v>130900</v>
      </c>
    </row>
    <row r="37" spans="1:12" ht="15" thickBot="1" x14ac:dyDescent="0.35">
      <c r="A37" s="1" t="s">
        <v>129</v>
      </c>
      <c r="B37" s="2">
        <v>5</v>
      </c>
      <c r="C37" s="2">
        <v>1</v>
      </c>
      <c r="D37" s="44">
        <v>5</v>
      </c>
      <c r="E37" s="2">
        <v>211821</v>
      </c>
    </row>
    <row r="40" spans="1:12" ht="18" x14ac:dyDescent="0.3">
      <c r="A40" s="3"/>
    </row>
    <row r="41" spans="1:12" x14ac:dyDescent="0.3">
      <c r="A41" s="4"/>
    </row>
    <row r="44" spans="1:12" ht="18" x14ac:dyDescent="0.3">
      <c r="A44" s="5" t="s">
        <v>130</v>
      </c>
      <c r="B44" s="6">
        <v>8469566</v>
      </c>
      <c r="C44" s="5" t="s">
        <v>131</v>
      </c>
      <c r="D44" s="46">
        <v>34</v>
      </c>
      <c r="E44" s="5" t="s">
        <v>132</v>
      </c>
      <c r="F44" s="30">
        <v>3</v>
      </c>
      <c r="G44" s="5" t="s">
        <v>133</v>
      </c>
      <c r="H44" s="6">
        <v>34</v>
      </c>
      <c r="I44" s="5" t="s">
        <v>134</v>
      </c>
      <c r="J44" s="6">
        <v>0</v>
      </c>
      <c r="K44" s="5" t="s">
        <v>135</v>
      </c>
      <c r="L44" s="6" t="s">
        <v>328</v>
      </c>
    </row>
    <row r="45" spans="1:12" ht="18.600000000000001" thickBot="1" x14ac:dyDescent="0.35">
      <c r="A45" s="3"/>
    </row>
    <row r="46" spans="1:12" ht="15" thickBot="1" x14ac:dyDescent="0.35">
      <c r="A46" s="1" t="s">
        <v>0</v>
      </c>
      <c r="B46" s="1" t="s">
        <v>1</v>
      </c>
      <c r="C46" s="1" t="s">
        <v>2</v>
      </c>
      <c r="D46" s="43" t="s">
        <v>3</v>
      </c>
      <c r="E46" s="1" t="s">
        <v>329</v>
      </c>
    </row>
    <row r="47" spans="1:12" ht="15" thickBot="1" x14ac:dyDescent="0.35">
      <c r="A47" s="1" t="s">
        <v>96</v>
      </c>
      <c r="B47" s="2">
        <v>2</v>
      </c>
      <c r="C47" s="2">
        <v>5</v>
      </c>
      <c r="D47" s="44">
        <v>5</v>
      </c>
      <c r="E47" s="2">
        <v>138700</v>
      </c>
    </row>
    <row r="48" spans="1:12" ht="15" thickBot="1" x14ac:dyDescent="0.35">
      <c r="A48" s="1" t="s">
        <v>97</v>
      </c>
      <c r="B48" s="2">
        <v>3</v>
      </c>
      <c r="C48" s="2">
        <v>1</v>
      </c>
      <c r="D48" s="44">
        <v>3</v>
      </c>
      <c r="E48" s="2">
        <v>115100</v>
      </c>
    </row>
    <row r="49" spans="1:5" ht="15" thickBot="1" x14ac:dyDescent="0.35">
      <c r="A49" s="1" t="s">
        <v>98</v>
      </c>
      <c r="B49" s="2">
        <v>1</v>
      </c>
      <c r="C49" s="2">
        <v>1</v>
      </c>
      <c r="D49" s="44">
        <v>1</v>
      </c>
      <c r="E49" s="2">
        <v>115600</v>
      </c>
    </row>
    <row r="50" spans="1:5" ht="15" thickBot="1" x14ac:dyDescent="0.35">
      <c r="A50" s="1" t="s">
        <v>99</v>
      </c>
      <c r="B50" s="2">
        <v>3</v>
      </c>
      <c r="C50" s="2">
        <v>1</v>
      </c>
      <c r="D50" s="44">
        <v>1</v>
      </c>
      <c r="E50" s="2">
        <v>131666</v>
      </c>
    </row>
    <row r="51" spans="1:5" ht="15" thickBot="1" x14ac:dyDescent="0.35">
      <c r="A51" s="1" t="s">
        <v>100</v>
      </c>
      <c r="B51" s="2">
        <v>3</v>
      </c>
      <c r="C51" s="2">
        <v>1</v>
      </c>
      <c r="D51" s="44">
        <v>1</v>
      </c>
      <c r="E51" s="2">
        <v>130933</v>
      </c>
    </row>
    <row r="52" spans="1:5" ht="15" thickBot="1" x14ac:dyDescent="0.35">
      <c r="A52" s="1" t="s">
        <v>101</v>
      </c>
      <c r="B52" s="2">
        <v>4</v>
      </c>
      <c r="C52" s="2">
        <v>1</v>
      </c>
      <c r="D52" s="44">
        <v>1</v>
      </c>
      <c r="E52" s="2">
        <v>112800</v>
      </c>
    </row>
    <row r="53" spans="1:5" ht="15" thickBot="1" x14ac:dyDescent="0.35">
      <c r="A53" s="1" t="s">
        <v>102</v>
      </c>
      <c r="B53" s="2">
        <v>4</v>
      </c>
      <c r="C53" s="2">
        <v>1</v>
      </c>
      <c r="D53" s="44">
        <v>5</v>
      </c>
      <c r="E53" s="2">
        <v>115100</v>
      </c>
    </row>
    <row r="54" spans="1:5" ht="15" thickBot="1" x14ac:dyDescent="0.35">
      <c r="A54" s="1" t="s">
        <v>103</v>
      </c>
      <c r="B54" s="2">
        <v>4</v>
      </c>
      <c r="C54" s="2">
        <v>1</v>
      </c>
      <c r="D54" s="44">
        <v>1</v>
      </c>
      <c r="E54" s="2">
        <v>112533</v>
      </c>
    </row>
    <row r="55" spans="1:5" ht="15" thickBot="1" x14ac:dyDescent="0.35">
      <c r="A55" s="1" t="s">
        <v>104</v>
      </c>
      <c r="B55" s="2">
        <v>4</v>
      </c>
      <c r="C55" s="2">
        <v>1</v>
      </c>
      <c r="D55" s="44">
        <v>4</v>
      </c>
      <c r="E55" s="2">
        <v>174357</v>
      </c>
    </row>
    <row r="56" spans="1:5" ht="15" thickBot="1" x14ac:dyDescent="0.35">
      <c r="A56" s="1" t="s">
        <v>105</v>
      </c>
      <c r="B56" s="2">
        <v>1</v>
      </c>
      <c r="C56" s="2">
        <v>1</v>
      </c>
      <c r="D56" s="44">
        <v>1</v>
      </c>
      <c r="E56" s="2">
        <v>125964</v>
      </c>
    </row>
    <row r="57" spans="1:5" ht="15" thickBot="1" x14ac:dyDescent="0.35">
      <c r="A57" s="1" t="s">
        <v>106</v>
      </c>
      <c r="B57" s="2">
        <v>4</v>
      </c>
      <c r="C57" s="2">
        <v>1</v>
      </c>
      <c r="D57" s="44">
        <v>1</v>
      </c>
      <c r="E57" s="2">
        <v>138966</v>
      </c>
    </row>
    <row r="58" spans="1:5" ht="15" thickBot="1" x14ac:dyDescent="0.35">
      <c r="A58" s="1" t="s">
        <v>107</v>
      </c>
      <c r="B58" s="2">
        <v>3</v>
      </c>
      <c r="C58" s="2">
        <v>1</v>
      </c>
      <c r="D58" s="44">
        <v>5</v>
      </c>
      <c r="E58" s="2">
        <v>127857</v>
      </c>
    </row>
    <row r="59" spans="1:5" ht="15" thickBot="1" x14ac:dyDescent="0.35">
      <c r="A59" s="1" t="s">
        <v>108</v>
      </c>
      <c r="B59" s="2">
        <v>3</v>
      </c>
      <c r="C59" s="2">
        <v>1</v>
      </c>
      <c r="D59" s="44">
        <v>5</v>
      </c>
      <c r="E59" s="2">
        <v>125066</v>
      </c>
    </row>
    <row r="60" spans="1:5" ht="15" thickBot="1" x14ac:dyDescent="0.35">
      <c r="A60" s="1" t="s">
        <v>109</v>
      </c>
      <c r="B60" s="2">
        <v>1</v>
      </c>
      <c r="C60" s="2">
        <v>1</v>
      </c>
      <c r="D60" s="44">
        <v>1</v>
      </c>
      <c r="E60" s="2">
        <v>127857</v>
      </c>
    </row>
    <row r="61" spans="1:5" ht="15" thickBot="1" x14ac:dyDescent="0.35">
      <c r="A61" s="1" t="s">
        <v>110</v>
      </c>
      <c r="B61" s="2">
        <v>1</v>
      </c>
      <c r="C61" s="2">
        <v>1</v>
      </c>
      <c r="D61" s="44">
        <v>1</v>
      </c>
      <c r="E61" s="2">
        <v>113566</v>
      </c>
    </row>
    <row r="62" spans="1:5" ht="15" thickBot="1" x14ac:dyDescent="0.35">
      <c r="A62" s="1" t="s">
        <v>111</v>
      </c>
      <c r="B62" s="2">
        <v>2</v>
      </c>
      <c r="C62" s="2">
        <v>1</v>
      </c>
      <c r="D62" s="44">
        <v>2</v>
      </c>
      <c r="E62" s="2">
        <v>139250</v>
      </c>
    </row>
    <row r="63" spans="1:5" ht="15" thickBot="1" x14ac:dyDescent="0.35">
      <c r="A63" s="1" t="s">
        <v>112</v>
      </c>
      <c r="B63" s="2">
        <v>4</v>
      </c>
      <c r="C63" s="2">
        <v>1</v>
      </c>
      <c r="D63" s="44">
        <v>1</v>
      </c>
      <c r="E63" s="2">
        <v>132733</v>
      </c>
    </row>
    <row r="64" spans="1:5" ht="15" thickBot="1" x14ac:dyDescent="0.35">
      <c r="A64" s="1" t="s">
        <v>113</v>
      </c>
      <c r="B64" s="2">
        <v>3</v>
      </c>
      <c r="C64" s="2">
        <v>1</v>
      </c>
      <c r="D64" s="44">
        <v>1</v>
      </c>
      <c r="E64" s="2">
        <v>120666</v>
      </c>
    </row>
    <row r="65" spans="1:5" ht="15" thickBot="1" x14ac:dyDescent="0.35">
      <c r="A65" s="1" t="s">
        <v>114</v>
      </c>
      <c r="B65" s="2">
        <v>1</v>
      </c>
      <c r="C65" s="2">
        <v>1</v>
      </c>
      <c r="D65" s="44">
        <v>1</v>
      </c>
      <c r="E65" s="2">
        <v>118966</v>
      </c>
    </row>
    <row r="66" spans="1:5" ht="15" thickBot="1" x14ac:dyDescent="0.35">
      <c r="A66" s="1" t="s">
        <v>115</v>
      </c>
      <c r="B66" s="2">
        <v>3</v>
      </c>
      <c r="C66" s="2">
        <v>1</v>
      </c>
      <c r="D66" s="44">
        <v>1</v>
      </c>
      <c r="E66" s="2">
        <v>116800</v>
      </c>
    </row>
    <row r="67" spans="1:5" ht="15" thickBot="1" x14ac:dyDescent="0.35">
      <c r="A67" s="1" t="s">
        <v>116</v>
      </c>
      <c r="B67" s="2">
        <v>3</v>
      </c>
      <c r="C67" s="2">
        <v>1</v>
      </c>
      <c r="D67" s="44">
        <v>1</v>
      </c>
      <c r="E67" s="2">
        <v>124233</v>
      </c>
    </row>
    <row r="68" spans="1:5" ht="15" thickBot="1" x14ac:dyDescent="0.35">
      <c r="A68" s="1" t="s">
        <v>117</v>
      </c>
      <c r="B68" s="2">
        <v>3</v>
      </c>
      <c r="C68" s="2">
        <v>1</v>
      </c>
      <c r="D68" s="44">
        <v>1</v>
      </c>
      <c r="E68" s="2">
        <v>128300</v>
      </c>
    </row>
    <row r="69" spans="1:5" ht="15" thickBot="1" x14ac:dyDescent="0.35">
      <c r="A69" s="1" t="s">
        <v>118</v>
      </c>
      <c r="B69" s="2">
        <v>3</v>
      </c>
      <c r="C69" s="2">
        <v>1</v>
      </c>
      <c r="D69" s="44">
        <v>1</v>
      </c>
      <c r="E69" s="2">
        <v>117300</v>
      </c>
    </row>
    <row r="70" spans="1:5" ht="15" thickBot="1" x14ac:dyDescent="0.35">
      <c r="A70" s="1" t="s">
        <v>119</v>
      </c>
      <c r="B70" s="2">
        <v>3</v>
      </c>
      <c r="C70" s="2">
        <v>1</v>
      </c>
      <c r="D70" s="44">
        <v>1</v>
      </c>
      <c r="E70" s="2">
        <v>141066</v>
      </c>
    </row>
    <row r="71" spans="1:5" ht="15" thickBot="1" x14ac:dyDescent="0.35">
      <c r="A71" s="1" t="s">
        <v>120</v>
      </c>
      <c r="B71" s="2">
        <v>3</v>
      </c>
      <c r="C71" s="2">
        <v>1</v>
      </c>
      <c r="D71" s="44">
        <v>1</v>
      </c>
      <c r="E71" s="2">
        <v>140678</v>
      </c>
    </row>
    <row r="72" spans="1:5" ht="15" thickBot="1" x14ac:dyDescent="0.35">
      <c r="A72" s="1" t="s">
        <v>121</v>
      </c>
      <c r="B72" s="2">
        <v>1</v>
      </c>
      <c r="C72" s="2">
        <v>1</v>
      </c>
      <c r="D72" s="44">
        <v>1</v>
      </c>
      <c r="E72" s="2">
        <v>123666</v>
      </c>
    </row>
    <row r="73" spans="1:5" ht="15" thickBot="1" x14ac:dyDescent="0.35">
      <c r="A73" s="1" t="s">
        <v>122</v>
      </c>
      <c r="B73" s="2">
        <v>1</v>
      </c>
      <c r="C73" s="2">
        <v>1</v>
      </c>
      <c r="D73" s="44">
        <v>1</v>
      </c>
      <c r="E73" s="2">
        <v>113666</v>
      </c>
    </row>
    <row r="74" spans="1:5" ht="15" thickBot="1" x14ac:dyDescent="0.35">
      <c r="A74" s="1" t="s">
        <v>123</v>
      </c>
      <c r="B74" s="2">
        <v>1</v>
      </c>
      <c r="C74" s="2">
        <v>1</v>
      </c>
      <c r="D74" s="44">
        <v>1</v>
      </c>
      <c r="E74" s="2">
        <v>117033</v>
      </c>
    </row>
    <row r="75" spans="1:5" ht="15" thickBot="1" x14ac:dyDescent="0.35">
      <c r="A75" s="1" t="s">
        <v>124</v>
      </c>
      <c r="B75" s="2">
        <v>1</v>
      </c>
      <c r="C75" s="2">
        <v>1</v>
      </c>
      <c r="D75" s="44">
        <v>1</v>
      </c>
      <c r="E75" s="2">
        <v>122392</v>
      </c>
    </row>
    <row r="76" spans="1:5" ht="15" thickBot="1" x14ac:dyDescent="0.35">
      <c r="A76" s="1" t="s">
        <v>125</v>
      </c>
      <c r="B76" s="2">
        <v>4</v>
      </c>
      <c r="C76" s="2">
        <v>1</v>
      </c>
      <c r="D76" s="44">
        <v>1</v>
      </c>
      <c r="E76" s="2">
        <v>132214</v>
      </c>
    </row>
    <row r="77" spans="1:5" ht="15" thickBot="1" x14ac:dyDescent="0.35">
      <c r="A77" s="1" t="s">
        <v>126</v>
      </c>
      <c r="B77" s="2">
        <v>3</v>
      </c>
      <c r="C77" s="2">
        <v>1</v>
      </c>
      <c r="D77" s="44">
        <v>3</v>
      </c>
      <c r="E77" s="2">
        <v>124233</v>
      </c>
    </row>
    <row r="78" spans="1:5" ht="15" thickBot="1" x14ac:dyDescent="0.35">
      <c r="A78" s="1" t="s">
        <v>127</v>
      </c>
      <c r="B78" s="2">
        <v>1</v>
      </c>
      <c r="C78" s="2">
        <v>1</v>
      </c>
      <c r="D78" s="44">
        <v>1</v>
      </c>
      <c r="E78" s="2">
        <v>120250</v>
      </c>
    </row>
    <row r="79" spans="1:5" ht="15" thickBot="1" x14ac:dyDescent="0.35">
      <c r="A79" s="1" t="s">
        <v>128</v>
      </c>
      <c r="B79" s="2">
        <v>3</v>
      </c>
      <c r="C79" s="2">
        <v>1</v>
      </c>
      <c r="D79" s="44">
        <v>1</v>
      </c>
      <c r="E79" s="2">
        <v>130900</v>
      </c>
    </row>
    <row r="80" spans="1:5" ht="15" thickBot="1" x14ac:dyDescent="0.35">
      <c r="A80" s="1" t="s">
        <v>129</v>
      </c>
      <c r="B80" s="2">
        <v>5</v>
      </c>
      <c r="C80" s="2">
        <v>1</v>
      </c>
      <c r="D80" s="44">
        <v>5</v>
      </c>
      <c r="E80" s="2">
        <v>211821</v>
      </c>
    </row>
    <row r="81" spans="1:4" ht="18.600000000000001" thickBot="1" x14ac:dyDescent="0.35">
      <c r="A81" s="3"/>
    </row>
    <row r="82" spans="1:4" ht="15" thickBot="1" x14ac:dyDescent="0.35">
      <c r="A82" s="1" t="s">
        <v>137</v>
      </c>
      <c r="B82" s="1" t="s">
        <v>1</v>
      </c>
      <c r="C82" s="1" t="s">
        <v>2</v>
      </c>
      <c r="D82" s="43" t="s">
        <v>3</v>
      </c>
    </row>
    <row r="83" spans="1:4" ht="15" thickBot="1" x14ac:dyDescent="0.35">
      <c r="A83" s="1" t="s">
        <v>138</v>
      </c>
      <c r="B83" s="2" t="s">
        <v>330</v>
      </c>
      <c r="C83" s="2" t="s">
        <v>331</v>
      </c>
      <c r="D83" s="44" t="s">
        <v>140</v>
      </c>
    </row>
    <row r="84" spans="1:4" ht="15" thickBot="1" x14ac:dyDescent="0.35">
      <c r="A84" s="1" t="s">
        <v>168</v>
      </c>
      <c r="B84" s="2" t="s">
        <v>330</v>
      </c>
      <c r="C84" s="2" t="s">
        <v>332</v>
      </c>
      <c r="D84" s="44" t="s">
        <v>140</v>
      </c>
    </row>
    <row r="85" spans="1:4" ht="15" thickBot="1" x14ac:dyDescent="0.35">
      <c r="A85" s="1" t="s">
        <v>173</v>
      </c>
      <c r="B85" s="2" t="s">
        <v>330</v>
      </c>
      <c r="C85" s="2" t="s">
        <v>332</v>
      </c>
      <c r="D85" s="44" t="s">
        <v>140</v>
      </c>
    </row>
    <row r="86" spans="1:4" ht="15" thickBot="1" x14ac:dyDescent="0.35">
      <c r="A86" s="1" t="s">
        <v>175</v>
      </c>
      <c r="B86" s="2" t="s">
        <v>333</v>
      </c>
      <c r="C86" s="2" t="s">
        <v>332</v>
      </c>
      <c r="D86" s="44" t="s">
        <v>140</v>
      </c>
    </row>
    <row r="87" spans="1:4" ht="15" thickBot="1" x14ac:dyDescent="0.35">
      <c r="A87" s="1" t="s">
        <v>176</v>
      </c>
      <c r="B87" s="2" t="s">
        <v>333</v>
      </c>
      <c r="C87" s="2" t="s">
        <v>332</v>
      </c>
      <c r="D87" s="44" t="s">
        <v>140</v>
      </c>
    </row>
    <row r="88" spans="1:4" ht="15" thickBot="1" x14ac:dyDescent="0.35">
      <c r="A88" s="1" t="s">
        <v>177</v>
      </c>
      <c r="B88" s="2" t="s">
        <v>140</v>
      </c>
      <c r="C88" s="2" t="s">
        <v>140</v>
      </c>
      <c r="D88" s="44" t="s">
        <v>140</v>
      </c>
    </row>
    <row r="89" spans="1:4" ht="15" thickBot="1" x14ac:dyDescent="0.35">
      <c r="A89" s="1" t="s">
        <v>178</v>
      </c>
      <c r="B89" s="2" t="s">
        <v>140</v>
      </c>
      <c r="C89" s="2" t="s">
        <v>140</v>
      </c>
      <c r="D89" s="44" t="s">
        <v>140</v>
      </c>
    </row>
    <row r="90" spans="1:4" ht="15" thickBot="1" x14ac:dyDescent="0.35">
      <c r="A90" s="1" t="s">
        <v>179</v>
      </c>
      <c r="B90" s="2" t="s">
        <v>140</v>
      </c>
      <c r="C90" s="2" t="s">
        <v>140</v>
      </c>
      <c r="D90" s="44" t="s">
        <v>140</v>
      </c>
    </row>
    <row r="91" spans="1:4" ht="15" thickBot="1" x14ac:dyDescent="0.35">
      <c r="A91" s="1" t="s">
        <v>180</v>
      </c>
      <c r="B91" s="2" t="s">
        <v>140</v>
      </c>
      <c r="C91" s="2" t="s">
        <v>140</v>
      </c>
      <c r="D91" s="44" t="s">
        <v>140</v>
      </c>
    </row>
    <row r="92" spans="1:4" ht="15" thickBot="1" x14ac:dyDescent="0.35">
      <c r="A92" s="1" t="s">
        <v>181</v>
      </c>
      <c r="B92" s="2" t="s">
        <v>140</v>
      </c>
      <c r="C92" s="2" t="s">
        <v>140</v>
      </c>
      <c r="D92" s="44" t="s">
        <v>140</v>
      </c>
    </row>
    <row r="93" spans="1:4" ht="15" thickBot="1" x14ac:dyDescent="0.35">
      <c r="A93" s="1" t="s">
        <v>182</v>
      </c>
      <c r="B93" s="2" t="s">
        <v>140</v>
      </c>
      <c r="C93" s="2" t="s">
        <v>140</v>
      </c>
      <c r="D93" s="44" t="s">
        <v>140</v>
      </c>
    </row>
    <row r="94" spans="1:4" ht="15" thickBot="1" x14ac:dyDescent="0.35">
      <c r="A94" s="1" t="s">
        <v>183</v>
      </c>
      <c r="B94" s="2" t="s">
        <v>140</v>
      </c>
      <c r="C94" s="2" t="s">
        <v>140</v>
      </c>
      <c r="D94" s="44" t="s">
        <v>140</v>
      </c>
    </row>
    <row r="95" spans="1:4" ht="15" thickBot="1" x14ac:dyDescent="0.35">
      <c r="A95" s="1" t="s">
        <v>184</v>
      </c>
      <c r="B95" s="2" t="s">
        <v>140</v>
      </c>
      <c r="C95" s="2" t="s">
        <v>140</v>
      </c>
      <c r="D95" s="44" t="s">
        <v>140</v>
      </c>
    </row>
    <row r="96" spans="1:4" ht="15" thickBot="1" x14ac:dyDescent="0.35">
      <c r="A96" s="1" t="s">
        <v>185</v>
      </c>
      <c r="B96" s="2" t="s">
        <v>140</v>
      </c>
      <c r="C96" s="2" t="s">
        <v>140</v>
      </c>
      <c r="D96" s="44" t="s">
        <v>140</v>
      </c>
    </row>
    <row r="97" spans="1:4" ht="15" thickBot="1" x14ac:dyDescent="0.35">
      <c r="A97" s="1" t="s">
        <v>186</v>
      </c>
      <c r="B97" s="2" t="s">
        <v>140</v>
      </c>
      <c r="C97" s="2" t="s">
        <v>140</v>
      </c>
      <c r="D97" s="44" t="s">
        <v>140</v>
      </c>
    </row>
    <row r="98" spans="1:4" ht="15" thickBot="1" x14ac:dyDescent="0.35">
      <c r="A98" s="1" t="s">
        <v>187</v>
      </c>
      <c r="B98" s="2" t="s">
        <v>140</v>
      </c>
      <c r="C98" s="2" t="s">
        <v>140</v>
      </c>
      <c r="D98" s="44" t="s">
        <v>140</v>
      </c>
    </row>
    <row r="99" spans="1:4" ht="15" thickBot="1" x14ac:dyDescent="0.35">
      <c r="A99" s="1" t="s">
        <v>188</v>
      </c>
      <c r="B99" s="2" t="s">
        <v>140</v>
      </c>
      <c r="C99" s="2" t="s">
        <v>140</v>
      </c>
      <c r="D99" s="44" t="s">
        <v>140</v>
      </c>
    </row>
    <row r="100" spans="1:4" ht="15" thickBot="1" x14ac:dyDescent="0.35">
      <c r="A100" s="1" t="s">
        <v>189</v>
      </c>
      <c r="B100" s="2" t="s">
        <v>140</v>
      </c>
      <c r="C100" s="2" t="s">
        <v>140</v>
      </c>
      <c r="D100" s="44" t="s">
        <v>140</v>
      </c>
    </row>
    <row r="101" spans="1:4" ht="15" thickBot="1" x14ac:dyDescent="0.35">
      <c r="A101" s="1" t="s">
        <v>190</v>
      </c>
      <c r="B101" s="2" t="s">
        <v>140</v>
      </c>
      <c r="C101" s="2" t="s">
        <v>140</v>
      </c>
      <c r="D101" s="44" t="s">
        <v>140</v>
      </c>
    </row>
    <row r="102" spans="1:4" ht="15" thickBot="1" x14ac:dyDescent="0.35">
      <c r="A102" s="1" t="s">
        <v>191</v>
      </c>
      <c r="B102" s="2" t="s">
        <v>140</v>
      </c>
      <c r="C102" s="2" t="s">
        <v>140</v>
      </c>
      <c r="D102" s="44" t="s">
        <v>140</v>
      </c>
    </row>
    <row r="103" spans="1:4" ht="15" thickBot="1" x14ac:dyDescent="0.35">
      <c r="A103" s="1" t="s">
        <v>192</v>
      </c>
      <c r="B103" s="2" t="s">
        <v>140</v>
      </c>
      <c r="C103" s="2" t="s">
        <v>140</v>
      </c>
      <c r="D103" s="44" t="s">
        <v>140</v>
      </c>
    </row>
    <row r="104" spans="1:4" ht="15" thickBot="1" x14ac:dyDescent="0.35">
      <c r="A104" s="1" t="s">
        <v>193</v>
      </c>
      <c r="B104" s="2" t="s">
        <v>140</v>
      </c>
      <c r="C104" s="2" t="s">
        <v>140</v>
      </c>
      <c r="D104" s="44" t="s">
        <v>140</v>
      </c>
    </row>
    <row r="105" spans="1:4" ht="15" thickBot="1" x14ac:dyDescent="0.35">
      <c r="A105" s="1" t="s">
        <v>194</v>
      </c>
      <c r="B105" s="2" t="s">
        <v>140</v>
      </c>
      <c r="C105" s="2" t="s">
        <v>140</v>
      </c>
      <c r="D105" s="44" t="s">
        <v>140</v>
      </c>
    </row>
    <row r="106" spans="1:4" ht="15" thickBot="1" x14ac:dyDescent="0.35">
      <c r="A106" s="1" t="s">
        <v>195</v>
      </c>
      <c r="B106" s="2" t="s">
        <v>140</v>
      </c>
      <c r="C106" s="2" t="s">
        <v>140</v>
      </c>
      <c r="D106" s="44" t="s">
        <v>140</v>
      </c>
    </row>
    <row r="107" spans="1:4" ht="15" thickBot="1" x14ac:dyDescent="0.35">
      <c r="A107" s="1" t="s">
        <v>196</v>
      </c>
      <c r="B107" s="2" t="s">
        <v>140</v>
      </c>
      <c r="C107" s="2" t="s">
        <v>140</v>
      </c>
      <c r="D107" s="44" t="s">
        <v>140</v>
      </c>
    </row>
    <row r="108" spans="1:4" ht="15" thickBot="1" x14ac:dyDescent="0.35">
      <c r="A108" s="1" t="s">
        <v>197</v>
      </c>
      <c r="B108" s="2" t="s">
        <v>140</v>
      </c>
      <c r="C108" s="2" t="s">
        <v>140</v>
      </c>
      <c r="D108" s="44" t="s">
        <v>140</v>
      </c>
    </row>
    <row r="109" spans="1:4" ht="15" thickBot="1" x14ac:dyDescent="0.35">
      <c r="A109" s="1" t="s">
        <v>198</v>
      </c>
      <c r="B109" s="2" t="s">
        <v>140</v>
      </c>
      <c r="C109" s="2" t="s">
        <v>140</v>
      </c>
      <c r="D109" s="44" t="s">
        <v>140</v>
      </c>
    </row>
    <row r="110" spans="1:4" ht="15" thickBot="1" x14ac:dyDescent="0.35">
      <c r="A110" s="1" t="s">
        <v>199</v>
      </c>
      <c r="B110" s="2" t="s">
        <v>140</v>
      </c>
      <c r="C110" s="2" t="s">
        <v>140</v>
      </c>
      <c r="D110" s="44" t="s">
        <v>140</v>
      </c>
    </row>
    <row r="111" spans="1:4" ht="15" thickBot="1" x14ac:dyDescent="0.35">
      <c r="A111" s="1" t="s">
        <v>308</v>
      </c>
      <c r="B111" s="2" t="s">
        <v>140</v>
      </c>
      <c r="C111" s="2" t="s">
        <v>140</v>
      </c>
      <c r="D111" s="44" t="s">
        <v>140</v>
      </c>
    </row>
    <row r="112" spans="1:4" ht="15" thickBot="1" x14ac:dyDescent="0.35">
      <c r="A112" s="1" t="s">
        <v>309</v>
      </c>
      <c r="B112" s="2" t="s">
        <v>140</v>
      </c>
      <c r="C112" s="2" t="s">
        <v>140</v>
      </c>
      <c r="D112" s="44" t="s">
        <v>140</v>
      </c>
    </row>
    <row r="113" spans="1:4" ht="15" thickBot="1" x14ac:dyDescent="0.35">
      <c r="A113" s="1" t="s">
        <v>310</v>
      </c>
      <c r="B113" s="2" t="s">
        <v>140</v>
      </c>
      <c r="C113" s="2" t="s">
        <v>140</v>
      </c>
      <c r="D113" s="44" t="s">
        <v>140</v>
      </c>
    </row>
    <row r="114" spans="1:4" ht="15" thickBot="1" x14ac:dyDescent="0.35">
      <c r="A114" s="1" t="s">
        <v>311</v>
      </c>
      <c r="B114" s="2" t="s">
        <v>140</v>
      </c>
      <c r="C114" s="2" t="s">
        <v>140</v>
      </c>
      <c r="D114" s="44" t="s">
        <v>140</v>
      </c>
    </row>
    <row r="115" spans="1:4" ht="15" thickBot="1" x14ac:dyDescent="0.35">
      <c r="A115" s="1" t="s">
        <v>312</v>
      </c>
      <c r="B115" s="2" t="s">
        <v>140</v>
      </c>
      <c r="C115" s="2" t="s">
        <v>140</v>
      </c>
      <c r="D115" s="44" t="s">
        <v>140</v>
      </c>
    </row>
    <row r="116" spans="1:4" ht="15" thickBot="1" x14ac:dyDescent="0.35">
      <c r="A116" s="1" t="s">
        <v>313</v>
      </c>
      <c r="B116" s="2" t="s">
        <v>140</v>
      </c>
      <c r="C116" s="2" t="s">
        <v>140</v>
      </c>
      <c r="D116" s="44" t="s">
        <v>140</v>
      </c>
    </row>
    <row r="117" spans="1:4" ht="18.600000000000001" thickBot="1" x14ac:dyDescent="0.35">
      <c r="A117" s="3"/>
    </row>
    <row r="118" spans="1:4" ht="15" thickBot="1" x14ac:dyDescent="0.35">
      <c r="A118" s="1" t="s">
        <v>200</v>
      </c>
      <c r="B118" s="1" t="s">
        <v>1</v>
      </c>
      <c r="C118" s="1" t="s">
        <v>2</v>
      </c>
      <c r="D118" s="43" t="s">
        <v>3</v>
      </c>
    </row>
    <row r="119" spans="1:4" ht="15" thickBot="1" x14ac:dyDescent="0.35">
      <c r="A119" s="1" t="s">
        <v>138</v>
      </c>
      <c r="B119" s="2">
        <v>58129.7</v>
      </c>
      <c r="C119" s="2">
        <v>77233</v>
      </c>
      <c r="D119" s="44">
        <v>0</v>
      </c>
    </row>
    <row r="120" spans="1:4" ht="15" thickBot="1" x14ac:dyDescent="0.35">
      <c r="A120" s="1" t="s">
        <v>168</v>
      </c>
      <c r="B120" s="2">
        <v>58129.7</v>
      </c>
      <c r="C120" s="2">
        <v>46814.3</v>
      </c>
      <c r="D120" s="44">
        <v>0</v>
      </c>
    </row>
    <row r="121" spans="1:4" ht="15" thickBot="1" x14ac:dyDescent="0.35">
      <c r="A121" s="1" t="s">
        <v>173</v>
      </c>
      <c r="B121" s="2">
        <v>58129.7</v>
      </c>
      <c r="C121" s="2">
        <v>46814.3</v>
      </c>
      <c r="D121" s="44">
        <v>0</v>
      </c>
    </row>
    <row r="122" spans="1:4" ht="15" thickBot="1" x14ac:dyDescent="0.35">
      <c r="A122" s="1" t="s">
        <v>175</v>
      </c>
      <c r="B122" s="2">
        <v>57699.9</v>
      </c>
      <c r="C122" s="2">
        <v>46814.3</v>
      </c>
      <c r="D122" s="44">
        <v>0</v>
      </c>
    </row>
    <row r="123" spans="1:4" ht="15" thickBot="1" x14ac:dyDescent="0.35">
      <c r="A123" s="1" t="s">
        <v>176</v>
      </c>
      <c r="B123" s="2">
        <v>57699.9</v>
      </c>
      <c r="C123" s="2">
        <v>46814.3</v>
      </c>
      <c r="D123" s="44">
        <v>0</v>
      </c>
    </row>
    <row r="124" spans="1:4" ht="15" thickBot="1" x14ac:dyDescent="0.35">
      <c r="A124" s="1" t="s">
        <v>177</v>
      </c>
      <c r="B124" s="2">
        <v>0</v>
      </c>
      <c r="C124" s="2">
        <v>0</v>
      </c>
      <c r="D124" s="44">
        <v>0</v>
      </c>
    </row>
    <row r="125" spans="1:4" ht="15" thickBot="1" x14ac:dyDescent="0.35">
      <c r="A125" s="1" t="s">
        <v>178</v>
      </c>
      <c r="B125" s="2">
        <v>0</v>
      </c>
      <c r="C125" s="2">
        <v>0</v>
      </c>
      <c r="D125" s="44">
        <v>0</v>
      </c>
    </row>
    <row r="126" spans="1:4" ht="15" thickBot="1" x14ac:dyDescent="0.35">
      <c r="A126" s="1" t="s">
        <v>179</v>
      </c>
      <c r="B126" s="2">
        <v>0</v>
      </c>
      <c r="C126" s="2">
        <v>0</v>
      </c>
      <c r="D126" s="44">
        <v>0</v>
      </c>
    </row>
    <row r="127" spans="1:4" ht="15" thickBot="1" x14ac:dyDescent="0.35">
      <c r="A127" s="1" t="s">
        <v>180</v>
      </c>
      <c r="B127" s="2">
        <v>0</v>
      </c>
      <c r="C127" s="2">
        <v>0</v>
      </c>
      <c r="D127" s="44">
        <v>0</v>
      </c>
    </row>
    <row r="128" spans="1:4" ht="15" thickBot="1" x14ac:dyDescent="0.35">
      <c r="A128" s="1" t="s">
        <v>181</v>
      </c>
      <c r="B128" s="2">
        <v>0</v>
      </c>
      <c r="C128" s="2">
        <v>0</v>
      </c>
      <c r="D128" s="44">
        <v>0</v>
      </c>
    </row>
    <row r="129" spans="1:4" ht="15" thickBot="1" x14ac:dyDescent="0.35">
      <c r="A129" s="1" t="s">
        <v>182</v>
      </c>
      <c r="B129" s="2">
        <v>0</v>
      </c>
      <c r="C129" s="2">
        <v>0</v>
      </c>
      <c r="D129" s="44">
        <v>0</v>
      </c>
    </row>
    <row r="130" spans="1:4" ht="15" thickBot="1" x14ac:dyDescent="0.35">
      <c r="A130" s="1" t="s">
        <v>183</v>
      </c>
      <c r="B130" s="2">
        <v>0</v>
      </c>
      <c r="C130" s="2">
        <v>0</v>
      </c>
      <c r="D130" s="44">
        <v>0</v>
      </c>
    </row>
    <row r="131" spans="1:4" ht="15" thickBot="1" x14ac:dyDescent="0.35">
      <c r="A131" s="1" t="s">
        <v>184</v>
      </c>
      <c r="B131" s="2">
        <v>0</v>
      </c>
      <c r="C131" s="2">
        <v>0</v>
      </c>
      <c r="D131" s="44">
        <v>0</v>
      </c>
    </row>
    <row r="132" spans="1:4" ht="15" thickBot="1" x14ac:dyDescent="0.35">
      <c r="A132" s="1" t="s">
        <v>185</v>
      </c>
      <c r="B132" s="2">
        <v>0</v>
      </c>
      <c r="C132" s="2">
        <v>0</v>
      </c>
      <c r="D132" s="44">
        <v>0</v>
      </c>
    </row>
    <row r="133" spans="1:4" ht="15" thickBot="1" x14ac:dyDescent="0.35">
      <c r="A133" s="1" t="s">
        <v>186</v>
      </c>
      <c r="B133" s="2">
        <v>0</v>
      </c>
      <c r="C133" s="2">
        <v>0</v>
      </c>
      <c r="D133" s="44">
        <v>0</v>
      </c>
    </row>
    <row r="134" spans="1:4" ht="15" thickBot="1" x14ac:dyDescent="0.35">
      <c r="A134" s="1" t="s">
        <v>187</v>
      </c>
      <c r="B134" s="2">
        <v>0</v>
      </c>
      <c r="C134" s="2">
        <v>0</v>
      </c>
      <c r="D134" s="44">
        <v>0</v>
      </c>
    </row>
    <row r="135" spans="1:4" ht="15" thickBot="1" x14ac:dyDescent="0.35">
      <c r="A135" s="1" t="s">
        <v>188</v>
      </c>
      <c r="B135" s="2">
        <v>0</v>
      </c>
      <c r="C135" s="2">
        <v>0</v>
      </c>
      <c r="D135" s="44">
        <v>0</v>
      </c>
    </row>
    <row r="136" spans="1:4" ht="15" thickBot="1" x14ac:dyDescent="0.35">
      <c r="A136" s="1" t="s">
        <v>189</v>
      </c>
      <c r="B136" s="2">
        <v>0</v>
      </c>
      <c r="C136" s="2">
        <v>0</v>
      </c>
      <c r="D136" s="44">
        <v>0</v>
      </c>
    </row>
    <row r="137" spans="1:4" ht="15" thickBot="1" x14ac:dyDescent="0.35">
      <c r="A137" s="1" t="s">
        <v>190</v>
      </c>
      <c r="B137" s="2">
        <v>0</v>
      </c>
      <c r="C137" s="2">
        <v>0</v>
      </c>
      <c r="D137" s="44">
        <v>0</v>
      </c>
    </row>
    <row r="138" spans="1:4" ht="15" thickBot="1" x14ac:dyDescent="0.35">
      <c r="A138" s="1" t="s">
        <v>191</v>
      </c>
      <c r="B138" s="2">
        <v>0</v>
      </c>
      <c r="C138" s="2">
        <v>0</v>
      </c>
      <c r="D138" s="44">
        <v>0</v>
      </c>
    </row>
    <row r="139" spans="1:4" ht="15" thickBot="1" x14ac:dyDescent="0.35">
      <c r="A139" s="1" t="s">
        <v>192</v>
      </c>
      <c r="B139" s="2">
        <v>0</v>
      </c>
      <c r="C139" s="2">
        <v>0</v>
      </c>
      <c r="D139" s="44">
        <v>0</v>
      </c>
    </row>
    <row r="140" spans="1:4" ht="15" thickBot="1" x14ac:dyDescent="0.35">
      <c r="A140" s="1" t="s">
        <v>193</v>
      </c>
      <c r="B140" s="2">
        <v>0</v>
      </c>
      <c r="C140" s="2">
        <v>0</v>
      </c>
      <c r="D140" s="44">
        <v>0</v>
      </c>
    </row>
    <row r="141" spans="1:4" ht="15" thickBot="1" x14ac:dyDescent="0.35">
      <c r="A141" s="1" t="s">
        <v>194</v>
      </c>
      <c r="B141" s="2">
        <v>0</v>
      </c>
      <c r="C141" s="2">
        <v>0</v>
      </c>
      <c r="D141" s="44">
        <v>0</v>
      </c>
    </row>
    <row r="142" spans="1:4" ht="15" thickBot="1" x14ac:dyDescent="0.35">
      <c r="A142" s="1" t="s">
        <v>195</v>
      </c>
      <c r="B142" s="2">
        <v>0</v>
      </c>
      <c r="C142" s="2">
        <v>0</v>
      </c>
      <c r="D142" s="44">
        <v>0</v>
      </c>
    </row>
    <row r="143" spans="1:4" ht="15" thickBot="1" x14ac:dyDescent="0.35">
      <c r="A143" s="1" t="s">
        <v>196</v>
      </c>
      <c r="B143" s="2">
        <v>0</v>
      </c>
      <c r="C143" s="2">
        <v>0</v>
      </c>
      <c r="D143" s="44">
        <v>0</v>
      </c>
    </row>
    <row r="144" spans="1:4" ht="15" thickBot="1" x14ac:dyDescent="0.35">
      <c r="A144" s="1" t="s">
        <v>197</v>
      </c>
      <c r="B144" s="2">
        <v>0</v>
      </c>
      <c r="C144" s="2">
        <v>0</v>
      </c>
      <c r="D144" s="44">
        <v>0</v>
      </c>
    </row>
    <row r="145" spans="1:8" ht="15" thickBot="1" x14ac:dyDescent="0.35">
      <c r="A145" s="1" t="s">
        <v>198</v>
      </c>
      <c r="B145" s="2">
        <v>0</v>
      </c>
      <c r="C145" s="2">
        <v>0</v>
      </c>
      <c r="D145" s="44">
        <v>0</v>
      </c>
    </row>
    <row r="146" spans="1:8" ht="15" thickBot="1" x14ac:dyDescent="0.35">
      <c r="A146" s="1" t="s">
        <v>199</v>
      </c>
      <c r="B146" s="2">
        <v>0</v>
      </c>
      <c r="C146" s="2">
        <v>0</v>
      </c>
      <c r="D146" s="44">
        <v>0</v>
      </c>
    </row>
    <row r="147" spans="1:8" ht="15" thickBot="1" x14ac:dyDescent="0.35">
      <c r="A147" s="1" t="s">
        <v>308</v>
      </c>
      <c r="B147" s="2">
        <v>0</v>
      </c>
      <c r="C147" s="2">
        <v>0</v>
      </c>
      <c r="D147" s="44">
        <v>0</v>
      </c>
    </row>
    <row r="148" spans="1:8" ht="15" thickBot="1" x14ac:dyDescent="0.35">
      <c r="A148" s="1" t="s">
        <v>309</v>
      </c>
      <c r="B148" s="2">
        <v>0</v>
      </c>
      <c r="C148" s="2">
        <v>0</v>
      </c>
      <c r="D148" s="44">
        <v>0</v>
      </c>
    </row>
    <row r="149" spans="1:8" ht="15" thickBot="1" x14ac:dyDescent="0.35">
      <c r="A149" s="1" t="s">
        <v>310</v>
      </c>
      <c r="B149" s="2">
        <v>0</v>
      </c>
      <c r="C149" s="2">
        <v>0</v>
      </c>
      <c r="D149" s="44">
        <v>0</v>
      </c>
    </row>
    <row r="150" spans="1:8" ht="15" thickBot="1" x14ac:dyDescent="0.35">
      <c r="A150" s="1" t="s">
        <v>311</v>
      </c>
      <c r="B150" s="2">
        <v>0</v>
      </c>
      <c r="C150" s="2">
        <v>0</v>
      </c>
      <c r="D150" s="44">
        <v>0</v>
      </c>
    </row>
    <row r="151" spans="1:8" ht="15" thickBot="1" x14ac:dyDescent="0.35">
      <c r="A151" s="1" t="s">
        <v>312</v>
      </c>
      <c r="B151" s="2">
        <v>0</v>
      </c>
      <c r="C151" s="2">
        <v>0</v>
      </c>
      <c r="D151" s="44">
        <v>0</v>
      </c>
    </row>
    <row r="152" spans="1:8" ht="15" thickBot="1" x14ac:dyDescent="0.35">
      <c r="A152" s="1" t="s">
        <v>313</v>
      </c>
      <c r="B152" s="2">
        <v>0</v>
      </c>
      <c r="C152" s="2">
        <v>0</v>
      </c>
      <c r="D152" s="44">
        <v>0</v>
      </c>
    </row>
    <row r="153" spans="1:8" ht="18.600000000000001" thickBot="1" x14ac:dyDescent="0.35">
      <c r="A153" s="3"/>
      <c r="E153" t="s">
        <v>217</v>
      </c>
      <c r="F153" s="51">
        <f>CORREL(F155:F188,E155:E188)</f>
        <v>-0.10452262469606498</v>
      </c>
    </row>
    <row r="154" spans="1:8" ht="15" thickBot="1" x14ac:dyDescent="0.35">
      <c r="A154" s="1" t="s">
        <v>201</v>
      </c>
      <c r="B154" s="1" t="s">
        <v>1</v>
      </c>
      <c r="C154" s="1" t="s">
        <v>2</v>
      </c>
      <c r="D154" s="43" t="s">
        <v>3</v>
      </c>
      <c r="E154" s="1" t="s">
        <v>202</v>
      </c>
      <c r="F154" s="1" t="s">
        <v>203</v>
      </c>
      <c r="G154" s="1" t="s">
        <v>204</v>
      </c>
      <c r="H154" s="1" t="s">
        <v>205</v>
      </c>
    </row>
    <row r="155" spans="1:8" ht="15" thickBot="1" x14ac:dyDescent="0.35">
      <c r="A155" s="1" t="s">
        <v>96</v>
      </c>
      <c r="B155" s="2">
        <v>58129.7</v>
      </c>
      <c r="C155" s="2">
        <v>46814.3</v>
      </c>
      <c r="D155" s="44">
        <v>0</v>
      </c>
      <c r="E155" s="2">
        <v>104944</v>
      </c>
      <c r="F155" s="2">
        <v>138700</v>
      </c>
      <c r="G155" s="2">
        <v>33756</v>
      </c>
      <c r="H155" s="2">
        <v>24.34</v>
      </c>
    </row>
    <row r="156" spans="1:8" ht="15" thickBot="1" x14ac:dyDescent="0.35">
      <c r="A156" s="1" t="s">
        <v>97</v>
      </c>
      <c r="B156" s="2">
        <v>58129.7</v>
      </c>
      <c r="C156" s="2">
        <v>77233</v>
      </c>
      <c r="D156" s="44">
        <v>0</v>
      </c>
      <c r="E156" s="2">
        <v>135362.70000000001</v>
      </c>
      <c r="F156" s="2">
        <v>115100</v>
      </c>
      <c r="G156" s="2">
        <v>-20262.7</v>
      </c>
      <c r="H156" s="2">
        <v>-17.600000000000001</v>
      </c>
    </row>
    <row r="157" spans="1:8" ht="15" thickBot="1" x14ac:dyDescent="0.35">
      <c r="A157" s="1" t="s">
        <v>98</v>
      </c>
      <c r="B157" s="2">
        <v>58129.7</v>
      </c>
      <c r="C157" s="2">
        <v>77233</v>
      </c>
      <c r="D157" s="44">
        <v>0</v>
      </c>
      <c r="E157" s="2">
        <v>135362.70000000001</v>
      </c>
      <c r="F157" s="2">
        <v>115600</v>
      </c>
      <c r="G157" s="2">
        <v>-19762.7</v>
      </c>
      <c r="H157" s="2">
        <v>-17.100000000000001</v>
      </c>
    </row>
    <row r="158" spans="1:8" ht="15" thickBot="1" x14ac:dyDescent="0.35">
      <c r="A158" s="1" t="s">
        <v>99</v>
      </c>
      <c r="B158" s="2">
        <v>58129.7</v>
      </c>
      <c r="C158" s="2">
        <v>77233</v>
      </c>
      <c r="D158" s="44">
        <v>0</v>
      </c>
      <c r="E158" s="2">
        <v>135362.70000000001</v>
      </c>
      <c r="F158" s="2">
        <v>131666</v>
      </c>
      <c r="G158" s="2">
        <v>-3696.7</v>
      </c>
      <c r="H158" s="2">
        <v>-2.81</v>
      </c>
    </row>
    <row r="159" spans="1:8" ht="15" thickBot="1" x14ac:dyDescent="0.35">
      <c r="A159" s="1" t="s">
        <v>100</v>
      </c>
      <c r="B159" s="2">
        <v>58129.7</v>
      </c>
      <c r="C159" s="2">
        <v>77233</v>
      </c>
      <c r="D159" s="44">
        <v>0</v>
      </c>
      <c r="E159" s="2">
        <v>135362.70000000001</v>
      </c>
      <c r="F159" s="2">
        <v>130933</v>
      </c>
      <c r="G159" s="2">
        <v>-4429.7</v>
      </c>
      <c r="H159" s="2">
        <v>-3.38</v>
      </c>
    </row>
    <row r="160" spans="1:8" ht="15" thickBot="1" x14ac:dyDescent="0.35">
      <c r="A160" s="1" t="s">
        <v>101</v>
      </c>
      <c r="B160" s="2">
        <v>57699.9</v>
      </c>
      <c r="C160" s="2">
        <v>77233</v>
      </c>
      <c r="D160" s="44">
        <v>0</v>
      </c>
      <c r="E160" s="2">
        <v>134932.9</v>
      </c>
      <c r="F160" s="2">
        <v>112800</v>
      </c>
      <c r="G160" s="2">
        <v>-22132.9</v>
      </c>
      <c r="H160" s="2">
        <v>-19.62</v>
      </c>
    </row>
    <row r="161" spans="1:8" ht="15" thickBot="1" x14ac:dyDescent="0.35">
      <c r="A161" s="1" t="s">
        <v>102</v>
      </c>
      <c r="B161" s="2">
        <v>57699.9</v>
      </c>
      <c r="C161" s="2">
        <v>77233</v>
      </c>
      <c r="D161" s="44">
        <v>0</v>
      </c>
      <c r="E161" s="2">
        <v>134932.9</v>
      </c>
      <c r="F161" s="2">
        <v>115100</v>
      </c>
      <c r="G161" s="2">
        <v>-19832.900000000001</v>
      </c>
      <c r="H161" s="2">
        <v>-17.23</v>
      </c>
    </row>
    <row r="162" spans="1:8" ht="15" thickBot="1" x14ac:dyDescent="0.35">
      <c r="A162" s="1" t="s">
        <v>103</v>
      </c>
      <c r="B162" s="2">
        <v>57699.9</v>
      </c>
      <c r="C162" s="2">
        <v>77233</v>
      </c>
      <c r="D162" s="44">
        <v>0</v>
      </c>
      <c r="E162" s="2">
        <v>134932.9</v>
      </c>
      <c r="F162" s="2">
        <v>112533</v>
      </c>
      <c r="G162" s="2">
        <v>-22399.9</v>
      </c>
      <c r="H162" s="2">
        <v>-19.91</v>
      </c>
    </row>
    <row r="163" spans="1:8" ht="15" thickBot="1" x14ac:dyDescent="0.35">
      <c r="A163" s="1" t="s">
        <v>104</v>
      </c>
      <c r="B163" s="2">
        <v>57699.9</v>
      </c>
      <c r="C163" s="2">
        <v>77233</v>
      </c>
      <c r="D163" s="44">
        <v>0</v>
      </c>
      <c r="E163" s="2">
        <v>134932.9</v>
      </c>
      <c r="F163" s="2">
        <v>174357</v>
      </c>
      <c r="G163" s="2">
        <v>39424.1</v>
      </c>
      <c r="H163" s="2">
        <v>22.61</v>
      </c>
    </row>
    <row r="164" spans="1:8" ht="15" thickBot="1" x14ac:dyDescent="0.35">
      <c r="A164" s="1" t="s">
        <v>105</v>
      </c>
      <c r="B164" s="2">
        <v>58129.7</v>
      </c>
      <c r="C164" s="2">
        <v>77233</v>
      </c>
      <c r="D164" s="44">
        <v>0</v>
      </c>
      <c r="E164" s="2">
        <v>135362.70000000001</v>
      </c>
      <c r="F164" s="2">
        <v>125964</v>
      </c>
      <c r="G164" s="2">
        <v>-9398.7000000000007</v>
      </c>
      <c r="H164" s="2">
        <v>-7.46</v>
      </c>
    </row>
    <row r="165" spans="1:8" ht="15" thickBot="1" x14ac:dyDescent="0.35">
      <c r="A165" s="1" t="s">
        <v>106</v>
      </c>
      <c r="B165" s="2">
        <v>57699.9</v>
      </c>
      <c r="C165" s="2">
        <v>77233</v>
      </c>
      <c r="D165" s="44">
        <v>0</v>
      </c>
      <c r="E165" s="2">
        <v>134932.9</v>
      </c>
      <c r="F165" s="2">
        <v>138966</v>
      </c>
      <c r="G165" s="2">
        <v>4033.1</v>
      </c>
      <c r="H165" s="2">
        <v>2.9</v>
      </c>
    </row>
    <row r="166" spans="1:8" ht="15" thickBot="1" x14ac:dyDescent="0.35">
      <c r="A166" s="1" t="s">
        <v>107</v>
      </c>
      <c r="B166" s="2">
        <v>58129.7</v>
      </c>
      <c r="C166" s="2">
        <v>77233</v>
      </c>
      <c r="D166" s="44">
        <v>0</v>
      </c>
      <c r="E166" s="2">
        <v>135362.70000000001</v>
      </c>
      <c r="F166" s="2">
        <v>127857</v>
      </c>
      <c r="G166" s="2">
        <v>-7505.7</v>
      </c>
      <c r="H166" s="2">
        <v>-5.87</v>
      </c>
    </row>
    <row r="167" spans="1:8" ht="15" thickBot="1" x14ac:dyDescent="0.35">
      <c r="A167" s="1" t="s">
        <v>108</v>
      </c>
      <c r="B167" s="2">
        <v>58129.7</v>
      </c>
      <c r="C167" s="2">
        <v>77233</v>
      </c>
      <c r="D167" s="44">
        <v>0</v>
      </c>
      <c r="E167" s="2">
        <v>135362.70000000001</v>
      </c>
      <c r="F167" s="2">
        <v>125066</v>
      </c>
      <c r="G167" s="2">
        <v>-10296.700000000001</v>
      </c>
      <c r="H167" s="2">
        <v>-8.23</v>
      </c>
    </row>
    <row r="168" spans="1:8" ht="15" thickBot="1" x14ac:dyDescent="0.35">
      <c r="A168" s="1" t="s">
        <v>109</v>
      </c>
      <c r="B168" s="2">
        <v>58129.7</v>
      </c>
      <c r="C168" s="2">
        <v>77233</v>
      </c>
      <c r="D168" s="44">
        <v>0</v>
      </c>
      <c r="E168" s="2">
        <v>135362.70000000001</v>
      </c>
      <c r="F168" s="2">
        <v>127857</v>
      </c>
      <c r="G168" s="2">
        <v>-7505.7</v>
      </c>
      <c r="H168" s="2">
        <v>-5.87</v>
      </c>
    </row>
    <row r="169" spans="1:8" ht="15" thickBot="1" x14ac:dyDescent="0.35">
      <c r="A169" s="1" t="s">
        <v>110</v>
      </c>
      <c r="B169" s="2">
        <v>58129.7</v>
      </c>
      <c r="C169" s="2">
        <v>77233</v>
      </c>
      <c r="D169" s="44">
        <v>0</v>
      </c>
      <c r="E169" s="2">
        <v>135362.70000000001</v>
      </c>
      <c r="F169" s="2">
        <v>113566</v>
      </c>
      <c r="G169" s="2">
        <v>-21796.7</v>
      </c>
      <c r="H169" s="2">
        <v>-19.190000000000001</v>
      </c>
    </row>
    <row r="170" spans="1:8" ht="15" thickBot="1" x14ac:dyDescent="0.35">
      <c r="A170" s="1" t="s">
        <v>111</v>
      </c>
      <c r="B170" s="2">
        <v>58129.7</v>
      </c>
      <c r="C170" s="2">
        <v>77233</v>
      </c>
      <c r="D170" s="44">
        <v>0</v>
      </c>
      <c r="E170" s="2">
        <v>135362.70000000001</v>
      </c>
      <c r="F170" s="2">
        <v>139250</v>
      </c>
      <c r="G170" s="2">
        <v>3887.3</v>
      </c>
      <c r="H170" s="2">
        <v>2.79</v>
      </c>
    </row>
    <row r="171" spans="1:8" ht="15" thickBot="1" x14ac:dyDescent="0.35">
      <c r="A171" s="1" t="s">
        <v>112</v>
      </c>
      <c r="B171" s="2">
        <v>57699.9</v>
      </c>
      <c r="C171" s="2">
        <v>77233</v>
      </c>
      <c r="D171" s="44">
        <v>0</v>
      </c>
      <c r="E171" s="2">
        <v>134932.9</v>
      </c>
      <c r="F171" s="2">
        <v>132733</v>
      </c>
      <c r="G171" s="2">
        <v>-2199.9</v>
      </c>
      <c r="H171" s="2">
        <v>-1.66</v>
      </c>
    </row>
    <row r="172" spans="1:8" ht="15" thickBot="1" x14ac:dyDescent="0.35">
      <c r="A172" s="1" t="s">
        <v>113</v>
      </c>
      <c r="B172" s="2">
        <v>58129.7</v>
      </c>
      <c r="C172" s="2">
        <v>77233</v>
      </c>
      <c r="D172" s="44">
        <v>0</v>
      </c>
      <c r="E172" s="2">
        <v>135362.70000000001</v>
      </c>
      <c r="F172" s="2">
        <v>120666</v>
      </c>
      <c r="G172" s="2">
        <v>-14696.7</v>
      </c>
      <c r="H172" s="2">
        <v>-12.18</v>
      </c>
    </row>
    <row r="173" spans="1:8" ht="15" thickBot="1" x14ac:dyDescent="0.35">
      <c r="A173" s="1" t="s">
        <v>114</v>
      </c>
      <c r="B173" s="2">
        <v>58129.7</v>
      </c>
      <c r="C173" s="2">
        <v>77233</v>
      </c>
      <c r="D173" s="44">
        <v>0</v>
      </c>
      <c r="E173" s="2">
        <v>135362.70000000001</v>
      </c>
      <c r="F173" s="2">
        <v>118966</v>
      </c>
      <c r="G173" s="2">
        <v>-16396.7</v>
      </c>
      <c r="H173" s="2">
        <v>-13.78</v>
      </c>
    </row>
    <row r="174" spans="1:8" ht="15" thickBot="1" x14ac:dyDescent="0.35">
      <c r="A174" s="1" t="s">
        <v>115</v>
      </c>
      <c r="B174" s="2">
        <v>58129.7</v>
      </c>
      <c r="C174" s="2">
        <v>77233</v>
      </c>
      <c r="D174" s="44">
        <v>0</v>
      </c>
      <c r="E174" s="2">
        <v>135362.70000000001</v>
      </c>
      <c r="F174" s="2">
        <v>116800</v>
      </c>
      <c r="G174" s="2">
        <v>-18562.7</v>
      </c>
      <c r="H174" s="2">
        <v>-15.89</v>
      </c>
    </row>
    <row r="175" spans="1:8" ht="15" thickBot="1" x14ac:dyDescent="0.35">
      <c r="A175" s="1" t="s">
        <v>116</v>
      </c>
      <c r="B175" s="2">
        <v>58129.7</v>
      </c>
      <c r="C175" s="2">
        <v>77233</v>
      </c>
      <c r="D175" s="44">
        <v>0</v>
      </c>
      <c r="E175" s="2">
        <v>135362.70000000001</v>
      </c>
      <c r="F175" s="2">
        <v>124233</v>
      </c>
      <c r="G175" s="2">
        <v>-11129.7</v>
      </c>
      <c r="H175" s="2">
        <v>-8.9600000000000009</v>
      </c>
    </row>
    <row r="176" spans="1:8" ht="15" thickBot="1" x14ac:dyDescent="0.35">
      <c r="A176" s="1" t="s">
        <v>117</v>
      </c>
      <c r="B176" s="2">
        <v>58129.7</v>
      </c>
      <c r="C176" s="2">
        <v>77233</v>
      </c>
      <c r="D176" s="44">
        <v>0</v>
      </c>
      <c r="E176" s="2">
        <v>135362.70000000001</v>
      </c>
      <c r="F176" s="2">
        <v>128300</v>
      </c>
      <c r="G176" s="2">
        <v>-7062.7</v>
      </c>
      <c r="H176" s="2">
        <v>-5.5</v>
      </c>
    </row>
    <row r="177" spans="1:13" ht="15" thickBot="1" x14ac:dyDescent="0.35">
      <c r="A177" s="1" t="s">
        <v>118</v>
      </c>
      <c r="B177" s="2">
        <v>58129.7</v>
      </c>
      <c r="C177" s="2">
        <v>77233</v>
      </c>
      <c r="D177" s="44">
        <v>0</v>
      </c>
      <c r="E177" s="2">
        <v>135362.70000000001</v>
      </c>
      <c r="F177" s="2">
        <v>117300</v>
      </c>
      <c r="G177" s="2">
        <v>-18062.7</v>
      </c>
      <c r="H177" s="2">
        <v>-15.4</v>
      </c>
    </row>
    <row r="178" spans="1:13" ht="15" thickBot="1" x14ac:dyDescent="0.35">
      <c r="A178" s="1" t="s">
        <v>119</v>
      </c>
      <c r="B178" s="2">
        <v>58129.7</v>
      </c>
      <c r="C178" s="2">
        <v>77233</v>
      </c>
      <c r="D178" s="44">
        <v>0</v>
      </c>
      <c r="E178" s="2">
        <v>135362.70000000001</v>
      </c>
      <c r="F178" s="2">
        <v>141066</v>
      </c>
      <c r="G178" s="2">
        <v>5703.3</v>
      </c>
      <c r="H178" s="2">
        <v>4.04</v>
      </c>
    </row>
    <row r="179" spans="1:13" ht="15" thickBot="1" x14ac:dyDescent="0.35">
      <c r="A179" s="1" t="s">
        <v>120</v>
      </c>
      <c r="B179" s="2">
        <v>58129.7</v>
      </c>
      <c r="C179" s="2">
        <v>77233</v>
      </c>
      <c r="D179" s="44">
        <v>0</v>
      </c>
      <c r="E179" s="2">
        <v>135362.70000000001</v>
      </c>
      <c r="F179" s="2">
        <v>140678</v>
      </c>
      <c r="G179" s="2">
        <v>5315.3</v>
      </c>
      <c r="H179" s="2">
        <v>3.78</v>
      </c>
    </row>
    <row r="180" spans="1:13" ht="15" thickBot="1" x14ac:dyDescent="0.35">
      <c r="A180" s="1" t="s">
        <v>121</v>
      </c>
      <c r="B180" s="2">
        <v>58129.7</v>
      </c>
      <c r="C180" s="2">
        <v>77233</v>
      </c>
      <c r="D180" s="44">
        <v>0</v>
      </c>
      <c r="E180" s="2">
        <v>135362.70000000001</v>
      </c>
      <c r="F180" s="2">
        <v>123666</v>
      </c>
      <c r="G180" s="2">
        <v>-11696.7</v>
      </c>
      <c r="H180" s="2">
        <v>-9.4600000000000009</v>
      </c>
    </row>
    <row r="181" spans="1:13" ht="15" thickBot="1" x14ac:dyDescent="0.35">
      <c r="A181" s="1" t="s">
        <v>122</v>
      </c>
      <c r="B181" s="2">
        <v>58129.7</v>
      </c>
      <c r="C181" s="2">
        <v>77233</v>
      </c>
      <c r="D181" s="44">
        <v>0</v>
      </c>
      <c r="E181" s="2">
        <v>135362.70000000001</v>
      </c>
      <c r="F181" s="2">
        <v>113666</v>
      </c>
      <c r="G181" s="2">
        <v>-21696.7</v>
      </c>
      <c r="H181" s="2">
        <v>-19.09</v>
      </c>
    </row>
    <row r="182" spans="1:13" ht="15" thickBot="1" x14ac:dyDescent="0.35">
      <c r="A182" s="1" t="s">
        <v>123</v>
      </c>
      <c r="B182" s="2">
        <v>58129.7</v>
      </c>
      <c r="C182" s="2">
        <v>77233</v>
      </c>
      <c r="D182" s="44">
        <v>0</v>
      </c>
      <c r="E182" s="2">
        <v>135362.70000000001</v>
      </c>
      <c r="F182" s="2">
        <v>117033</v>
      </c>
      <c r="G182" s="2">
        <v>-18329.7</v>
      </c>
      <c r="H182" s="2">
        <v>-15.66</v>
      </c>
    </row>
    <row r="183" spans="1:13" ht="15" thickBot="1" x14ac:dyDescent="0.35">
      <c r="A183" s="1" t="s">
        <v>124</v>
      </c>
      <c r="B183" s="2">
        <v>58129.7</v>
      </c>
      <c r="C183" s="2">
        <v>77233</v>
      </c>
      <c r="D183" s="44">
        <v>0</v>
      </c>
      <c r="E183" s="2">
        <v>135362.70000000001</v>
      </c>
      <c r="F183" s="2">
        <v>122392</v>
      </c>
      <c r="G183" s="2">
        <v>-12970.7</v>
      </c>
      <c r="H183" s="2">
        <v>-10.6</v>
      </c>
    </row>
    <row r="184" spans="1:13" ht="15" thickBot="1" x14ac:dyDescent="0.35">
      <c r="A184" s="1" t="s">
        <v>125</v>
      </c>
      <c r="B184" s="2">
        <v>57699.9</v>
      </c>
      <c r="C184" s="2">
        <v>77233</v>
      </c>
      <c r="D184" s="44">
        <v>0</v>
      </c>
      <c r="E184" s="2">
        <v>134932.9</v>
      </c>
      <c r="F184" s="2">
        <v>132214</v>
      </c>
      <c r="G184" s="2">
        <v>-2718.9</v>
      </c>
      <c r="H184" s="2">
        <v>-2.06</v>
      </c>
    </row>
    <row r="185" spans="1:13" ht="15" thickBot="1" x14ac:dyDescent="0.35">
      <c r="A185" s="1" t="s">
        <v>126</v>
      </c>
      <c r="B185" s="2">
        <v>58129.7</v>
      </c>
      <c r="C185" s="2">
        <v>77233</v>
      </c>
      <c r="D185" s="44">
        <v>0</v>
      </c>
      <c r="E185" s="2">
        <v>135362.70000000001</v>
      </c>
      <c r="F185" s="2">
        <v>124233</v>
      </c>
      <c r="G185" s="2">
        <v>-11129.7</v>
      </c>
      <c r="H185" s="2">
        <v>-8.9600000000000009</v>
      </c>
    </row>
    <row r="186" spans="1:13" ht="15" thickBot="1" x14ac:dyDescent="0.35">
      <c r="A186" s="1" t="s">
        <v>127</v>
      </c>
      <c r="B186" s="2">
        <v>58129.7</v>
      </c>
      <c r="C186" s="2">
        <v>77233</v>
      </c>
      <c r="D186" s="44">
        <v>0</v>
      </c>
      <c r="E186" s="2">
        <v>135362.70000000001</v>
      </c>
      <c r="F186" s="2">
        <v>120250</v>
      </c>
      <c r="G186" s="2">
        <v>-15112.7</v>
      </c>
      <c r="H186" s="2">
        <v>-12.57</v>
      </c>
    </row>
    <row r="187" spans="1:13" ht="15" thickBot="1" x14ac:dyDescent="0.35">
      <c r="A187" s="1" t="s">
        <v>128</v>
      </c>
      <c r="B187" s="2">
        <v>58129.7</v>
      </c>
      <c r="C187" s="2">
        <v>77233</v>
      </c>
      <c r="D187" s="44">
        <v>0</v>
      </c>
      <c r="E187" s="2">
        <v>135362.70000000001</v>
      </c>
      <c r="F187" s="2">
        <v>130900</v>
      </c>
      <c r="G187" s="2">
        <v>-4462.7</v>
      </c>
      <c r="H187" s="2">
        <v>-3.41</v>
      </c>
    </row>
    <row r="188" spans="1:13" ht="15" thickBot="1" x14ac:dyDescent="0.35">
      <c r="A188" s="1" t="s">
        <v>129</v>
      </c>
      <c r="B188" s="2">
        <v>57699.9</v>
      </c>
      <c r="C188" s="2">
        <v>77233</v>
      </c>
      <c r="D188" s="44">
        <v>0</v>
      </c>
      <c r="E188" s="2">
        <v>134932.9</v>
      </c>
      <c r="F188" s="2">
        <v>211821</v>
      </c>
      <c r="G188" s="2">
        <v>76888.100000000006</v>
      </c>
      <c r="H188" s="2">
        <v>36.299999999999997</v>
      </c>
    </row>
    <row r="189" spans="1:13" ht="15" thickBot="1" x14ac:dyDescent="0.35">
      <c r="A189" s="125" t="s">
        <v>938</v>
      </c>
      <c r="B189" s="126">
        <f>SUM(B155:B188)/$B$192</f>
        <v>0.43186654836897725</v>
      </c>
      <c r="C189" s="126">
        <f t="shared" ref="C189:J189" si="1">SUM(C155:C188)/$B$192</f>
        <v>0.56813345163102247</v>
      </c>
      <c r="D189" s="126">
        <f t="shared" si="1"/>
        <v>0</v>
      </c>
      <c r="E189" s="126">
        <f t="shared" si="1"/>
        <v>1.0000000000000004</v>
      </c>
      <c r="F189" s="126">
        <f>SUM(B189:D189)</f>
        <v>0.99999999999999978</v>
      </c>
      <c r="G189" s="126" t="s">
        <v>217</v>
      </c>
      <c r="H189" s="126"/>
      <c r="I189" s="126"/>
      <c r="J189" s="126"/>
      <c r="K189" s="126"/>
      <c r="L189" s="126"/>
      <c r="M189" s="126"/>
    </row>
    <row r="190" spans="1:13" ht="15" thickBot="1" x14ac:dyDescent="0.35">
      <c r="A190" s="7" t="s">
        <v>206</v>
      </c>
      <c r="B190" s="8">
        <v>135362.70000000001</v>
      </c>
    </row>
    <row r="191" spans="1:13" ht="15" thickBot="1" x14ac:dyDescent="0.35">
      <c r="A191" s="7" t="s">
        <v>314</v>
      </c>
      <c r="B191" s="8">
        <v>0</v>
      </c>
    </row>
    <row r="192" spans="1:13" ht="15" thickBot="1" x14ac:dyDescent="0.35">
      <c r="A192" s="7" t="s">
        <v>208</v>
      </c>
      <c r="B192" s="8">
        <v>4568474.7</v>
      </c>
    </row>
    <row r="193" spans="1:2" ht="15" thickBot="1" x14ac:dyDescent="0.35">
      <c r="A193" s="7" t="s">
        <v>209</v>
      </c>
      <c r="B193" s="8">
        <v>4382232</v>
      </c>
    </row>
    <row r="194" spans="1:2" ht="15" thickBot="1" x14ac:dyDescent="0.35">
      <c r="A194" s="7" t="s">
        <v>210</v>
      </c>
      <c r="B194" s="31">
        <v>186242.7</v>
      </c>
    </row>
    <row r="195" spans="1:2" ht="15" thickBot="1" x14ac:dyDescent="0.35">
      <c r="A195" s="7" t="s">
        <v>211</v>
      </c>
      <c r="B195" s="8"/>
    </row>
    <row r="196" spans="1:2" ht="15" thickBot="1" x14ac:dyDescent="0.35">
      <c r="A196" s="7" t="s">
        <v>212</v>
      </c>
      <c r="B196" s="8"/>
    </row>
    <row r="197" spans="1:2" ht="15" thickBot="1" x14ac:dyDescent="0.35">
      <c r="A197" s="7" t="s">
        <v>213</v>
      </c>
      <c r="B197" s="8">
        <v>0</v>
      </c>
    </row>
    <row r="199" spans="1:2" x14ac:dyDescent="0.3">
      <c r="A199" s="9" t="s">
        <v>214</v>
      </c>
    </row>
    <row r="201" spans="1:2" x14ac:dyDescent="0.3">
      <c r="A201" s="10" t="s">
        <v>334</v>
      </c>
    </row>
    <row r="202" spans="1:2" x14ac:dyDescent="0.3">
      <c r="A202" s="10" t="s">
        <v>335</v>
      </c>
    </row>
  </sheetData>
  <hyperlinks>
    <hyperlink ref="A199" r:id="rId1" display="https://miau.my-x.hu/myx-free/coco/test/846956620210319104618.html" xr:uid="{EB16388D-93BB-4A87-BD00-35A38FA9A4D1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0A11-9C9E-4EA5-8A63-942B688BB9AC}">
  <dimension ref="A1:L163"/>
  <sheetViews>
    <sheetView zoomScaleNormal="100" workbookViewId="0"/>
  </sheetViews>
  <sheetFormatPr defaultRowHeight="14.4" x14ac:dyDescent="0.3"/>
  <cols>
    <col min="3" max="3" width="12.21875" bestFit="1" customWidth="1"/>
    <col min="4" max="4" width="12" bestFit="1" customWidth="1"/>
  </cols>
  <sheetData>
    <row r="1" spans="1:12" ht="18" x14ac:dyDescent="0.3">
      <c r="A1" s="3"/>
    </row>
    <row r="2" spans="1:12" x14ac:dyDescent="0.3">
      <c r="A2" s="4"/>
    </row>
    <row r="5" spans="1:12" ht="18" x14ac:dyDescent="0.3">
      <c r="A5" s="5" t="s">
        <v>130</v>
      </c>
      <c r="B5" s="6">
        <v>1208916</v>
      </c>
      <c r="C5" s="5" t="s">
        <v>131</v>
      </c>
      <c r="D5" s="6">
        <v>34</v>
      </c>
      <c r="E5" s="5" t="s">
        <v>132</v>
      </c>
      <c r="F5" s="30">
        <v>1</v>
      </c>
      <c r="G5" s="5" t="s">
        <v>133</v>
      </c>
      <c r="H5" s="6">
        <v>34</v>
      </c>
      <c r="I5" s="5" t="s">
        <v>134</v>
      </c>
      <c r="J5" s="6">
        <v>0</v>
      </c>
      <c r="K5" s="5" t="s">
        <v>135</v>
      </c>
      <c r="L5" s="6" t="s">
        <v>336</v>
      </c>
    </row>
    <row r="6" spans="1:12" ht="18.600000000000001" thickBot="1" x14ac:dyDescent="0.35">
      <c r="A6" s="3"/>
    </row>
    <row r="7" spans="1:12" ht="15" thickBot="1" x14ac:dyDescent="0.35">
      <c r="A7" s="1" t="s">
        <v>0</v>
      </c>
      <c r="B7" s="1" t="s">
        <v>1</v>
      </c>
      <c r="C7" s="1" t="s">
        <v>337</v>
      </c>
    </row>
    <row r="8" spans="1:12" ht="15" thickBot="1" x14ac:dyDescent="0.35">
      <c r="A8" s="1" t="s">
        <v>96</v>
      </c>
      <c r="B8" s="2">
        <v>5</v>
      </c>
      <c r="C8" s="2">
        <v>138700</v>
      </c>
    </row>
    <row r="9" spans="1:12" ht="15" thickBot="1" x14ac:dyDescent="0.35">
      <c r="A9" s="1" t="s">
        <v>97</v>
      </c>
      <c r="B9" s="2">
        <v>3</v>
      </c>
      <c r="C9" s="2">
        <v>115100</v>
      </c>
    </row>
    <row r="10" spans="1:12" ht="15" thickBot="1" x14ac:dyDescent="0.35">
      <c r="A10" s="1" t="s">
        <v>98</v>
      </c>
      <c r="B10" s="2">
        <v>1</v>
      </c>
      <c r="C10" s="2">
        <v>115600</v>
      </c>
    </row>
    <row r="11" spans="1:12" ht="15" thickBot="1" x14ac:dyDescent="0.35">
      <c r="A11" s="1" t="s">
        <v>99</v>
      </c>
      <c r="B11" s="2">
        <v>1</v>
      </c>
      <c r="C11" s="2">
        <v>131666</v>
      </c>
    </row>
    <row r="12" spans="1:12" ht="15" thickBot="1" x14ac:dyDescent="0.35">
      <c r="A12" s="1" t="s">
        <v>100</v>
      </c>
      <c r="B12" s="2">
        <v>1</v>
      </c>
      <c r="C12" s="2">
        <v>130933</v>
      </c>
    </row>
    <row r="13" spans="1:12" ht="15" thickBot="1" x14ac:dyDescent="0.35">
      <c r="A13" s="1" t="s">
        <v>101</v>
      </c>
      <c r="B13" s="2">
        <v>1</v>
      </c>
      <c r="C13" s="2">
        <v>112800</v>
      </c>
    </row>
    <row r="14" spans="1:12" ht="15" thickBot="1" x14ac:dyDescent="0.35">
      <c r="A14" s="1" t="s">
        <v>102</v>
      </c>
      <c r="B14" s="2">
        <v>5</v>
      </c>
      <c r="C14" s="2">
        <v>115100</v>
      </c>
    </row>
    <row r="15" spans="1:12" ht="15" thickBot="1" x14ac:dyDescent="0.35">
      <c r="A15" s="1" t="s">
        <v>103</v>
      </c>
      <c r="B15" s="2">
        <v>1</v>
      </c>
      <c r="C15" s="2">
        <v>112533</v>
      </c>
    </row>
    <row r="16" spans="1:12" ht="15" thickBot="1" x14ac:dyDescent="0.35">
      <c r="A16" s="1" t="s">
        <v>104</v>
      </c>
      <c r="B16" s="2">
        <v>4</v>
      </c>
      <c r="C16" s="2">
        <v>174357</v>
      </c>
    </row>
    <row r="17" spans="1:3" ht="15" thickBot="1" x14ac:dyDescent="0.35">
      <c r="A17" s="1" t="s">
        <v>105</v>
      </c>
      <c r="B17" s="2">
        <v>1</v>
      </c>
      <c r="C17" s="2">
        <v>125964</v>
      </c>
    </row>
    <row r="18" spans="1:3" ht="15" thickBot="1" x14ac:dyDescent="0.35">
      <c r="A18" s="1" t="s">
        <v>106</v>
      </c>
      <c r="B18" s="2">
        <v>1</v>
      </c>
      <c r="C18" s="2">
        <v>138966</v>
      </c>
    </row>
    <row r="19" spans="1:3" ht="15" thickBot="1" x14ac:dyDescent="0.35">
      <c r="A19" s="1" t="s">
        <v>107</v>
      </c>
      <c r="B19" s="2">
        <v>5</v>
      </c>
      <c r="C19" s="2">
        <v>127857</v>
      </c>
    </row>
    <row r="20" spans="1:3" ht="15" thickBot="1" x14ac:dyDescent="0.35">
      <c r="A20" s="1" t="s">
        <v>108</v>
      </c>
      <c r="B20" s="2">
        <v>5</v>
      </c>
      <c r="C20" s="2">
        <v>125066</v>
      </c>
    </row>
    <row r="21" spans="1:3" ht="15" thickBot="1" x14ac:dyDescent="0.35">
      <c r="A21" s="1" t="s">
        <v>109</v>
      </c>
      <c r="B21" s="2">
        <v>1</v>
      </c>
      <c r="C21" s="2">
        <v>127857</v>
      </c>
    </row>
    <row r="22" spans="1:3" ht="15" thickBot="1" x14ac:dyDescent="0.35">
      <c r="A22" s="1" t="s">
        <v>110</v>
      </c>
      <c r="B22" s="2">
        <v>1</v>
      </c>
      <c r="C22" s="2">
        <v>113566</v>
      </c>
    </row>
    <row r="23" spans="1:3" ht="15" thickBot="1" x14ac:dyDescent="0.35">
      <c r="A23" s="1" t="s">
        <v>111</v>
      </c>
      <c r="B23" s="2">
        <v>2</v>
      </c>
      <c r="C23" s="2">
        <v>139250</v>
      </c>
    </row>
    <row r="24" spans="1:3" ht="15" thickBot="1" x14ac:dyDescent="0.35">
      <c r="A24" s="1" t="s">
        <v>112</v>
      </c>
      <c r="B24" s="2">
        <v>1</v>
      </c>
      <c r="C24" s="2">
        <v>132733</v>
      </c>
    </row>
    <row r="25" spans="1:3" ht="15" thickBot="1" x14ac:dyDescent="0.35">
      <c r="A25" s="1" t="s">
        <v>113</v>
      </c>
      <c r="B25" s="2">
        <v>1</v>
      </c>
      <c r="C25" s="2">
        <v>120666</v>
      </c>
    </row>
    <row r="26" spans="1:3" ht="15" thickBot="1" x14ac:dyDescent="0.35">
      <c r="A26" s="1" t="s">
        <v>114</v>
      </c>
      <c r="B26" s="2">
        <v>1</v>
      </c>
      <c r="C26" s="2">
        <v>118966</v>
      </c>
    </row>
    <row r="27" spans="1:3" ht="15" thickBot="1" x14ac:dyDescent="0.35">
      <c r="A27" s="1" t="s">
        <v>115</v>
      </c>
      <c r="B27" s="2">
        <v>1</v>
      </c>
      <c r="C27" s="2">
        <v>116800</v>
      </c>
    </row>
    <row r="28" spans="1:3" ht="15" thickBot="1" x14ac:dyDescent="0.35">
      <c r="A28" s="1" t="s">
        <v>116</v>
      </c>
      <c r="B28" s="2">
        <v>1</v>
      </c>
      <c r="C28" s="2">
        <v>124233</v>
      </c>
    </row>
    <row r="29" spans="1:3" ht="15" thickBot="1" x14ac:dyDescent="0.35">
      <c r="A29" s="1" t="s">
        <v>117</v>
      </c>
      <c r="B29" s="2">
        <v>1</v>
      </c>
      <c r="C29" s="2">
        <v>128300</v>
      </c>
    </row>
    <row r="30" spans="1:3" ht="15" thickBot="1" x14ac:dyDescent="0.35">
      <c r="A30" s="1" t="s">
        <v>118</v>
      </c>
      <c r="B30" s="2">
        <v>1</v>
      </c>
      <c r="C30" s="2">
        <v>117300</v>
      </c>
    </row>
    <row r="31" spans="1:3" ht="15" thickBot="1" x14ac:dyDescent="0.35">
      <c r="A31" s="1" t="s">
        <v>119</v>
      </c>
      <c r="B31" s="2">
        <v>1</v>
      </c>
      <c r="C31" s="2">
        <v>141066</v>
      </c>
    </row>
    <row r="32" spans="1:3" ht="15" thickBot="1" x14ac:dyDescent="0.35">
      <c r="A32" s="1" t="s">
        <v>120</v>
      </c>
      <c r="B32" s="2">
        <v>1</v>
      </c>
      <c r="C32" s="2">
        <v>140678</v>
      </c>
    </row>
    <row r="33" spans="1:3" ht="15" thickBot="1" x14ac:dyDescent="0.35">
      <c r="A33" s="1" t="s">
        <v>121</v>
      </c>
      <c r="B33" s="2">
        <v>1</v>
      </c>
      <c r="C33" s="2">
        <v>123666</v>
      </c>
    </row>
    <row r="34" spans="1:3" ht="15" thickBot="1" x14ac:dyDescent="0.35">
      <c r="A34" s="1" t="s">
        <v>122</v>
      </c>
      <c r="B34" s="2">
        <v>1</v>
      </c>
      <c r="C34" s="2">
        <v>113666</v>
      </c>
    </row>
    <row r="35" spans="1:3" ht="15" thickBot="1" x14ac:dyDescent="0.35">
      <c r="A35" s="1" t="s">
        <v>123</v>
      </c>
      <c r="B35" s="2">
        <v>1</v>
      </c>
      <c r="C35" s="2">
        <v>117033</v>
      </c>
    </row>
    <row r="36" spans="1:3" ht="15" thickBot="1" x14ac:dyDescent="0.35">
      <c r="A36" s="1" t="s">
        <v>124</v>
      </c>
      <c r="B36" s="2">
        <v>1</v>
      </c>
      <c r="C36" s="2">
        <v>122392</v>
      </c>
    </row>
    <row r="37" spans="1:3" ht="15" thickBot="1" x14ac:dyDescent="0.35">
      <c r="A37" s="1" t="s">
        <v>125</v>
      </c>
      <c r="B37" s="2">
        <v>1</v>
      </c>
      <c r="C37" s="2">
        <v>132214</v>
      </c>
    </row>
    <row r="38" spans="1:3" ht="15" thickBot="1" x14ac:dyDescent="0.35">
      <c r="A38" s="1" t="s">
        <v>126</v>
      </c>
      <c r="B38" s="2">
        <v>3</v>
      </c>
      <c r="C38" s="2">
        <v>124233</v>
      </c>
    </row>
    <row r="39" spans="1:3" ht="15" thickBot="1" x14ac:dyDescent="0.35">
      <c r="A39" s="1" t="s">
        <v>127</v>
      </c>
      <c r="B39" s="2">
        <v>1</v>
      </c>
      <c r="C39" s="2">
        <v>120250</v>
      </c>
    </row>
    <row r="40" spans="1:3" ht="15" thickBot="1" x14ac:dyDescent="0.35">
      <c r="A40" s="1" t="s">
        <v>128</v>
      </c>
      <c r="B40" s="2">
        <v>1</v>
      </c>
      <c r="C40" s="2">
        <v>130900</v>
      </c>
    </row>
    <row r="41" spans="1:3" ht="15" thickBot="1" x14ac:dyDescent="0.35">
      <c r="A41" s="1" t="s">
        <v>129</v>
      </c>
      <c r="B41" s="2">
        <v>5</v>
      </c>
      <c r="C41" s="2">
        <v>211821</v>
      </c>
    </row>
    <row r="42" spans="1:3" ht="18.600000000000001" thickBot="1" x14ac:dyDescent="0.35">
      <c r="A42" s="3"/>
    </row>
    <row r="43" spans="1:3" ht="15" thickBot="1" x14ac:dyDescent="0.35">
      <c r="A43" s="1" t="s">
        <v>137</v>
      </c>
      <c r="B43" s="1" t="s">
        <v>1</v>
      </c>
    </row>
    <row r="44" spans="1:3" ht="20.399999999999999" thickBot="1" x14ac:dyDescent="0.35">
      <c r="A44" s="1" t="s">
        <v>138</v>
      </c>
      <c r="B44" s="2" t="s">
        <v>338</v>
      </c>
    </row>
    <row r="45" spans="1:3" ht="20.399999999999999" thickBot="1" x14ac:dyDescent="0.35">
      <c r="A45" s="1" t="s">
        <v>168</v>
      </c>
      <c r="B45" s="2" t="s">
        <v>338</v>
      </c>
    </row>
    <row r="46" spans="1:3" ht="20.399999999999999" thickBot="1" x14ac:dyDescent="0.35">
      <c r="A46" s="1" t="s">
        <v>173</v>
      </c>
      <c r="B46" s="2" t="s">
        <v>338</v>
      </c>
    </row>
    <row r="47" spans="1:3" ht="20.399999999999999" thickBot="1" x14ac:dyDescent="0.35">
      <c r="A47" s="1" t="s">
        <v>175</v>
      </c>
      <c r="B47" s="2" t="s">
        <v>338</v>
      </c>
    </row>
    <row r="48" spans="1:3" ht="20.399999999999999" thickBot="1" x14ac:dyDescent="0.35">
      <c r="A48" s="1" t="s">
        <v>176</v>
      </c>
      <c r="B48" s="2" t="s">
        <v>338</v>
      </c>
    </row>
    <row r="49" spans="1:2" ht="15" thickBot="1" x14ac:dyDescent="0.35">
      <c r="A49" s="1" t="s">
        <v>177</v>
      </c>
      <c r="B49" s="2" t="s">
        <v>140</v>
      </c>
    </row>
    <row r="50" spans="1:2" ht="15" thickBot="1" x14ac:dyDescent="0.35">
      <c r="A50" s="1" t="s">
        <v>178</v>
      </c>
      <c r="B50" s="2" t="s">
        <v>140</v>
      </c>
    </row>
    <row r="51" spans="1:2" ht="15" thickBot="1" x14ac:dyDescent="0.35">
      <c r="A51" s="1" t="s">
        <v>179</v>
      </c>
      <c r="B51" s="2" t="s">
        <v>140</v>
      </c>
    </row>
    <row r="52" spans="1:2" ht="15" thickBot="1" x14ac:dyDescent="0.35">
      <c r="A52" s="1" t="s">
        <v>180</v>
      </c>
      <c r="B52" s="2" t="s">
        <v>140</v>
      </c>
    </row>
    <row r="53" spans="1:2" ht="15" thickBot="1" x14ac:dyDescent="0.35">
      <c r="A53" s="1" t="s">
        <v>181</v>
      </c>
      <c r="B53" s="2" t="s">
        <v>140</v>
      </c>
    </row>
    <row r="54" spans="1:2" ht="15" thickBot="1" x14ac:dyDescent="0.35">
      <c r="A54" s="1" t="s">
        <v>182</v>
      </c>
      <c r="B54" s="2" t="s">
        <v>140</v>
      </c>
    </row>
    <row r="55" spans="1:2" ht="15" thickBot="1" x14ac:dyDescent="0.35">
      <c r="A55" s="1" t="s">
        <v>183</v>
      </c>
      <c r="B55" s="2" t="s">
        <v>140</v>
      </c>
    </row>
    <row r="56" spans="1:2" ht="15" thickBot="1" x14ac:dyDescent="0.35">
      <c r="A56" s="1" t="s">
        <v>184</v>
      </c>
      <c r="B56" s="2" t="s">
        <v>140</v>
      </c>
    </row>
    <row r="57" spans="1:2" ht="15" thickBot="1" x14ac:dyDescent="0.35">
      <c r="A57" s="1" t="s">
        <v>185</v>
      </c>
      <c r="B57" s="2" t="s">
        <v>140</v>
      </c>
    </row>
    <row r="58" spans="1:2" ht="15" thickBot="1" x14ac:dyDescent="0.35">
      <c r="A58" s="1" t="s">
        <v>186</v>
      </c>
      <c r="B58" s="2" t="s">
        <v>140</v>
      </c>
    </row>
    <row r="59" spans="1:2" ht="15" thickBot="1" x14ac:dyDescent="0.35">
      <c r="A59" s="1" t="s">
        <v>187</v>
      </c>
      <c r="B59" s="2" t="s">
        <v>140</v>
      </c>
    </row>
    <row r="60" spans="1:2" ht="15" thickBot="1" x14ac:dyDescent="0.35">
      <c r="A60" s="1" t="s">
        <v>188</v>
      </c>
      <c r="B60" s="2" t="s">
        <v>140</v>
      </c>
    </row>
    <row r="61" spans="1:2" ht="15" thickBot="1" x14ac:dyDescent="0.35">
      <c r="A61" s="1" t="s">
        <v>189</v>
      </c>
      <c r="B61" s="2" t="s">
        <v>140</v>
      </c>
    </row>
    <row r="62" spans="1:2" ht="15" thickBot="1" x14ac:dyDescent="0.35">
      <c r="A62" s="1" t="s">
        <v>190</v>
      </c>
      <c r="B62" s="2" t="s">
        <v>140</v>
      </c>
    </row>
    <row r="63" spans="1:2" ht="15" thickBot="1" x14ac:dyDescent="0.35">
      <c r="A63" s="1" t="s">
        <v>191</v>
      </c>
      <c r="B63" s="2" t="s">
        <v>140</v>
      </c>
    </row>
    <row r="64" spans="1:2" ht="15" thickBot="1" x14ac:dyDescent="0.35">
      <c r="A64" s="1" t="s">
        <v>192</v>
      </c>
      <c r="B64" s="2" t="s">
        <v>140</v>
      </c>
    </row>
    <row r="65" spans="1:2" ht="15" thickBot="1" x14ac:dyDescent="0.35">
      <c r="A65" s="1" t="s">
        <v>193</v>
      </c>
      <c r="B65" s="2" t="s">
        <v>140</v>
      </c>
    </row>
    <row r="66" spans="1:2" ht="15" thickBot="1" x14ac:dyDescent="0.35">
      <c r="A66" s="1" t="s">
        <v>194</v>
      </c>
      <c r="B66" s="2" t="s">
        <v>140</v>
      </c>
    </row>
    <row r="67" spans="1:2" ht="15" thickBot="1" x14ac:dyDescent="0.35">
      <c r="A67" s="1" t="s">
        <v>195</v>
      </c>
      <c r="B67" s="2" t="s">
        <v>140</v>
      </c>
    </row>
    <row r="68" spans="1:2" ht="15" thickBot="1" x14ac:dyDescent="0.35">
      <c r="A68" s="1" t="s">
        <v>196</v>
      </c>
      <c r="B68" s="2" t="s">
        <v>140</v>
      </c>
    </row>
    <row r="69" spans="1:2" ht="15" thickBot="1" x14ac:dyDescent="0.35">
      <c r="A69" s="1" t="s">
        <v>197</v>
      </c>
      <c r="B69" s="2" t="s">
        <v>140</v>
      </c>
    </row>
    <row r="70" spans="1:2" ht="15" thickBot="1" x14ac:dyDescent="0.35">
      <c r="A70" s="1" t="s">
        <v>198</v>
      </c>
      <c r="B70" s="2" t="s">
        <v>140</v>
      </c>
    </row>
    <row r="71" spans="1:2" ht="15" thickBot="1" x14ac:dyDescent="0.35">
      <c r="A71" s="1" t="s">
        <v>199</v>
      </c>
      <c r="B71" s="2" t="s">
        <v>140</v>
      </c>
    </row>
    <row r="72" spans="1:2" ht="15" thickBot="1" x14ac:dyDescent="0.35">
      <c r="A72" s="1" t="s">
        <v>308</v>
      </c>
      <c r="B72" s="2" t="s">
        <v>140</v>
      </c>
    </row>
    <row r="73" spans="1:2" ht="15" thickBot="1" x14ac:dyDescent="0.35">
      <c r="A73" s="1" t="s">
        <v>309</v>
      </c>
      <c r="B73" s="2" t="s">
        <v>140</v>
      </c>
    </row>
    <row r="74" spans="1:2" ht="15" thickBot="1" x14ac:dyDescent="0.35">
      <c r="A74" s="1" t="s">
        <v>310</v>
      </c>
      <c r="B74" s="2" t="s">
        <v>140</v>
      </c>
    </row>
    <row r="75" spans="1:2" ht="15" thickBot="1" x14ac:dyDescent="0.35">
      <c r="A75" s="1" t="s">
        <v>311</v>
      </c>
      <c r="B75" s="2" t="s">
        <v>140</v>
      </c>
    </row>
    <row r="76" spans="1:2" ht="15" thickBot="1" x14ac:dyDescent="0.35">
      <c r="A76" s="1" t="s">
        <v>312</v>
      </c>
      <c r="B76" s="2" t="s">
        <v>140</v>
      </c>
    </row>
    <row r="77" spans="1:2" ht="15" thickBot="1" x14ac:dyDescent="0.35">
      <c r="A77" s="1" t="s">
        <v>313</v>
      </c>
      <c r="B77" s="2" t="s">
        <v>140</v>
      </c>
    </row>
    <row r="78" spans="1:2" ht="18.600000000000001" thickBot="1" x14ac:dyDescent="0.35">
      <c r="A78" s="3"/>
    </row>
    <row r="79" spans="1:2" ht="15" thickBot="1" x14ac:dyDescent="0.35">
      <c r="A79" s="1" t="s">
        <v>200</v>
      </c>
      <c r="B79" s="1" t="s">
        <v>1</v>
      </c>
    </row>
    <row r="80" spans="1:2" ht="15" thickBot="1" x14ac:dyDescent="0.35">
      <c r="A80" s="1" t="s">
        <v>138</v>
      </c>
      <c r="B80" s="2">
        <v>134558.1</v>
      </c>
    </row>
    <row r="81" spans="1:2" ht="15" thickBot="1" x14ac:dyDescent="0.35">
      <c r="A81" s="1" t="s">
        <v>168</v>
      </c>
      <c r="B81" s="2">
        <v>134558.1</v>
      </c>
    </row>
    <row r="82" spans="1:2" ht="15" thickBot="1" x14ac:dyDescent="0.35">
      <c r="A82" s="1" t="s">
        <v>173</v>
      </c>
      <c r="B82" s="2">
        <v>134558.1</v>
      </c>
    </row>
    <row r="83" spans="1:2" ht="15" thickBot="1" x14ac:dyDescent="0.35">
      <c r="A83" s="1" t="s">
        <v>175</v>
      </c>
      <c r="B83" s="2">
        <v>134558.1</v>
      </c>
    </row>
    <row r="84" spans="1:2" ht="15" thickBot="1" x14ac:dyDescent="0.35">
      <c r="A84" s="1" t="s">
        <v>176</v>
      </c>
      <c r="B84" s="2">
        <v>134558.1</v>
      </c>
    </row>
    <row r="85" spans="1:2" ht="15" thickBot="1" x14ac:dyDescent="0.35">
      <c r="A85" s="1" t="s">
        <v>177</v>
      </c>
      <c r="B85" s="2">
        <v>0</v>
      </c>
    </row>
    <row r="86" spans="1:2" ht="15" thickBot="1" x14ac:dyDescent="0.35">
      <c r="A86" s="1" t="s">
        <v>178</v>
      </c>
      <c r="B86" s="2">
        <v>0</v>
      </c>
    </row>
    <row r="87" spans="1:2" ht="15" thickBot="1" x14ac:dyDescent="0.35">
      <c r="A87" s="1" t="s">
        <v>179</v>
      </c>
      <c r="B87" s="2">
        <v>0</v>
      </c>
    </row>
    <row r="88" spans="1:2" ht="15" thickBot="1" x14ac:dyDescent="0.35">
      <c r="A88" s="1" t="s">
        <v>180</v>
      </c>
      <c r="B88" s="2">
        <v>0</v>
      </c>
    </row>
    <row r="89" spans="1:2" ht="15" thickBot="1" x14ac:dyDescent="0.35">
      <c r="A89" s="1" t="s">
        <v>181</v>
      </c>
      <c r="B89" s="2">
        <v>0</v>
      </c>
    </row>
    <row r="90" spans="1:2" ht="15" thickBot="1" x14ac:dyDescent="0.35">
      <c r="A90" s="1" t="s">
        <v>182</v>
      </c>
      <c r="B90" s="2">
        <v>0</v>
      </c>
    </row>
    <row r="91" spans="1:2" ht="15" thickBot="1" x14ac:dyDescent="0.35">
      <c r="A91" s="1" t="s">
        <v>183</v>
      </c>
      <c r="B91" s="2">
        <v>0</v>
      </c>
    </row>
    <row r="92" spans="1:2" ht="15" thickBot="1" x14ac:dyDescent="0.35">
      <c r="A92" s="1" t="s">
        <v>184</v>
      </c>
      <c r="B92" s="2">
        <v>0</v>
      </c>
    </row>
    <row r="93" spans="1:2" ht="15" thickBot="1" x14ac:dyDescent="0.35">
      <c r="A93" s="1" t="s">
        <v>185</v>
      </c>
      <c r="B93" s="2">
        <v>0</v>
      </c>
    </row>
    <row r="94" spans="1:2" ht="15" thickBot="1" x14ac:dyDescent="0.35">
      <c r="A94" s="1" t="s">
        <v>186</v>
      </c>
      <c r="B94" s="2">
        <v>0</v>
      </c>
    </row>
    <row r="95" spans="1:2" ht="15" thickBot="1" x14ac:dyDescent="0.35">
      <c r="A95" s="1" t="s">
        <v>187</v>
      </c>
      <c r="B95" s="2">
        <v>0</v>
      </c>
    </row>
    <row r="96" spans="1:2" ht="15" thickBot="1" x14ac:dyDescent="0.35">
      <c r="A96" s="1" t="s">
        <v>188</v>
      </c>
      <c r="B96" s="2">
        <v>0</v>
      </c>
    </row>
    <row r="97" spans="1:2" ht="15" thickBot="1" x14ac:dyDescent="0.35">
      <c r="A97" s="1" t="s">
        <v>189</v>
      </c>
      <c r="B97" s="2">
        <v>0</v>
      </c>
    </row>
    <row r="98" spans="1:2" ht="15" thickBot="1" x14ac:dyDescent="0.35">
      <c r="A98" s="1" t="s">
        <v>190</v>
      </c>
      <c r="B98" s="2">
        <v>0</v>
      </c>
    </row>
    <row r="99" spans="1:2" ht="15" thickBot="1" x14ac:dyDescent="0.35">
      <c r="A99" s="1" t="s">
        <v>191</v>
      </c>
      <c r="B99" s="2">
        <v>0</v>
      </c>
    </row>
    <row r="100" spans="1:2" ht="15" thickBot="1" x14ac:dyDescent="0.35">
      <c r="A100" s="1" t="s">
        <v>192</v>
      </c>
      <c r="B100" s="2">
        <v>0</v>
      </c>
    </row>
    <row r="101" spans="1:2" ht="15" thickBot="1" x14ac:dyDescent="0.35">
      <c r="A101" s="1" t="s">
        <v>193</v>
      </c>
      <c r="B101" s="2">
        <v>0</v>
      </c>
    </row>
    <row r="102" spans="1:2" ht="15" thickBot="1" x14ac:dyDescent="0.35">
      <c r="A102" s="1" t="s">
        <v>194</v>
      </c>
      <c r="B102" s="2">
        <v>0</v>
      </c>
    </row>
    <row r="103" spans="1:2" ht="15" thickBot="1" x14ac:dyDescent="0.35">
      <c r="A103" s="1" t="s">
        <v>195</v>
      </c>
      <c r="B103" s="2">
        <v>0</v>
      </c>
    </row>
    <row r="104" spans="1:2" ht="15" thickBot="1" x14ac:dyDescent="0.35">
      <c r="A104" s="1" t="s">
        <v>196</v>
      </c>
      <c r="B104" s="2">
        <v>0</v>
      </c>
    </row>
    <row r="105" spans="1:2" ht="15" thickBot="1" x14ac:dyDescent="0.35">
      <c r="A105" s="1" t="s">
        <v>197</v>
      </c>
      <c r="B105" s="2">
        <v>0</v>
      </c>
    </row>
    <row r="106" spans="1:2" ht="15" thickBot="1" x14ac:dyDescent="0.35">
      <c r="A106" s="1" t="s">
        <v>198</v>
      </c>
      <c r="B106" s="2">
        <v>0</v>
      </c>
    </row>
    <row r="107" spans="1:2" ht="15" thickBot="1" x14ac:dyDescent="0.35">
      <c r="A107" s="1" t="s">
        <v>199</v>
      </c>
      <c r="B107" s="2">
        <v>0</v>
      </c>
    </row>
    <row r="108" spans="1:2" ht="15" thickBot="1" x14ac:dyDescent="0.35">
      <c r="A108" s="1" t="s">
        <v>308</v>
      </c>
      <c r="B108" s="2">
        <v>0</v>
      </c>
    </row>
    <row r="109" spans="1:2" ht="15" thickBot="1" x14ac:dyDescent="0.35">
      <c r="A109" s="1" t="s">
        <v>309</v>
      </c>
      <c r="B109" s="2">
        <v>0</v>
      </c>
    </row>
    <row r="110" spans="1:2" ht="15" thickBot="1" x14ac:dyDescent="0.35">
      <c r="A110" s="1" t="s">
        <v>310</v>
      </c>
      <c r="B110" s="2">
        <v>0</v>
      </c>
    </row>
    <row r="111" spans="1:2" ht="15" thickBot="1" x14ac:dyDescent="0.35">
      <c r="A111" s="1" t="s">
        <v>311</v>
      </c>
      <c r="B111" s="2">
        <v>0</v>
      </c>
    </row>
    <row r="112" spans="1:2" ht="15" thickBot="1" x14ac:dyDescent="0.35">
      <c r="A112" s="1" t="s">
        <v>312</v>
      </c>
      <c r="B112" s="2">
        <v>0</v>
      </c>
    </row>
    <row r="113" spans="1:6" ht="15" thickBot="1" x14ac:dyDescent="0.35">
      <c r="A113" s="1" t="s">
        <v>313</v>
      </c>
      <c r="B113" s="2">
        <v>0</v>
      </c>
    </row>
    <row r="114" spans="1:6" ht="18.600000000000001" thickBot="1" x14ac:dyDescent="0.35">
      <c r="A114" s="3"/>
      <c r="C114" t="s">
        <v>217</v>
      </c>
      <c r="D114" s="50">
        <f>CORREL(D116:D149,C116:C149)</f>
        <v>1.3709626006401319E-16</v>
      </c>
    </row>
    <row r="115" spans="1:6" ht="15" thickBot="1" x14ac:dyDescent="0.35">
      <c r="A115" s="1" t="s">
        <v>201</v>
      </c>
      <c r="B115" s="1" t="s">
        <v>1</v>
      </c>
      <c r="C115" s="1" t="s">
        <v>202</v>
      </c>
      <c r="D115" s="1" t="s">
        <v>203</v>
      </c>
      <c r="E115" s="1" t="s">
        <v>204</v>
      </c>
      <c r="F115" s="1" t="s">
        <v>205</v>
      </c>
    </row>
    <row r="116" spans="1:6" ht="15" thickBot="1" x14ac:dyDescent="0.35">
      <c r="A116" s="1" t="s">
        <v>96</v>
      </c>
      <c r="B116" s="2">
        <v>134558.1</v>
      </c>
      <c r="C116" s="2">
        <v>134558.1</v>
      </c>
      <c r="D116" s="2">
        <v>138700</v>
      </c>
      <c r="E116" s="2">
        <v>4141.8999999999996</v>
      </c>
      <c r="F116" s="2">
        <v>2.99</v>
      </c>
    </row>
    <row r="117" spans="1:6" ht="15" thickBot="1" x14ac:dyDescent="0.35">
      <c r="A117" s="1" t="s">
        <v>97</v>
      </c>
      <c r="B117" s="2">
        <v>134558.1</v>
      </c>
      <c r="C117" s="2">
        <v>134558.1</v>
      </c>
      <c r="D117" s="2">
        <v>115100</v>
      </c>
      <c r="E117" s="2">
        <v>-19458.099999999999</v>
      </c>
      <c r="F117" s="2">
        <v>-16.91</v>
      </c>
    </row>
    <row r="118" spans="1:6" ht="15" thickBot="1" x14ac:dyDescent="0.35">
      <c r="A118" s="1" t="s">
        <v>98</v>
      </c>
      <c r="B118" s="2">
        <v>134558.1</v>
      </c>
      <c r="C118" s="2">
        <v>134558.1</v>
      </c>
      <c r="D118" s="2">
        <v>115600</v>
      </c>
      <c r="E118" s="2">
        <v>-18958.099999999999</v>
      </c>
      <c r="F118" s="2">
        <v>-16.399999999999999</v>
      </c>
    </row>
    <row r="119" spans="1:6" ht="15" thickBot="1" x14ac:dyDescent="0.35">
      <c r="A119" s="1" t="s">
        <v>99</v>
      </c>
      <c r="B119" s="2">
        <v>134558.1</v>
      </c>
      <c r="C119" s="2">
        <v>134558.1</v>
      </c>
      <c r="D119" s="2">
        <v>131666</v>
      </c>
      <c r="E119" s="2">
        <v>-2892.1</v>
      </c>
      <c r="F119" s="2">
        <v>-2.2000000000000002</v>
      </c>
    </row>
    <row r="120" spans="1:6" ht="15" thickBot="1" x14ac:dyDescent="0.35">
      <c r="A120" s="1" t="s">
        <v>100</v>
      </c>
      <c r="B120" s="2">
        <v>134558.1</v>
      </c>
      <c r="C120" s="2">
        <v>134558.1</v>
      </c>
      <c r="D120" s="2">
        <v>130933</v>
      </c>
      <c r="E120" s="2">
        <v>-3625.1</v>
      </c>
      <c r="F120" s="2">
        <v>-2.77</v>
      </c>
    </row>
    <row r="121" spans="1:6" ht="15" thickBot="1" x14ac:dyDescent="0.35">
      <c r="A121" s="1" t="s">
        <v>101</v>
      </c>
      <c r="B121" s="2">
        <v>134558.1</v>
      </c>
      <c r="C121" s="2">
        <v>134558.1</v>
      </c>
      <c r="D121" s="2">
        <v>112800</v>
      </c>
      <c r="E121" s="2">
        <v>-21758.1</v>
      </c>
      <c r="F121" s="2">
        <v>-19.29</v>
      </c>
    </row>
    <row r="122" spans="1:6" ht="15" thickBot="1" x14ac:dyDescent="0.35">
      <c r="A122" s="1" t="s">
        <v>102</v>
      </c>
      <c r="B122" s="2">
        <v>134558.1</v>
      </c>
      <c r="C122" s="2">
        <v>134558.1</v>
      </c>
      <c r="D122" s="2">
        <v>115100</v>
      </c>
      <c r="E122" s="2">
        <v>-19458.099999999999</v>
      </c>
      <c r="F122" s="2">
        <v>-16.91</v>
      </c>
    </row>
    <row r="123" spans="1:6" ht="15" thickBot="1" x14ac:dyDescent="0.35">
      <c r="A123" s="1" t="s">
        <v>103</v>
      </c>
      <c r="B123" s="2">
        <v>134558.1</v>
      </c>
      <c r="C123" s="2">
        <v>134558.1</v>
      </c>
      <c r="D123" s="2">
        <v>112533</v>
      </c>
      <c r="E123" s="2">
        <v>-22025.1</v>
      </c>
      <c r="F123" s="2">
        <v>-19.57</v>
      </c>
    </row>
    <row r="124" spans="1:6" ht="15" thickBot="1" x14ac:dyDescent="0.35">
      <c r="A124" s="1" t="s">
        <v>104</v>
      </c>
      <c r="B124" s="2">
        <v>134558.1</v>
      </c>
      <c r="C124" s="2">
        <v>134558.1</v>
      </c>
      <c r="D124" s="2">
        <v>174357</v>
      </c>
      <c r="E124" s="2">
        <v>39798.9</v>
      </c>
      <c r="F124" s="2">
        <v>22.83</v>
      </c>
    </row>
    <row r="125" spans="1:6" ht="15" thickBot="1" x14ac:dyDescent="0.35">
      <c r="A125" s="1" t="s">
        <v>105</v>
      </c>
      <c r="B125" s="2">
        <v>134558.1</v>
      </c>
      <c r="C125" s="2">
        <v>134558.1</v>
      </c>
      <c r="D125" s="2">
        <v>125964</v>
      </c>
      <c r="E125" s="2">
        <v>-8594.1</v>
      </c>
      <c r="F125" s="2">
        <v>-6.82</v>
      </c>
    </row>
    <row r="126" spans="1:6" ht="15" thickBot="1" x14ac:dyDescent="0.35">
      <c r="A126" s="1" t="s">
        <v>106</v>
      </c>
      <c r="B126" s="2">
        <v>134558.1</v>
      </c>
      <c r="C126" s="2">
        <v>134558.1</v>
      </c>
      <c r="D126" s="2">
        <v>138966</v>
      </c>
      <c r="E126" s="2">
        <v>4407.8999999999996</v>
      </c>
      <c r="F126" s="2">
        <v>3.17</v>
      </c>
    </row>
    <row r="127" spans="1:6" ht="15" thickBot="1" x14ac:dyDescent="0.35">
      <c r="A127" s="1" t="s">
        <v>107</v>
      </c>
      <c r="B127" s="2">
        <v>134558.1</v>
      </c>
      <c r="C127" s="2">
        <v>134558.1</v>
      </c>
      <c r="D127" s="2">
        <v>127857</v>
      </c>
      <c r="E127" s="2">
        <v>-6701.1</v>
      </c>
      <c r="F127" s="2">
        <v>-5.24</v>
      </c>
    </row>
    <row r="128" spans="1:6" ht="15" thickBot="1" x14ac:dyDescent="0.35">
      <c r="A128" s="1" t="s">
        <v>108</v>
      </c>
      <c r="B128" s="2">
        <v>134558.1</v>
      </c>
      <c r="C128" s="2">
        <v>134558.1</v>
      </c>
      <c r="D128" s="2">
        <v>125066</v>
      </c>
      <c r="E128" s="2">
        <v>-9492.1</v>
      </c>
      <c r="F128" s="2">
        <v>-7.59</v>
      </c>
    </row>
    <row r="129" spans="1:6" ht="15" thickBot="1" x14ac:dyDescent="0.35">
      <c r="A129" s="1" t="s">
        <v>109</v>
      </c>
      <c r="B129" s="2">
        <v>134558.1</v>
      </c>
      <c r="C129" s="2">
        <v>134558.1</v>
      </c>
      <c r="D129" s="2">
        <v>127857</v>
      </c>
      <c r="E129" s="2">
        <v>-6701.1</v>
      </c>
      <c r="F129" s="2">
        <v>-5.24</v>
      </c>
    </row>
    <row r="130" spans="1:6" ht="15" thickBot="1" x14ac:dyDescent="0.35">
      <c r="A130" s="1" t="s">
        <v>110</v>
      </c>
      <c r="B130" s="2">
        <v>134558.1</v>
      </c>
      <c r="C130" s="2">
        <v>134558.1</v>
      </c>
      <c r="D130" s="2">
        <v>113566</v>
      </c>
      <c r="E130" s="2">
        <v>-20992.1</v>
      </c>
      <c r="F130" s="2">
        <v>-18.48</v>
      </c>
    </row>
    <row r="131" spans="1:6" ht="15" thickBot="1" x14ac:dyDescent="0.35">
      <c r="A131" s="1" t="s">
        <v>111</v>
      </c>
      <c r="B131" s="2">
        <v>134558.1</v>
      </c>
      <c r="C131" s="2">
        <v>134558.1</v>
      </c>
      <c r="D131" s="2">
        <v>139250</v>
      </c>
      <c r="E131" s="2">
        <v>4691.8999999999996</v>
      </c>
      <c r="F131" s="2">
        <v>3.37</v>
      </c>
    </row>
    <row r="132" spans="1:6" ht="15" thickBot="1" x14ac:dyDescent="0.35">
      <c r="A132" s="1" t="s">
        <v>112</v>
      </c>
      <c r="B132" s="2">
        <v>134558.1</v>
      </c>
      <c r="C132" s="2">
        <v>134558.1</v>
      </c>
      <c r="D132" s="2">
        <v>132733</v>
      </c>
      <c r="E132" s="2">
        <v>-1825.1</v>
      </c>
      <c r="F132" s="2">
        <v>-1.38</v>
      </c>
    </row>
    <row r="133" spans="1:6" ht="15" thickBot="1" x14ac:dyDescent="0.35">
      <c r="A133" s="1" t="s">
        <v>113</v>
      </c>
      <c r="B133" s="2">
        <v>134558.1</v>
      </c>
      <c r="C133" s="2">
        <v>134558.1</v>
      </c>
      <c r="D133" s="2">
        <v>120666</v>
      </c>
      <c r="E133" s="2">
        <v>-13892.1</v>
      </c>
      <c r="F133" s="2">
        <v>-11.51</v>
      </c>
    </row>
    <row r="134" spans="1:6" ht="15" thickBot="1" x14ac:dyDescent="0.35">
      <c r="A134" s="1" t="s">
        <v>114</v>
      </c>
      <c r="B134" s="2">
        <v>134558.1</v>
      </c>
      <c r="C134" s="2">
        <v>134558.1</v>
      </c>
      <c r="D134" s="2">
        <v>118966</v>
      </c>
      <c r="E134" s="2">
        <v>-15592.1</v>
      </c>
      <c r="F134" s="2">
        <v>-13.11</v>
      </c>
    </row>
    <row r="135" spans="1:6" ht="15" thickBot="1" x14ac:dyDescent="0.35">
      <c r="A135" s="1" t="s">
        <v>115</v>
      </c>
      <c r="B135" s="2">
        <v>134558.1</v>
      </c>
      <c r="C135" s="2">
        <v>134558.1</v>
      </c>
      <c r="D135" s="2">
        <v>116800</v>
      </c>
      <c r="E135" s="2">
        <v>-17758.099999999999</v>
      </c>
      <c r="F135" s="2">
        <v>-15.2</v>
      </c>
    </row>
    <row r="136" spans="1:6" ht="15" thickBot="1" x14ac:dyDescent="0.35">
      <c r="A136" s="1" t="s">
        <v>116</v>
      </c>
      <c r="B136" s="2">
        <v>134558.1</v>
      </c>
      <c r="C136" s="2">
        <v>134558.1</v>
      </c>
      <c r="D136" s="2">
        <v>124233</v>
      </c>
      <c r="E136" s="2">
        <v>-10325.1</v>
      </c>
      <c r="F136" s="2">
        <v>-8.31</v>
      </c>
    </row>
    <row r="137" spans="1:6" ht="15" thickBot="1" x14ac:dyDescent="0.35">
      <c r="A137" s="1" t="s">
        <v>117</v>
      </c>
      <c r="B137" s="2">
        <v>134558.1</v>
      </c>
      <c r="C137" s="2">
        <v>134558.1</v>
      </c>
      <c r="D137" s="2">
        <v>128300</v>
      </c>
      <c r="E137" s="2">
        <v>-6258.1</v>
      </c>
      <c r="F137" s="2">
        <v>-4.88</v>
      </c>
    </row>
    <row r="138" spans="1:6" ht="15" thickBot="1" x14ac:dyDescent="0.35">
      <c r="A138" s="1" t="s">
        <v>118</v>
      </c>
      <c r="B138" s="2">
        <v>134558.1</v>
      </c>
      <c r="C138" s="2">
        <v>134558.1</v>
      </c>
      <c r="D138" s="2">
        <v>117300</v>
      </c>
      <c r="E138" s="2">
        <v>-17258.099999999999</v>
      </c>
      <c r="F138" s="2">
        <v>-14.71</v>
      </c>
    </row>
    <row r="139" spans="1:6" ht="15" thickBot="1" x14ac:dyDescent="0.35">
      <c r="A139" s="1" t="s">
        <v>119</v>
      </c>
      <c r="B139" s="2">
        <v>134558.1</v>
      </c>
      <c r="C139" s="2">
        <v>134558.1</v>
      </c>
      <c r="D139" s="2">
        <v>141066</v>
      </c>
      <c r="E139" s="2">
        <v>6507.9</v>
      </c>
      <c r="F139" s="2">
        <v>4.6100000000000003</v>
      </c>
    </row>
    <row r="140" spans="1:6" ht="15" thickBot="1" x14ac:dyDescent="0.35">
      <c r="A140" s="1" t="s">
        <v>120</v>
      </c>
      <c r="B140" s="2">
        <v>134558.1</v>
      </c>
      <c r="C140" s="2">
        <v>134558.1</v>
      </c>
      <c r="D140" s="2">
        <v>140678</v>
      </c>
      <c r="E140" s="2">
        <v>6119.9</v>
      </c>
      <c r="F140" s="2">
        <v>4.3499999999999996</v>
      </c>
    </row>
    <row r="141" spans="1:6" ht="15" thickBot="1" x14ac:dyDescent="0.35">
      <c r="A141" s="1" t="s">
        <v>121</v>
      </c>
      <c r="B141" s="2">
        <v>134558.1</v>
      </c>
      <c r="C141" s="2">
        <v>134558.1</v>
      </c>
      <c r="D141" s="2">
        <v>123666</v>
      </c>
      <c r="E141" s="2">
        <v>-10892.1</v>
      </c>
      <c r="F141" s="2">
        <v>-8.81</v>
      </c>
    </row>
    <row r="142" spans="1:6" ht="15" thickBot="1" x14ac:dyDescent="0.35">
      <c r="A142" s="1" t="s">
        <v>122</v>
      </c>
      <c r="B142" s="2">
        <v>134558.1</v>
      </c>
      <c r="C142" s="2">
        <v>134558.1</v>
      </c>
      <c r="D142" s="2">
        <v>113666</v>
      </c>
      <c r="E142" s="2">
        <v>-20892.099999999999</v>
      </c>
      <c r="F142" s="2">
        <v>-18.38</v>
      </c>
    </row>
    <row r="143" spans="1:6" ht="15" thickBot="1" x14ac:dyDescent="0.35">
      <c r="A143" s="1" t="s">
        <v>123</v>
      </c>
      <c r="B143" s="2">
        <v>134558.1</v>
      </c>
      <c r="C143" s="2">
        <v>134558.1</v>
      </c>
      <c r="D143" s="2">
        <v>117033</v>
      </c>
      <c r="E143" s="2">
        <v>-17525.099999999999</v>
      </c>
      <c r="F143" s="2">
        <v>-14.97</v>
      </c>
    </row>
    <row r="144" spans="1:6" ht="15" thickBot="1" x14ac:dyDescent="0.35">
      <c r="A144" s="1" t="s">
        <v>124</v>
      </c>
      <c r="B144" s="2">
        <v>134558.1</v>
      </c>
      <c r="C144" s="2">
        <v>134558.1</v>
      </c>
      <c r="D144" s="2">
        <v>122392</v>
      </c>
      <c r="E144" s="2">
        <v>-12166.1</v>
      </c>
      <c r="F144" s="2">
        <v>-9.94</v>
      </c>
    </row>
    <row r="145" spans="1:6" ht="15" thickBot="1" x14ac:dyDescent="0.35">
      <c r="A145" s="1" t="s">
        <v>125</v>
      </c>
      <c r="B145" s="2">
        <v>134558.1</v>
      </c>
      <c r="C145" s="2">
        <v>134558.1</v>
      </c>
      <c r="D145" s="2">
        <v>132214</v>
      </c>
      <c r="E145" s="2">
        <v>-2344.1</v>
      </c>
      <c r="F145" s="2">
        <v>-1.77</v>
      </c>
    </row>
    <row r="146" spans="1:6" ht="15" thickBot="1" x14ac:dyDescent="0.35">
      <c r="A146" s="1" t="s">
        <v>126</v>
      </c>
      <c r="B146" s="2">
        <v>134558.1</v>
      </c>
      <c r="C146" s="2">
        <v>134558.1</v>
      </c>
      <c r="D146" s="2">
        <v>124233</v>
      </c>
      <c r="E146" s="2">
        <v>-10325.1</v>
      </c>
      <c r="F146" s="2">
        <v>-8.31</v>
      </c>
    </row>
    <row r="147" spans="1:6" ht="15" thickBot="1" x14ac:dyDescent="0.35">
      <c r="A147" s="1" t="s">
        <v>127</v>
      </c>
      <c r="B147" s="2">
        <v>134558.1</v>
      </c>
      <c r="C147" s="2">
        <v>134558.1</v>
      </c>
      <c r="D147" s="2">
        <v>120250</v>
      </c>
      <c r="E147" s="2">
        <v>-14308.1</v>
      </c>
      <c r="F147" s="2">
        <v>-11.9</v>
      </c>
    </row>
    <row r="148" spans="1:6" ht="15" thickBot="1" x14ac:dyDescent="0.35">
      <c r="A148" s="1" t="s">
        <v>128</v>
      </c>
      <c r="B148" s="2">
        <v>134558.1</v>
      </c>
      <c r="C148" s="2">
        <v>134558.1</v>
      </c>
      <c r="D148" s="2">
        <v>130900</v>
      </c>
      <c r="E148" s="2">
        <v>-3658.1</v>
      </c>
      <c r="F148" s="2">
        <v>-2.79</v>
      </c>
    </row>
    <row r="149" spans="1:6" ht="15" thickBot="1" x14ac:dyDescent="0.35">
      <c r="A149" s="1" t="s">
        <v>129</v>
      </c>
      <c r="B149" s="2">
        <v>134558.1</v>
      </c>
      <c r="C149" s="2">
        <v>134558.1</v>
      </c>
      <c r="D149" s="2">
        <v>211821</v>
      </c>
      <c r="E149" s="2">
        <v>77262.899999999994</v>
      </c>
      <c r="F149" s="2">
        <v>36.479999999999997</v>
      </c>
    </row>
    <row r="150" spans="1:6" ht="15" thickBot="1" x14ac:dyDescent="0.35">
      <c r="A150" s="125" t="s">
        <v>938</v>
      </c>
      <c r="B150" s="126">
        <f>SUM(B116:B149)/$B$153</f>
        <v>1.0000000000000002</v>
      </c>
      <c r="C150" s="126">
        <f t="shared" ref="C150:E150" si="0">SUM(C116:C149)/$B$153</f>
        <v>1.0000000000000002</v>
      </c>
      <c r="D150" s="126">
        <f>B150</f>
        <v>1.0000000000000002</v>
      </c>
      <c r="E150" s="126" t="s">
        <v>217</v>
      </c>
      <c r="F150" s="126"/>
    </row>
    <row r="151" spans="1:6" ht="15" thickBot="1" x14ac:dyDescent="0.35">
      <c r="A151" s="7" t="s">
        <v>206</v>
      </c>
      <c r="B151" s="8">
        <v>134558.1</v>
      </c>
    </row>
    <row r="152" spans="1:6" ht="15" thickBot="1" x14ac:dyDescent="0.35">
      <c r="A152" s="7" t="s">
        <v>314</v>
      </c>
      <c r="B152" s="8">
        <v>0</v>
      </c>
    </row>
    <row r="153" spans="1:6" ht="15" thickBot="1" x14ac:dyDescent="0.35">
      <c r="A153" s="7" t="s">
        <v>208</v>
      </c>
      <c r="B153" s="8">
        <v>4574975.4000000004</v>
      </c>
    </row>
    <row r="154" spans="1:6" ht="15" thickBot="1" x14ac:dyDescent="0.35">
      <c r="A154" s="7" t="s">
        <v>209</v>
      </c>
      <c r="B154" s="8">
        <v>4382232</v>
      </c>
    </row>
    <row r="155" spans="1:6" ht="15" thickBot="1" x14ac:dyDescent="0.35">
      <c r="A155" s="7" t="s">
        <v>210</v>
      </c>
      <c r="B155" s="31">
        <v>192743.4</v>
      </c>
    </row>
    <row r="156" spans="1:6" ht="20.399999999999999" thickBot="1" x14ac:dyDescent="0.35">
      <c r="A156" s="7" t="s">
        <v>211</v>
      </c>
      <c r="B156" s="8"/>
    </row>
    <row r="157" spans="1:6" ht="20.399999999999999" thickBot="1" x14ac:dyDescent="0.35">
      <c r="A157" s="7" t="s">
        <v>212</v>
      </c>
      <c r="B157" s="8"/>
    </row>
    <row r="158" spans="1:6" ht="15" thickBot="1" x14ac:dyDescent="0.35">
      <c r="A158" s="7" t="s">
        <v>213</v>
      </c>
      <c r="B158" s="8">
        <v>0</v>
      </c>
    </row>
    <row r="160" spans="1:6" x14ac:dyDescent="0.3">
      <c r="A160" s="9" t="s">
        <v>214</v>
      </c>
    </row>
    <row r="162" spans="1:1" x14ac:dyDescent="0.3">
      <c r="A162" s="10" t="s">
        <v>339</v>
      </c>
    </row>
    <row r="163" spans="1:1" x14ac:dyDescent="0.3">
      <c r="A163" s="10" t="s">
        <v>335</v>
      </c>
    </row>
  </sheetData>
  <hyperlinks>
    <hyperlink ref="A160" r:id="rId1" display="https://miau.my-x.hu/myx-free/coco/test/120891620210319104729.html" xr:uid="{BA42B0F1-02F2-4747-9B90-BC5EC098C357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1FC5-B2EA-41FB-AEEA-1D630DFEAE2D}">
  <dimension ref="A1:HH204"/>
  <sheetViews>
    <sheetView zoomScale="77" workbookViewId="0"/>
  </sheetViews>
  <sheetFormatPr defaultRowHeight="14.4" x14ac:dyDescent="0.3"/>
  <cols>
    <col min="102" max="102" width="10.5546875" bestFit="1" customWidth="1"/>
  </cols>
  <sheetData>
    <row r="1" spans="1:207" x14ac:dyDescent="0.3">
      <c r="A1" t="s">
        <v>463</v>
      </c>
      <c r="J1" t="b">
        <v>1</v>
      </c>
      <c r="L1" t="s">
        <v>464</v>
      </c>
      <c r="T1" t="s">
        <v>465</v>
      </c>
      <c r="AQ1" t="s">
        <v>468</v>
      </c>
      <c r="BG1" t="b">
        <v>1</v>
      </c>
      <c r="BJ1" t="s">
        <v>472</v>
      </c>
      <c r="BZ1" t="b">
        <v>1</v>
      </c>
      <c r="CF1" t="s">
        <v>473</v>
      </c>
      <c r="CV1" t="b">
        <v>1</v>
      </c>
      <c r="DD1" t="s">
        <v>529</v>
      </c>
      <c r="DR1" t="b">
        <v>1</v>
      </c>
      <c r="DX1" t="s">
        <v>739</v>
      </c>
      <c r="EJ1" t="b">
        <v>1</v>
      </c>
      <c r="EQ1" t="s">
        <v>789</v>
      </c>
      <c r="FA1" t="s">
        <v>827</v>
      </c>
      <c r="FH1" t="s">
        <v>852</v>
      </c>
      <c r="FP1" t="s">
        <v>827</v>
      </c>
      <c r="FW1" t="s">
        <v>854</v>
      </c>
      <c r="GC1" t="s">
        <v>827</v>
      </c>
      <c r="GJ1" t="s">
        <v>875</v>
      </c>
      <c r="GN1" t="s">
        <v>827</v>
      </c>
    </row>
    <row r="2" spans="1:207" ht="15" thickBot="1" x14ac:dyDescent="0.35">
      <c r="A2" t="s">
        <v>349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U2" t="s">
        <v>897</v>
      </c>
      <c r="V2" t="s">
        <v>362</v>
      </c>
      <c r="W2" t="s">
        <v>362</v>
      </c>
      <c r="X2" t="s">
        <v>362</v>
      </c>
      <c r="Y2" t="s">
        <v>362</v>
      </c>
      <c r="Z2" t="s">
        <v>362</v>
      </c>
      <c r="AA2" t="s">
        <v>362</v>
      </c>
      <c r="AB2" t="s">
        <v>362</v>
      </c>
      <c r="AC2" t="s">
        <v>362</v>
      </c>
      <c r="AD2" s="28" t="s">
        <v>466</v>
      </c>
      <c r="AF2" t="str">
        <f>L3</f>
        <v>abs_hiba1</v>
      </c>
      <c r="AG2" t="str">
        <f>M3</f>
        <v>abs_hiba2</v>
      </c>
      <c r="AH2" t="str">
        <f t="shared" ref="AH2:AM2" si="0">N3</f>
        <v>abs_hiba3</v>
      </c>
      <c r="AI2" t="str">
        <f t="shared" si="0"/>
        <v>abs_hiba4</v>
      </c>
      <c r="AJ2" t="str">
        <f t="shared" si="0"/>
        <v>abs_hiba5</v>
      </c>
      <c r="AK2" t="str">
        <f t="shared" si="0"/>
        <v>abs_hiba6</v>
      </c>
      <c r="AL2" t="str">
        <f t="shared" si="0"/>
        <v>abs_hiba7</v>
      </c>
      <c r="AM2" t="str">
        <f t="shared" si="0"/>
        <v>abs_hiba8</v>
      </c>
      <c r="AN2" s="54" t="s">
        <v>467</v>
      </c>
      <c r="AQ2" t="str">
        <f>V2</f>
        <v>nyers</v>
      </c>
      <c r="AR2" t="str">
        <f t="shared" ref="AR2:AR3" si="1">W2</f>
        <v>nyers</v>
      </c>
      <c r="AS2" t="str">
        <f t="shared" ref="AS2:AS3" si="2">X2</f>
        <v>nyers</v>
      </c>
      <c r="AT2" t="str">
        <f t="shared" ref="AT2:AT3" si="3">Y2</f>
        <v>nyers</v>
      </c>
      <c r="AU2" t="str">
        <f t="shared" ref="AU2:AU3" si="4">Z2</f>
        <v>nyers</v>
      </c>
      <c r="AV2" t="str">
        <f t="shared" ref="AV2:AV3" si="5">AA2</f>
        <v>nyers</v>
      </c>
      <c r="AW2" t="str">
        <f t="shared" ref="AW2:AW3" si="6">AB2</f>
        <v>nyers</v>
      </c>
      <c r="AX2" t="str">
        <f t="shared" ref="AX2:AX3" si="7">AC2</f>
        <v>nyers</v>
      </c>
      <c r="AY2" t="str">
        <f t="shared" ref="AY2:AY3" si="8">AF2</f>
        <v>abs_hiba1</v>
      </c>
      <c r="AZ2" t="str">
        <f t="shared" ref="AZ2:AZ3" si="9">AG2</f>
        <v>abs_hiba2</v>
      </c>
      <c r="BA2" t="str">
        <f t="shared" ref="BA2:BA3" si="10">AH2</f>
        <v>abs_hiba3</v>
      </c>
      <c r="BB2" t="str">
        <f t="shared" ref="BB2:BB3" si="11">AI2</f>
        <v>abs_hiba4</v>
      </c>
      <c r="BC2" t="str">
        <f t="shared" ref="BC2:BC3" si="12">AJ2</f>
        <v>abs_hiba5</v>
      </c>
      <c r="BD2" t="str">
        <f t="shared" ref="BD2:BD3" si="13">AK2</f>
        <v>abs_hiba6</v>
      </c>
      <c r="BE2" t="str">
        <f t="shared" ref="BE2:BE3" si="14">AL2</f>
        <v>abs_hiba7</v>
      </c>
      <c r="BF2" t="str">
        <f t="shared" ref="BF2:BF3" si="15">AM2</f>
        <v>abs_hiba8</v>
      </c>
      <c r="BG2" s="13" t="s">
        <v>469</v>
      </c>
      <c r="BJ2" t="str">
        <f>AQ2</f>
        <v>nyers</v>
      </c>
      <c r="BK2" t="str">
        <f t="shared" ref="BK2:BR17" si="16">AR2</f>
        <v>nyers</v>
      </c>
      <c r="BL2" t="str">
        <f t="shared" si="16"/>
        <v>nyers</v>
      </c>
      <c r="BM2" t="str">
        <f t="shared" si="16"/>
        <v>nyers</v>
      </c>
      <c r="BN2" t="str">
        <f t="shared" si="16"/>
        <v>nyers</v>
      </c>
      <c r="BO2" t="str">
        <f t="shared" si="16"/>
        <v>nyers</v>
      </c>
      <c r="BP2" t="str">
        <f t="shared" si="16"/>
        <v>nyers</v>
      </c>
      <c r="BQ2" t="str">
        <f t="shared" si="16"/>
        <v>nyers</v>
      </c>
      <c r="BR2" t="s">
        <v>396</v>
      </c>
      <c r="BS2" t="s">
        <v>396</v>
      </c>
      <c r="BT2" t="s">
        <v>396</v>
      </c>
      <c r="BU2" t="s">
        <v>396</v>
      </c>
      <c r="BV2" t="s">
        <v>396</v>
      </c>
      <c r="BW2" t="s">
        <v>396</v>
      </c>
      <c r="BX2" t="s">
        <v>396</v>
      </c>
      <c r="BY2" t="s">
        <v>396</v>
      </c>
      <c r="BZ2" s="39" t="s">
        <v>471</v>
      </c>
      <c r="CF2" t="str">
        <f t="shared" ref="CF2:CF37" si="17">AY2</f>
        <v>abs_hiba1</v>
      </c>
      <c r="CG2" t="str">
        <f t="shared" ref="CG2:CG37" si="18">AZ2</f>
        <v>abs_hiba2</v>
      </c>
      <c r="CH2" t="str">
        <f t="shared" ref="CH2:CH37" si="19">BA2</f>
        <v>abs_hiba3</v>
      </c>
      <c r="CI2" t="str">
        <f t="shared" ref="CI2:CI37" si="20">BB2</f>
        <v>abs_hiba4</v>
      </c>
      <c r="CJ2" t="str">
        <f t="shared" ref="CJ2:CJ37" si="21">BC2</f>
        <v>abs_hiba5</v>
      </c>
      <c r="CK2" t="str">
        <f t="shared" ref="CK2:CK37" si="22">BD2</f>
        <v>abs_hiba6</v>
      </c>
      <c r="CL2" t="str">
        <f t="shared" ref="CL2:CL37" si="23">BE2</f>
        <v>abs_hiba7</v>
      </c>
      <c r="CM2" t="str">
        <f t="shared" ref="CM2:CM37" si="24">BF2</f>
        <v>abs_hiba8</v>
      </c>
      <c r="CN2" t="s">
        <v>397</v>
      </c>
      <c r="CO2" t="s">
        <v>397</v>
      </c>
      <c r="CP2" t="s">
        <v>397</v>
      </c>
      <c r="CQ2" t="s">
        <v>397</v>
      </c>
      <c r="CR2" t="s">
        <v>397</v>
      </c>
      <c r="CS2" t="s">
        <v>397</v>
      </c>
      <c r="CT2" t="s">
        <v>397</v>
      </c>
      <c r="CU2" t="s">
        <v>397</v>
      </c>
      <c r="CV2" s="56" t="s">
        <v>474</v>
      </c>
      <c r="DD2" t="str">
        <f t="shared" ref="DD2:DD37" si="25">BK2</f>
        <v>nyers</v>
      </c>
      <c r="DE2" t="str">
        <f t="shared" ref="DE2:DE37" si="26">BL2</f>
        <v>nyers</v>
      </c>
      <c r="DF2" t="str">
        <f t="shared" ref="DF2:DF37" si="27">BM2</f>
        <v>nyers</v>
      </c>
      <c r="DG2" t="str">
        <f t="shared" ref="DG2:DG37" si="28">BN2</f>
        <v>nyers</v>
      </c>
      <c r="DH2" t="str">
        <f t="shared" ref="DH2:DH37" si="29">BO2</f>
        <v>nyers</v>
      </c>
      <c r="DI2" t="str">
        <f t="shared" ref="DI2:DI37" si="30">BP2</f>
        <v>nyers</v>
      </c>
      <c r="DJ2" t="str">
        <f t="shared" ref="DJ2:DJ37" si="31">BQ2</f>
        <v>nyers</v>
      </c>
      <c r="DK2" t="str">
        <f t="shared" ref="DK2:DK37" si="32">BS2</f>
        <v>inverz_nyers</v>
      </c>
      <c r="DL2" t="str">
        <f t="shared" ref="DL2:DL37" si="33">BT2</f>
        <v>inverz_nyers</v>
      </c>
      <c r="DM2" t="str">
        <f t="shared" ref="DM2:DM37" si="34">BU2</f>
        <v>inverz_nyers</v>
      </c>
      <c r="DN2" t="str">
        <f t="shared" ref="DN2:DN37" si="35">BV2</f>
        <v>inverz_nyers</v>
      </c>
      <c r="DO2" t="str">
        <f t="shared" ref="DO2:DO37" si="36">BW2</f>
        <v>inverz_nyers</v>
      </c>
      <c r="DP2" t="str">
        <f t="shared" ref="DP2:DP37" si="37">BX2</f>
        <v>inverz_nyers</v>
      </c>
      <c r="DQ2" t="str">
        <f t="shared" ref="DQ2:DQ37" si="38">BY2</f>
        <v>inverz_nyers</v>
      </c>
      <c r="DR2" s="66" t="s">
        <v>528</v>
      </c>
      <c r="DX2" t="str">
        <f t="shared" ref="DX2" si="39">DE2</f>
        <v>nyers</v>
      </c>
      <c r="DY2" t="str">
        <f t="shared" ref="DY2:DY3" si="40">DF2</f>
        <v>nyers</v>
      </c>
      <c r="DZ2" t="str">
        <f t="shared" ref="DZ2:DZ3" si="41">DG2</f>
        <v>nyers</v>
      </c>
      <c r="EA2" t="str">
        <f t="shared" ref="EA2:EA3" si="42">DH2</f>
        <v>nyers</v>
      </c>
      <c r="EB2" t="str">
        <f t="shared" ref="EB2:EB3" si="43">DI2</f>
        <v>nyers</v>
      </c>
      <c r="EC2" t="str">
        <f t="shared" ref="EC2:EC3" si="44">DJ2</f>
        <v>nyers</v>
      </c>
      <c r="ED2" t="str">
        <f t="shared" ref="ED2" si="45">DL2</f>
        <v>inverz_nyers</v>
      </c>
      <c r="EE2" t="str">
        <f t="shared" ref="EE2:EE3" si="46">DM2</f>
        <v>inverz_nyers</v>
      </c>
      <c r="EF2" t="str">
        <f t="shared" ref="EF2:EF3" si="47">DN2</f>
        <v>inverz_nyers</v>
      </c>
      <c r="EG2" t="str">
        <f t="shared" ref="EG2:EG3" si="48">DO2</f>
        <v>inverz_nyers</v>
      </c>
      <c r="EH2" t="str">
        <f t="shared" ref="EH2:EH3" si="49">DP2</f>
        <v>inverz_nyers</v>
      </c>
      <c r="EI2" t="str">
        <f t="shared" ref="EI2:EJ3" si="50">DQ2</f>
        <v>inverz_nyers</v>
      </c>
      <c r="EJ2" s="64" t="s">
        <v>787</v>
      </c>
      <c r="EQ2" t="str">
        <f t="shared" ref="EQ2" si="51">DY2</f>
        <v>nyers</v>
      </c>
      <c r="ER2" t="str">
        <f t="shared" ref="ER2:ER3" si="52">DZ2</f>
        <v>nyers</v>
      </c>
      <c r="ES2" t="str">
        <f t="shared" ref="ES2:ES3" si="53">EA2</f>
        <v>nyers</v>
      </c>
      <c r="ET2" t="str">
        <f t="shared" ref="ET2:ET3" si="54">EB2</f>
        <v>nyers</v>
      </c>
      <c r="EU2" t="str">
        <f t="shared" ref="EU2:EU3" si="55">EC2</f>
        <v>nyers</v>
      </c>
      <c r="EV2" t="str">
        <f t="shared" ref="EV2" si="56">EE2</f>
        <v>inverz_nyers</v>
      </c>
      <c r="EW2" t="str">
        <f t="shared" ref="EW2:EW3" si="57">EF2</f>
        <v>inverz_nyers</v>
      </c>
      <c r="EX2" t="str">
        <f t="shared" ref="EX2:EX3" si="58">EG2</f>
        <v>inverz_nyers</v>
      </c>
      <c r="EY2" t="str">
        <f t="shared" ref="EY2:EY3" si="59">EH2</f>
        <v>inverz_nyers</v>
      </c>
      <c r="EZ2" t="str">
        <f t="shared" ref="EZ2:EZ3" si="60">EI2</f>
        <v>inverz_nyers</v>
      </c>
      <c r="FA2" s="73" t="s">
        <v>788</v>
      </c>
      <c r="FH2" t="str">
        <f t="shared" ref="FH2" si="61">ER2</f>
        <v>nyers</v>
      </c>
      <c r="FI2" t="str">
        <f t="shared" ref="FI2:FI3" si="62">ES2</f>
        <v>nyers</v>
      </c>
      <c r="FJ2" t="str">
        <f t="shared" ref="FJ2:FJ3" si="63">ET2</f>
        <v>nyers</v>
      </c>
      <c r="FK2" t="str">
        <f t="shared" ref="FK2:FK3" si="64">EU2</f>
        <v>nyers</v>
      </c>
      <c r="FL2" t="str">
        <f t="shared" ref="FL2" si="65">EW2</f>
        <v>inverz_nyers</v>
      </c>
      <c r="FM2" t="str">
        <f t="shared" ref="FM2:FM3" si="66">EX2</f>
        <v>inverz_nyers</v>
      </c>
      <c r="FN2" t="str">
        <f t="shared" ref="FN2:FN3" si="67">EY2</f>
        <v>inverz_nyers</v>
      </c>
      <c r="FO2" t="str">
        <f t="shared" ref="FO2:FO3" si="68">EZ2</f>
        <v>inverz_nyers</v>
      </c>
      <c r="FP2" s="76" t="s">
        <v>826</v>
      </c>
      <c r="FW2" t="str">
        <f>FI2</f>
        <v>nyers</v>
      </c>
      <c r="FX2" t="str">
        <f t="shared" ref="FX2:FY3" si="69">FJ2</f>
        <v>nyers</v>
      </c>
      <c r="FY2" t="str">
        <f t="shared" si="69"/>
        <v>nyers</v>
      </c>
      <c r="FZ2" t="str">
        <f t="shared" ref="FZ2" si="70">FM2</f>
        <v>inverz_nyers</v>
      </c>
      <c r="GA2" t="str">
        <f t="shared" ref="GA2:GA3" si="71">FN2</f>
        <v>inverz_nyers</v>
      </c>
      <c r="GB2" t="str">
        <f t="shared" ref="GB2:GB3" si="72">FO2</f>
        <v>inverz_nyers</v>
      </c>
      <c r="GC2" s="79" t="s">
        <v>853</v>
      </c>
      <c r="GJ2" t="str">
        <f t="shared" ref="GJ2" si="73">FX2</f>
        <v>nyers</v>
      </c>
      <c r="GK2" t="str">
        <f t="shared" ref="GK2:GK3" si="74">FY2</f>
        <v>nyers</v>
      </c>
      <c r="GL2" t="str">
        <f t="shared" ref="GL2" si="75">GA2</f>
        <v>inverz_nyers</v>
      </c>
      <c r="GM2" t="str">
        <f>GB2</f>
        <v>inverz_nyers</v>
      </c>
      <c r="GN2" s="23" t="s">
        <v>873</v>
      </c>
      <c r="GW2" t="str">
        <f t="shared" ref="GW2" si="76">GK2</f>
        <v>nyers</v>
      </c>
      <c r="GX2" t="str">
        <f t="shared" ref="GX2" si="77">GM2</f>
        <v>inverz_nyers</v>
      </c>
      <c r="GY2" s="83" t="s">
        <v>874</v>
      </c>
    </row>
    <row r="3" spans="1:207" ht="15" thickBot="1" x14ac:dyDescent="0.35">
      <c r="A3" s="28" t="s">
        <v>466</v>
      </c>
      <c r="B3" t="s">
        <v>341</v>
      </c>
      <c r="C3" t="s">
        <v>342</v>
      </c>
      <c r="D3" t="s">
        <v>343</v>
      </c>
      <c r="E3" t="s">
        <v>344</v>
      </c>
      <c r="F3" t="s">
        <v>345</v>
      </c>
      <c r="G3" t="s">
        <v>346</v>
      </c>
      <c r="H3" t="s">
        <v>347</v>
      </c>
      <c r="I3" t="s">
        <v>348</v>
      </c>
      <c r="J3" t="s">
        <v>340</v>
      </c>
      <c r="L3" s="54" t="s">
        <v>350</v>
      </c>
      <c r="M3" t="s">
        <v>351</v>
      </c>
      <c r="N3" t="s">
        <v>352</v>
      </c>
      <c r="O3" t="s">
        <v>353</v>
      </c>
      <c r="P3" t="s">
        <v>354</v>
      </c>
      <c r="Q3" t="s">
        <v>355</v>
      </c>
      <c r="R3" t="s">
        <v>356</v>
      </c>
      <c r="S3" t="s">
        <v>357</v>
      </c>
      <c r="T3" t="str">
        <f t="shared" ref="T3:T37" si="78">J3</f>
        <v>Y</v>
      </c>
      <c r="U3" s="39" t="s">
        <v>894</v>
      </c>
      <c r="V3" t="str">
        <f>B3</f>
        <v>step1</v>
      </c>
      <c r="W3" t="str">
        <f t="shared" ref="W3:AC3" si="79">C3</f>
        <v>step2</v>
      </c>
      <c r="X3" t="str">
        <f t="shared" si="79"/>
        <v>step3</v>
      </c>
      <c r="Y3" t="str">
        <f t="shared" si="79"/>
        <v>step4</v>
      </c>
      <c r="Z3" t="str">
        <f t="shared" si="79"/>
        <v>step5</v>
      </c>
      <c r="AA3" t="str">
        <f t="shared" si="79"/>
        <v>step6</v>
      </c>
      <c r="AB3" t="str">
        <f t="shared" si="79"/>
        <v>step7</v>
      </c>
      <c r="AC3" t="str">
        <f t="shared" si="79"/>
        <v>step8</v>
      </c>
      <c r="AD3" t="str">
        <f>J3</f>
        <v>Y</v>
      </c>
      <c r="AF3" t="s">
        <v>341</v>
      </c>
      <c r="AG3" t="str">
        <f t="shared" ref="AG3:AL3" si="80">C3</f>
        <v>step2</v>
      </c>
      <c r="AH3" t="str">
        <f t="shared" si="80"/>
        <v>step3</v>
      </c>
      <c r="AI3" t="str">
        <f t="shared" si="80"/>
        <v>step4</v>
      </c>
      <c r="AJ3" t="str">
        <f t="shared" si="80"/>
        <v>step5</v>
      </c>
      <c r="AK3" t="str">
        <f t="shared" si="80"/>
        <v>step6</v>
      </c>
      <c r="AL3" t="str">
        <f t="shared" si="80"/>
        <v>step7</v>
      </c>
      <c r="AM3" t="str">
        <f>I3</f>
        <v>step8</v>
      </c>
      <c r="AN3" t="str">
        <f>J3</f>
        <v>Y</v>
      </c>
      <c r="AQ3" s="28" t="str">
        <f t="shared" ref="AQ3" si="81">V3</f>
        <v>step1</v>
      </c>
      <c r="AR3" s="28" t="str">
        <f t="shared" si="1"/>
        <v>step2</v>
      </c>
      <c r="AS3" s="28" t="str">
        <f t="shared" si="2"/>
        <v>step3</v>
      </c>
      <c r="AT3" s="28" t="str">
        <f t="shared" si="3"/>
        <v>step4</v>
      </c>
      <c r="AU3" s="28" t="str">
        <f t="shared" si="4"/>
        <v>step5</v>
      </c>
      <c r="AV3" s="28" t="str">
        <f t="shared" si="5"/>
        <v>step6</v>
      </c>
      <c r="AW3" s="28" t="str">
        <f t="shared" si="6"/>
        <v>step7</v>
      </c>
      <c r="AX3" s="28" t="str">
        <f t="shared" si="7"/>
        <v>step8</v>
      </c>
      <c r="AY3" s="54" t="str">
        <f t="shared" si="8"/>
        <v>step1</v>
      </c>
      <c r="AZ3" s="54" t="str">
        <f t="shared" si="9"/>
        <v>step2</v>
      </c>
      <c r="BA3" s="54" t="str">
        <f t="shared" si="10"/>
        <v>step3</v>
      </c>
      <c r="BB3" s="54" t="str">
        <f t="shared" si="11"/>
        <v>step4</v>
      </c>
      <c r="BC3" s="54" t="str">
        <f t="shared" si="12"/>
        <v>step5</v>
      </c>
      <c r="BD3" s="54" t="str">
        <f t="shared" si="13"/>
        <v>step6</v>
      </c>
      <c r="BE3" s="54" t="str">
        <f t="shared" si="14"/>
        <v>step7</v>
      </c>
      <c r="BF3" s="54" t="str">
        <f t="shared" si="15"/>
        <v>step8</v>
      </c>
      <c r="BG3" t="str">
        <f t="shared" ref="BG3" si="82">AN3</f>
        <v>Y</v>
      </c>
      <c r="BJ3" s="28" t="str">
        <f t="shared" ref="BJ3:BJ37" si="83">AQ3</f>
        <v>step1</v>
      </c>
      <c r="BK3" t="str">
        <f t="shared" si="16"/>
        <v>step2</v>
      </c>
      <c r="BL3" t="str">
        <f t="shared" si="16"/>
        <v>step3</v>
      </c>
      <c r="BM3" t="str">
        <f t="shared" si="16"/>
        <v>step4</v>
      </c>
      <c r="BN3" t="str">
        <f t="shared" si="16"/>
        <v>step5</v>
      </c>
      <c r="BO3" t="str">
        <f t="shared" si="16"/>
        <v>step6</v>
      </c>
      <c r="BP3" t="str">
        <f t="shared" si="16"/>
        <v>step7</v>
      </c>
      <c r="BQ3" t="str">
        <f t="shared" si="16"/>
        <v>step8</v>
      </c>
      <c r="BR3" s="28" t="str">
        <f t="shared" si="16"/>
        <v>step1</v>
      </c>
      <c r="BS3" t="str">
        <f t="shared" ref="BS3" si="84">AZ3</f>
        <v>step2</v>
      </c>
      <c r="BT3" t="str">
        <f t="shared" ref="BT3" si="85">BA3</f>
        <v>step3</v>
      </c>
      <c r="BU3" t="str">
        <f t="shared" ref="BU3" si="86">BB3</f>
        <v>step4</v>
      </c>
      <c r="BV3" t="str">
        <f t="shared" ref="BV3" si="87">BC3</f>
        <v>step5</v>
      </c>
      <c r="BW3" t="str">
        <f t="shared" ref="BW3" si="88">BD3</f>
        <v>step6</v>
      </c>
      <c r="BX3" t="str">
        <f t="shared" ref="BX3" si="89">BE3</f>
        <v>step7</v>
      </c>
      <c r="BY3" t="str">
        <f t="shared" ref="BY3" si="90">BF3</f>
        <v>step8</v>
      </c>
      <c r="BZ3" t="str">
        <f t="shared" ref="BZ3" si="91">BG3</f>
        <v>Y</v>
      </c>
      <c r="CF3" s="54" t="str">
        <f t="shared" si="17"/>
        <v>step1</v>
      </c>
      <c r="CG3" t="str">
        <f t="shared" si="18"/>
        <v>step2</v>
      </c>
      <c r="CH3" t="str">
        <f t="shared" si="19"/>
        <v>step3</v>
      </c>
      <c r="CI3" t="str">
        <f t="shared" si="20"/>
        <v>step4</v>
      </c>
      <c r="CJ3" t="str">
        <f t="shared" si="21"/>
        <v>step5</v>
      </c>
      <c r="CK3" t="str">
        <f t="shared" si="22"/>
        <v>step6</v>
      </c>
      <c r="CL3" t="str">
        <f t="shared" si="23"/>
        <v>step7</v>
      </c>
      <c r="CM3" t="str">
        <f t="shared" si="24"/>
        <v>step8</v>
      </c>
      <c r="CN3" s="54" t="str">
        <f>CF3</f>
        <v>step1</v>
      </c>
      <c r="CO3" t="str">
        <f t="shared" ref="CO3:CU3" si="92">CG3</f>
        <v>step2</v>
      </c>
      <c r="CP3" t="str">
        <f t="shared" si="92"/>
        <v>step3</v>
      </c>
      <c r="CQ3" t="str">
        <f t="shared" si="92"/>
        <v>step4</v>
      </c>
      <c r="CR3" t="str">
        <f t="shared" si="92"/>
        <v>step5</v>
      </c>
      <c r="CS3" t="str">
        <f t="shared" si="92"/>
        <v>step6</v>
      </c>
      <c r="CT3" t="str">
        <f t="shared" si="92"/>
        <v>step7</v>
      </c>
      <c r="CU3" t="str">
        <f t="shared" si="92"/>
        <v>step8</v>
      </c>
      <c r="CV3" t="s">
        <v>340</v>
      </c>
      <c r="DC3" s="95" t="s">
        <v>341</v>
      </c>
      <c r="DD3" t="str">
        <f t="shared" si="25"/>
        <v>step2</v>
      </c>
      <c r="DE3" t="str">
        <f t="shared" si="26"/>
        <v>step3</v>
      </c>
      <c r="DF3" t="str">
        <f t="shared" si="27"/>
        <v>step4</v>
      </c>
      <c r="DG3" t="str">
        <f t="shared" si="28"/>
        <v>step5</v>
      </c>
      <c r="DH3" t="str">
        <f t="shared" si="29"/>
        <v>step6</v>
      </c>
      <c r="DI3" t="str">
        <f t="shared" si="30"/>
        <v>step7</v>
      </c>
      <c r="DJ3" s="93" t="str">
        <f t="shared" si="31"/>
        <v>step8</v>
      </c>
      <c r="DK3" s="94" t="str">
        <f t="shared" si="32"/>
        <v>step2</v>
      </c>
      <c r="DL3" t="str">
        <f t="shared" si="33"/>
        <v>step3</v>
      </c>
      <c r="DM3" t="str">
        <f t="shared" si="34"/>
        <v>step4</v>
      </c>
      <c r="DN3" t="str">
        <f t="shared" si="35"/>
        <v>step5</v>
      </c>
      <c r="DO3" t="str">
        <f t="shared" si="36"/>
        <v>step6</v>
      </c>
      <c r="DP3" t="str">
        <f t="shared" si="37"/>
        <v>step7</v>
      </c>
      <c r="DQ3" t="str">
        <f t="shared" si="38"/>
        <v>step8</v>
      </c>
      <c r="DR3" t="str">
        <f t="shared" ref="DR3:DR37" si="93">CV3</f>
        <v>Y</v>
      </c>
      <c r="DX3" t="str">
        <f>DE3</f>
        <v>step3</v>
      </c>
      <c r="DY3" t="str">
        <f t="shared" si="40"/>
        <v>step4</v>
      </c>
      <c r="DZ3" t="str">
        <f t="shared" si="41"/>
        <v>step5</v>
      </c>
      <c r="EA3" t="str">
        <f t="shared" si="42"/>
        <v>step6</v>
      </c>
      <c r="EB3" t="str">
        <f t="shared" si="43"/>
        <v>step7</v>
      </c>
      <c r="EC3" t="str">
        <f t="shared" si="44"/>
        <v>step8</v>
      </c>
      <c r="ED3" t="str">
        <f>DL3</f>
        <v>step3</v>
      </c>
      <c r="EE3" t="str">
        <f t="shared" si="46"/>
        <v>step4</v>
      </c>
      <c r="EF3" t="str">
        <f t="shared" si="47"/>
        <v>step5</v>
      </c>
      <c r="EG3" t="str">
        <f t="shared" si="48"/>
        <v>step6</v>
      </c>
      <c r="EH3" t="str">
        <f t="shared" si="49"/>
        <v>step7</v>
      </c>
      <c r="EI3" t="str">
        <f t="shared" si="50"/>
        <v>step8</v>
      </c>
      <c r="EJ3" t="str">
        <f t="shared" si="50"/>
        <v>Y</v>
      </c>
      <c r="EQ3" t="str">
        <f>DY3</f>
        <v>step4</v>
      </c>
      <c r="ER3" t="str">
        <f t="shared" si="52"/>
        <v>step5</v>
      </c>
      <c r="ES3" t="str">
        <f t="shared" si="53"/>
        <v>step6</v>
      </c>
      <c r="ET3" t="str">
        <f t="shared" si="54"/>
        <v>step7</v>
      </c>
      <c r="EU3" t="str">
        <f t="shared" si="55"/>
        <v>step8</v>
      </c>
      <c r="EV3" t="str">
        <f>EE3</f>
        <v>step4</v>
      </c>
      <c r="EW3" t="str">
        <f t="shared" si="57"/>
        <v>step5</v>
      </c>
      <c r="EX3" t="str">
        <f t="shared" si="58"/>
        <v>step6</v>
      </c>
      <c r="EY3" t="str">
        <f t="shared" si="59"/>
        <v>step7</v>
      </c>
      <c r="EZ3" t="str">
        <f t="shared" si="60"/>
        <v>step8</v>
      </c>
      <c r="FA3" t="str">
        <f>EJ3</f>
        <v>Y</v>
      </c>
      <c r="FH3" t="str">
        <f>ER3</f>
        <v>step5</v>
      </c>
      <c r="FI3" t="str">
        <f t="shared" si="62"/>
        <v>step6</v>
      </c>
      <c r="FJ3" t="str">
        <f t="shared" si="63"/>
        <v>step7</v>
      </c>
      <c r="FK3" t="str">
        <f t="shared" si="64"/>
        <v>step8</v>
      </c>
      <c r="FL3" t="str">
        <f>EW3</f>
        <v>step5</v>
      </c>
      <c r="FM3" t="str">
        <f t="shared" si="66"/>
        <v>step6</v>
      </c>
      <c r="FN3" t="str">
        <f t="shared" si="67"/>
        <v>step7</v>
      </c>
      <c r="FO3" t="str">
        <f t="shared" si="68"/>
        <v>step8</v>
      </c>
      <c r="FP3" t="str">
        <f>FA3</f>
        <v>Y</v>
      </c>
      <c r="FW3" t="str">
        <f>FI3</f>
        <v>step6</v>
      </c>
      <c r="FX3" t="str">
        <f t="shared" si="69"/>
        <v>step7</v>
      </c>
      <c r="FY3" t="str">
        <f t="shared" si="69"/>
        <v>step8</v>
      </c>
      <c r="FZ3" t="str">
        <f>FM3</f>
        <v>step6</v>
      </c>
      <c r="GA3" t="str">
        <f t="shared" si="71"/>
        <v>step7</v>
      </c>
      <c r="GB3" t="str">
        <f t="shared" si="72"/>
        <v>step8</v>
      </c>
      <c r="GC3" t="str">
        <f t="shared" ref="GC3" si="94">FP3</f>
        <v>Y</v>
      </c>
      <c r="GJ3" t="str">
        <f>FX3</f>
        <v>step7</v>
      </c>
      <c r="GK3" t="str">
        <f t="shared" si="74"/>
        <v>step8</v>
      </c>
      <c r="GL3" t="str">
        <f>GA3</f>
        <v>step7</v>
      </c>
      <c r="GM3" t="str">
        <f>GB3</f>
        <v>step8</v>
      </c>
      <c r="GN3" t="str">
        <f>GC3</f>
        <v>Y</v>
      </c>
      <c r="GW3" t="str">
        <f>GK3</f>
        <v>step8</v>
      </c>
      <c r="GX3" t="str">
        <f>GM3</f>
        <v>step8</v>
      </c>
      <c r="GY3" t="str">
        <f t="shared" ref="GY3" si="95">GN3</f>
        <v>Y</v>
      </c>
    </row>
    <row r="4" spans="1:207" x14ac:dyDescent="0.3">
      <c r="A4" t="str">
        <f>step8!A8</f>
        <v>O1</v>
      </c>
      <c r="B4">
        <f>step1!CR150</f>
        <v>138339.1</v>
      </c>
      <c r="C4">
        <f>step2!BQ143</f>
        <v>136185.20000000001</v>
      </c>
      <c r="D4">
        <f>step3!AS143</f>
        <v>134709.5</v>
      </c>
      <c r="E4">
        <f>step4!AC143</f>
        <v>114581.8</v>
      </c>
      <c r="F4">
        <f>step5!R155</f>
        <v>108422.39999999999</v>
      </c>
      <c r="G4">
        <f>step6!J155</f>
        <v>121742.8</v>
      </c>
      <c r="H4">
        <f>step7!E155</f>
        <v>104944</v>
      </c>
      <c r="I4">
        <f>step8!C116</f>
        <v>134558.1</v>
      </c>
      <c r="J4">
        <f>step1!CS150</f>
        <v>138700</v>
      </c>
      <c r="L4">
        <f t="shared" ref="L4:L37" si="96">ABS($J4-B4)</f>
        <v>360.89999999999418</v>
      </c>
      <c r="M4">
        <f t="shared" ref="M4:M37" si="97">ABS($J4-C4)</f>
        <v>2514.7999999999884</v>
      </c>
      <c r="N4">
        <f t="shared" ref="N4:N37" si="98">ABS($J4-D4)</f>
        <v>3990.5</v>
      </c>
      <c r="O4">
        <f t="shared" ref="O4:O37" si="99">ABS($J4-E4)</f>
        <v>24118.199999999997</v>
      </c>
      <c r="P4">
        <f t="shared" ref="P4:P37" si="100">ABS($J4-F4)</f>
        <v>30277.600000000006</v>
      </c>
      <c r="Q4">
        <f t="shared" ref="Q4:Q37" si="101">ABS($J4-G4)</f>
        <v>16957.199999999997</v>
      </c>
      <c r="R4">
        <f t="shared" ref="R4:R37" si="102">ABS($J4-H4)</f>
        <v>33756</v>
      </c>
      <c r="S4">
        <f t="shared" ref="S4:S37" si="103">ABS($J4-I4)</f>
        <v>4141.8999999999942</v>
      </c>
      <c r="T4">
        <f t="shared" si="78"/>
        <v>138700</v>
      </c>
      <c r="U4" s="39">
        <v>1000</v>
      </c>
      <c r="V4" s="28">
        <f>RANK(B4,B$4:B$37,B$2)</f>
        <v>7</v>
      </c>
      <c r="W4">
        <f t="shared" ref="W4:AC4" si="104">RANK(C4,C$4:C$37,C$2)</f>
        <v>9</v>
      </c>
      <c r="X4">
        <f t="shared" si="104"/>
        <v>10</v>
      </c>
      <c r="Y4">
        <f t="shared" si="104"/>
        <v>24</v>
      </c>
      <c r="Z4">
        <f t="shared" si="104"/>
        <v>30</v>
      </c>
      <c r="AA4">
        <f t="shared" si="104"/>
        <v>30</v>
      </c>
      <c r="AB4">
        <f t="shared" si="104"/>
        <v>34</v>
      </c>
      <c r="AC4">
        <f t="shared" si="104"/>
        <v>1</v>
      </c>
      <c r="AD4">
        <f t="shared" ref="AD4:AD37" si="105">J4</f>
        <v>138700</v>
      </c>
      <c r="AF4" s="54">
        <f t="shared" ref="AF4:AG37" si="106">RANK(L4,L$4:L$37,L$2)</f>
        <v>12</v>
      </c>
      <c r="AG4">
        <f t="shared" si="106"/>
        <v>15</v>
      </c>
      <c r="AH4">
        <f t="shared" ref="AH4:AH37" si="107">RANK(N4,N$4:N$37,N$2)</f>
        <v>10</v>
      </c>
      <c r="AI4">
        <f t="shared" ref="AI4:AI37" si="108">RANK(O4,O$4:O$37,O$2)</f>
        <v>24</v>
      </c>
      <c r="AJ4">
        <f t="shared" ref="AJ4:AJ37" si="109">RANK(P4,P$4:P$37,P$2)</f>
        <v>32</v>
      </c>
      <c r="AK4">
        <f t="shared" ref="AK4:AK37" si="110">RANK(Q4,Q$4:Q$37,Q$2)</f>
        <v>20</v>
      </c>
      <c r="AL4">
        <f t="shared" ref="AL4:AL37" si="111">RANK(R4,R$4:R$37,R$2)</f>
        <v>32</v>
      </c>
      <c r="AM4">
        <f t="shared" ref="AM4:AM37" si="112">RANK(S4,S$4:S$37,S$2)</f>
        <v>6</v>
      </c>
      <c r="AN4">
        <f t="shared" ref="AN4:AN37" si="113">J4</f>
        <v>138700</v>
      </c>
      <c r="AQ4" s="13">
        <f>AG49</f>
        <v>7</v>
      </c>
      <c r="AR4">
        <f t="shared" ref="AR4:AR37" si="114">W4</f>
        <v>9</v>
      </c>
      <c r="AS4">
        <f t="shared" ref="AS4:AS37" si="115">X4</f>
        <v>10</v>
      </c>
      <c r="AT4">
        <f t="shared" ref="AT4:AT37" si="116">Y4</f>
        <v>24</v>
      </c>
      <c r="AU4">
        <f t="shared" ref="AU4:AU37" si="117">Z4</f>
        <v>30</v>
      </c>
      <c r="AV4">
        <f t="shared" ref="AV4:AV37" si="118">AA4</f>
        <v>30</v>
      </c>
      <c r="AW4">
        <f t="shared" ref="AW4:AW37" si="119">AB4</f>
        <v>34</v>
      </c>
      <c r="AX4">
        <f t="shared" ref="AX4:AX37" si="120">AC4</f>
        <v>1</v>
      </c>
      <c r="AY4">
        <f t="shared" ref="AY4:AY37" si="121">AF4</f>
        <v>12</v>
      </c>
      <c r="AZ4">
        <f t="shared" ref="AZ4:AZ37" si="122">AG4</f>
        <v>15</v>
      </c>
      <c r="BA4">
        <f t="shared" ref="BA4:BA37" si="123">AH4</f>
        <v>10</v>
      </c>
      <c r="BB4">
        <f t="shared" ref="BB4:BB37" si="124">AI4</f>
        <v>24</v>
      </c>
      <c r="BC4">
        <f t="shared" ref="BC4:BC37" si="125">AJ4</f>
        <v>32</v>
      </c>
      <c r="BD4">
        <f t="shared" ref="BD4:BD37" si="126">AK4</f>
        <v>20</v>
      </c>
      <c r="BE4">
        <f t="shared" ref="BE4:BE37" si="127">AL4</f>
        <v>32</v>
      </c>
      <c r="BF4">
        <f t="shared" ref="BF4:BF37" si="128">AM4</f>
        <v>6</v>
      </c>
      <c r="BG4">
        <f t="shared" ref="BG4:BG37" si="129">AN4</f>
        <v>138700</v>
      </c>
      <c r="BJ4" s="39">
        <f>BK49</f>
        <v>7</v>
      </c>
      <c r="BK4">
        <f t="shared" si="16"/>
        <v>9</v>
      </c>
      <c r="BL4">
        <f t="shared" si="16"/>
        <v>10</v>
      </c>
      <c r="BM4">
        <f t="shared" si="16"/>
        <v>24</v>
      </c>
      <c r="BN4">
        <f t="shared" si="16"/>
        <v>30</v>
      </c>
      <c r="BO4">
        <f t="shared" si="16"/>
        <v>30</v>
      </c>
      <c r="BP4">
        <f t="shared" si="16"/>
        <v>34</v>
      </c>
      <c r="BQ4">
        <f t="shared" si="16"/>
        <v>1</v>
      </c>
      <c r="BR4">
        <f>35-BJ4</f>
        <v>28</v>
      </c>
      <c r="BS4">
        <f t="shared" ref="BS4:BY19" si="130">35-BK4</f>
        <v>26</v>
      </c>
      <c r="BT4">
        <f t="shared" si="130"/>
        <v>25</v>
      </c>
      <c r="BU4">
        <f t="shared" si="130"/>
        <v>11</v>
      </c>
      <c r="BV4">
        <f t="shared" si="130"/>
        <v>5</v>
      </c>
      <c r="BW4">
        <f t="shared" si="130"/>
        <v>5</v>
      </c>
      <c r="BX4">
        <f t="shared" si="130"/>
        <v>1</v>
      </c>
      <c r="BY4">
        <f t="shared" si="130"/>
        <v>34</v>
      </c>
      <c r="BZ4">
        <f>BG4</f>
        <v>138700</v>
      </c>
      <c r="CF4" s="56">
        <f t="shared" si="17"/>
        <v>12</v>
      </c>
      <c r="CG4">
        <f t="shared" si="18"/>
        <v>15</v>
      </c>
      <c r="CH4">
        <f t="shared" si="19"/>
        <v>10</v>
      </c>
      <c r="CI4">
        <f t="shared" si="20"/>
        <v>24</v>
      </c>
      <c r="CJ4">
        <f t="shared" si="21"/>
        <v>32</v>
      </c>
      <c r="CK4">
        <f t="shared" si="22"/>
        <v>20</v>
      </c>
      <c r="CL4">
        <f t="shared" si="23"/>
        <v>32</v>
      </c>
      <c r="CM4">
        <f t="shared" si="24"/>
        <v>6</v>
      </c>
      <c r="CN4">
        <f>35-CF4</f>
        <v>23</v>
      </c>
      <c r="CO4">
        <f t="shared" ref="CO4:CO37" si="131">35-CG4</f>
        <v>20</v>
      </c>
      <c r="CP4">
        <f t="shared" ref="CP4:CP37" si="132">35-CH4</f>
        <v>25</v>
      </c>
      <c r="CQ4">
        <f t="shared" ref="CQ4:CQ37" si="133">35-CI4</f>
        <v>11</v>
      </c>
      <c r="CR4">
        <f t="shared" ref="CR4:CR37" si="134">35-CJ4</f>
        <v>3</v>
      </c>
      <c r="CS4">
        <f t="shared" ref="CS4:CS37" si="135">35-CK4</f>
        <v>15</v>
      </c>
      <c r="CT4">
        <f t="shared" ref="CT4:CT37" si="136">35-CL4</f>
        <v>3</v>
      </c>
      <c r="CU4">
        <f t="shared" ref="CU4:CU37" si="137">35-CM4</f>
        <v>29</v>
      </c>
      <c r="CV4">
        <f t="shared" ref="CV4:CV37" si="138">BZ4</f>
        <v>138700</v>
      </c>
      <c r="DD4" s="66">
        <f t="shared" si="25"/>
        <v>9</v>
      </c>
      <c r="DE4">
        <f t="shared" si="26"/>
        <v>10</v>
      </c>
      <c r="DF4">
        <f t="shared" si="27"/>
        <v>24</v>
      </c>
      <c r="DG4">
        <f t="shared" si="28"/>
        <v>30</v>
      </c>
      <c r="DH4">
        <f t="shared" si="29"/>
        <v>30</v>
      </c>
      <c r="DI4">
        <f t="shared" si="30"/>
        <v>34</v>
      </c>
      <c r="DJ4">
        <f t="shared" si="31"/>
        <v>1</v>
      </c>
      <c r="DK4">
        <f t="shared" si="32"/>
        <v>26</v>
      </c>
      <c r="DL4">
        <f t="shared" si="33"/>
        <v>25</v>
      </c>
      <c r="DM4">
        <f t="shared" si="34"/>
        <v>11</v>
      </c>
      <c r="DN4">
        <f t="shared" si="35"/>
        <v>5</v>
      </c>
      <c r="DO4">
        <f t="shared" si="36"/>
        <v>5</v>
      </c>
      <c r="DP4">
        <f t="shared" si="37"/>
        <v>1</v>
      </c>
      <c r="DQ4">
        <f t="shared" si="38"/>
        <v>34</v>
      </c>
      <c r="DR4">
        <f t="shared" si="93"/>
        <v>138700</v>
      </c>
      <c r="DX4" s="64">
        <f t="shared" ref="DX4:DX37" si="139">DE4</f>
        <v>10</v>
      </c>
      <c r="DY4">
        <f t="shared" ref="DY4:DY37" si="140">DF4</f>
        <v>24</v>
      </c>
      <c r="DZ4">
        <f t="shared" ref="DZ4:DZ37" si="141">DG4</f>
        <v>30</v>
      </c>
      <c r="EA4">
        <f t="shared" ref="EA4:EA37" si="142">DH4</f>
        <v>30</v>
      </c>
      <c r="EB4">
        <f t="shared" ref="EB4:EB37" si="143">DI4</f>
        <v>34</v>
      </c>
      <c r="EC4">
        <f t="shared" ref="EC4:EC37" si="144">DJ4</f>
        <v>1</v>
      </c>
      <c r="ED4">
        <f t="shared" ref="ED4:ED37" si="145">DL4</f>
        <v>25</v>
      </c>
      <c r="EE4">
        <f t="shared" ref="EE4:EE37" si="146">DM4</f>
        <v>11</v>
      </c>
      <c r="EF4">
        <f t="shared" ref="EF4:EF37" si="147">DN4</f>
        <v>5</v>
      </c>
      <c r="EG4">
        <f t="shared" ref="EG4:EG37" si="148">DO4</f>
        <v>5</v>
      </c>
      <c r="EH4">
        <f t="shared" ref="EH4:EH37" si="149">DP4</f>
        <v>1</v>
      </c>
      <c r="EI4">
        <f t="shared" ref="EI4:EI37" si="150">DQ4</f>
        <v>34</v>
      </c>
      <c r="EJ4">
        <f t="shared" ref="EJ4:EJ37" si="151">DR4</f>
        <v>138700</v>
      </c>
      <c r="EQ4" s="73">
        <f t="shared" ref="EQ4:EQ37" si="152">DY4</f>
        <v>24</v>
      </c>
      <c r="ER4">
        <f t="shared" ref="ER4:ER37" si="153">DZ4</f>
        <v>30</v>
      </c>
      <c r="ES4">
        <f t="shared" ref="ES4:ES37" si="154">EA4</f>
        <v>30</v>
      </c>
      <c r="ET4">
        <f t="shared" ref="ET4:ET37" si="155">EB4</f>
        <v>34</v>
      </c>
      <c r="EU4">
        <f t="shared" ref="EU4:EU37" si="156">EC4</f>
        <v>1</v>
      </c>
      <c r="EV4">
        <f t="shared" ref="EV4:EV37" si="157">EE4</f>
        <v>11</v>
      </c>
      <c r="EW4">
        <f t="shared" ref="EW4:EW37" si="158">EF4</f>
        <v>5</v>
      </c>
      <c r="EX4">
        <f t="shared" ref="EX4:EX37" si="159">EG4</f>
        <v>5</v>
      </c>
      <c r="EY4">
        <f t="shared" ref="EY4:EY37" si="160">EH4</f>
        <v>1</v>
      </c>
      <c r="EZ4">
        <f t="shared" ref="EZ4:EZ37" si="161">EI4</f>
        <v>34</v>
      </c>
      <c r="FA4">
        <f t="shared" ref="FA4:FA37" si="162">EJ4</f>
        <v>138700</v>
      </c>
      <c r="FH4" s="76">
        <f t="shared" ref="FH4:FH37" si="163">ER4</f>
        <v>30</v>
      </c>
      <c r="FI4">
        <f t="shared" ref="FI4:FI37" si="164">ES4</f>
        <v>30</v>
      </c>
      <c r="FJ4">
        <f t="shared" ref="FJ4:FJ37" si="165">ET4</f>
        <v>34</v>
      </c>
      <c r="FK4">
        <f t="shared" ref="FK4:FK37" si="166">EU4</f>
        <v>1</v>
      </c>
      <c r="FL4">
        <f t="shared" ref="FL4:FL37" si="167">EW4</f>
        <v>5</v>
      </c>
      <c r="FM4">
        <f t="shared" ref="FM4:FM37" si="168">EX4</f>
        <v>5</v>
      </c>
      <c r="FN4">
        <f t="shared" ref="FN4:FN37" si="169">EY4</f>
        <v>1</v>
      </c>
      <c r="FO4">
        <f t="shared" ref="FO4:FO37" si="170">EZ4</f>
        <v>34</v>
      </c>
      <c r="FP4">
        <f t="shared" ref="FP4:FP37" si="171">FA4</f>
        <v>138700</v>
      </c>
      <c r="FW4" s="79">
        <f t="shared" ref="FW4:FW37" si="172">FI4</f>
        <v>30</v>
      </c>
      <c r="FX4">
        <f t="shared" ref="FX4:FX37" si="173">FJ4</f>
        <v>34</v>
      </c>
      <c r="FY4">
        <f t="shared" ref="FY4:FY37" si="174">FK4</f>
        <v>1</v>
      </c>
      <c r="FZ4">
        <f t="shared" ref="FZ4:FZ37" si="175">FM4</f>
        <v>5</v>
      </c>
      <c r="GA4">
        <f t="shared" ref="GA4:GA37" si="176">FN4</f>
        <v>1</v>
      </c>
      <c r="GB4">
        <f t="shared" ref="GB4:GB37" si="177">FO4</f>
        <v>34</v>
      </c>
      <c r="GC4">
        <f t="shared" ref="GC4:GC37" si="178">FP4</f>
        <v>138700</v>
      </c>
      <c r="GJ4" s="23">
        <f t="shared" ref="GJ4:GJ37" si="179">FX4</f>
        <v>34</v>
      </c>
      <c r="GK4">
        <f t="shared" ref="GK4:GK37" si="180">FY4</f>
        <v>1</v>
      </c>
      <c r="GL4">
        <f t="shared" ref="GL4:GL37" si="181">GA4</f>
        <v>1</v>
      </c>
      <c r="GM4">
        <f t="shared" ref="GM4:GM37" si="182">GB4</f>
        <v>34</v>
      </c>
      <c r="GN4">
        <f t="shared" ref="GN4:GN37" si="183">GC4</f>
        <v>138700</v>
      </c>
      <c r="GW4" s="83">
        <f t="shared" ref="GW4:GW37" si="184">GK4</f>
        <v>1</v>
      </c>
      <c r="GX4">
        <f t="shared" ref="GX4:GX37" si="185">GM4</f>
        <v>34</v>
      </c>
      <c r="GY4">
        <f t="shared" ref="GY4:GY37" si="186">GN4</f>
        <v>138700</v>
      </c>
    </row>
    <row r="5" spans="1:207" x14ac:dyDescent="0.3">
      <c r="A5" t="str">
        <f>step8!A9</f>
        <v>O2</v>
      </c>
      <c r="B5">
        <f>step1!CR151</f>
        <v>115923.3</v>
      </c>
      <c r="C5">
        <f>step2!BQ144</f>
        <v>116797.2</v>
      </c>
      <c r="D5">
        <f>step3!AS144</f>
        <v>130229.7</v>
      </c>
      <c r="E5">
        <f>step4!AC144</f>
        <v>104165.4</v>
      </c>
      <c r="F5">
        <f>step5!R156</f>
        <v>114624.5</v>
      </c>
      <c r="G5">
        <f>step6!J156</f>
        <v>100548.9</v>
      </c>
      <c r="H5">
        <f>step7!E156</f>
        <v>135362.70000000001</v>
      </c>
      <c r="I5">
        <f>step8!C117</f>
        <v>134558.1</v>
      </c>
      <c r="J5">
        <f>step1!CS151</f>
        <v>115100</v>
      </c>
      <c r="L5">
        <f t="shared" si="96"/>
        <v>823.30000000000291</v>
      </c>
      <c r="M5">
        <f t="shared" si="97"/>
        <v>1697.1999999999971</v>
      </c>
      <c r="N5">
        <f t="shared" si="98"/>
        <v>15129.699999999997</v>
      </c>
      <c r="O5">
        <f t="shared" si="99"/>
        <v>10934.600000000006</v>
      </c>
      <c r="P5">
        <f t="shared" si="100"/>
        <v>475.5</v>
      </c>
      <c r="Q5">
        <f t="shared" si="101"/>
        <v>14551.100000000006</v>
      </c>
      <c r="R5">
        <f t="shared" si="102"/>
        <v>20262.700000000012</v>
      </c>
      <c r="S5">
        <f t="shared" si="103"/>
        <v>19458.100000000006</v>
      </c>
      <c r="T5">
        <f t="shared" si="78"/>
        <v>115100</v>
      </c>
      <c r="U5" s="39">
        <v>1000</v>
      </c>
      <c r="V5" s="62">
        <f t="shared" ref="V5:V37" si="187">RANK(B5,B$4:B$37,B$2)</f>
        <v>30</v>
      </c>
      <c r="W5">
        <f t="shared" ref="W5:W37" si="188">RANK(C5,C$4:C$37,C$2)</f>
        <v>25</v>
      </c>
      <c r="X5">
        <f t="shared" ref="X5:X37" si="189">RANK(D5,D$4:D$37,D$2)</f>
        <v>12</v>
      </c>
      <c r="Y5">
        <f t="shared" ref="Y5:Y37" si="190">RANK(E5,E$4:E$37,E$2)</f>
        <v>32</v>
      </c>
      <c r="Z5">
        <f t="shared" ref="Z5:Z37" si="191">RANK(F5,F$4:F$37,F$2)</f>
        <v>26</v>
      </c>
      <c r="AA5">
        <f t="shared" ref="AA5:AA37" si="192">RANK(G5,G$4:G$37,G$2)</f>
        <v>33</v>
      </c>
      <c r="AB5">
        <f t="shared" ref="AB5:AB37" si="193">RANK(H5,H$4:H$37,H$2)</f>
        <v>1</v>
      </c>
      <c r="AC5">
        <f t="shared" ref="AC5:AC37" si="194">RANK(I5,I$4:I$37,I$2)</f>
        <v>1</v>
      </c>
      <c r="AD5">
        <f t="shared" si="105"/>
        <v>115100</v>
      </c>
      <c r="AF5">
        <f t="shared" si="106"/>
        <v>16</v>
      </c>
      <c r="AG5">
        <f t="shared" si="106"/>
        <v>6</v>
      </c>
      <c r="AH5">
        <f t="shared" si="107"/>
        <v>24</v>
      </c>
      <c r="AI5">
        <f t="shared" si="108"/>
        <v>6</v>
      </c>
      <c r="AJ5">
        <f t="shared" si="109"/>
        <v>2</v>
      </c>
      <c r="AK5">
        <f t="shared" si="110"/>
        <v>16</v>
      </c>
      <c r="AL5">
        <f t="shared" si="111"/>
        <v>27</v>
      </c>
      <c r="AM5">
        <f t="shared" si="112"/>
        <v>27</v>
      </c>
      <c r="AN5">
        <f t="shared" si="113"/>
        <v>115100</v>
      </c>
      <c r="AQ5">
        <f t="shared" ref="AQ5:AQ37" si="195">V5</f>
        <v>30</v>
      </c>
      <c r="AR5">
        <f t="shared" si="114"/>
        <v>25</v>
      </c>
      <c r="AS5">
        <f t="shared" si="115"/>
        <v>12</v>
      </c>
      <c r="AT5">
        <f t="shared" si="116"/>
        <v>32</v>
      </c>
      <c r="AU5">
        <f t="shared" si="117"/>
        <v>26</v>
      </c>
      <c r="AV5">
        <f t="shared" si="118"/>
        <v>33</v>
      </c>
      <c r="AW5">
        <f t="shared" si="119"/>
        <v>1</v>
      </c>
      <c r="AX5">
        <f t="shared" si="120"/>
        <v>1</v>
      </c>
      <c r="AY5">
        <f t="shared" si="121"/>
        <v>16</v>
      </c>
      <c r="AZ5">
        <f t="shared" si="122"/>
        <v>6</v>
      </c>
      <c r="BA5">
        <f t="shared" si="123"/>
        <v>24</v>
      </c>
      <c r="BB5">
        <f t="shared" si="124"/>
        <v>6</v>
      </c>
      <c r="BC5">
        <f t="shared" si="125"/>
        <v>2</v>
      </c>
      <c r="BD5">
        <f t="shared" si="126"/>
        <v>16</v>
      </c>
      <c r="BE5">
        <f t="shared" si="127"/>
        <v>27</v>
      </c>
      <c r="BF5">
        <f t="shared" si="128"/>
        <v>27</v>
      </c>
      <c r="BG5">
        <f t="shared" si="129"/>
        <v>115100</v>
      </c>
      <c r="BJ5">
        <f t="shared" si="83"/>
        <v>30</v>
      </c>
      <c r="BK5">
        <f t="shared" si="16"/>
        <v>25</v>
      </c>
      <c r="BL5">
        <f t="shared" si="16"/>
        <v>12</v>
      </c>
      <c r="BM5">
        <f t="shared" si="16"/>
        <v>32</v>
      </c>
      <c r="BN5">
        <f t="shared" si="16"/>
        <v>26</v>
      </c>
      <c r="BO5">
        <f t="shared" si="16"/>
        <v>33</v>
      </c>
      <c r="BP5">
        <f t="shared" si="16"/>
        <v>1</v>
      </c>
      <c r="BQ5">
        <f t="shared" si="16"/>
        <v>1</v>
      </c>
      <c r="BR5">
        <f t="shared" ref="BR5:BR37" si="196">35-BJ5</f>
        <v>5</v>
      </c>
      <c r="BS5">
        <f t="shared" si="130"/>
        <v>10</v>
      </c>
      <c r="BT5">
        <f t="shared" si="130"/>
        <v>23</v>
      </c>
      <c r="BU5">
        <f t="shared" si="130"/>
        <v>3</v>
      </c>
      <c r="BV5">
        <f t="shared" si="130"/>
        <v>9</v>
      </c>
      <c r="BW5">
        <f t="shared" si="130"/>
        <v>2</v>
      </c>
      <c r="BX5">
        <f t="shared" si="130"/>
        <v>34</v>
      </c>
      <c r="BY5">
        <f t="shared" si="130"/>
        <v>34</v>
      </c>
      <c r="BZ5">
        <f t="shared" ref="BZ5:BZ37" si="197">BG5</f>
        <v>115100</v>
      </c>
      <c r="CF5">
        <f t="shared" si="17"/>
        <v>16</v>
      </c>
      <c r="CG5">
        <f t="shared" si="18"/>
        <v>6</v>
      </c>
      <c r="CH5">
        <f t="shared" si="19"/>
        <v>24</v>
      </c>
      <c r="CI5">
        <f t="shared" si="20"/>
        <v>6</v>
      </c>
      <c r="CJ5">
        <f t="shared" si="21"/>
        <v>2</v>
      </c>
      <c r="CK5">
        <f t="shared" si="22"/>
        <v>16</v>
      </c>
      <c r="CL5">
        <f t="shared" si="23"/>
        <v>27</v>
      </c>
      <c r="CM5">
        <f t="shared" si="24"/>
        <v>27</v>
      </c>
      <c r="CN5">
        <f t="shared" ref="CN5:CN37" si="198">35-CF5</f>
        <v>19</v>
      </c>
      <c r="CO5">
        <f t="shared" si="131"/>
        <v>29</v>
      </c>
      <c r="CP5">
        <f t="shared" si="132"/>
        <v>11</v>
      </c>
      <c r="CQ5">
        <f t="shared" si="133"/>
        <v>29</v>
      </c>
      <c r="CR5">
        <f t="shared" si="134"/>
        <v>33</v>
      </c>
      <c r="CS5">
        <f t="shared" si="135"/>
        <v>19</v>
      </c>
      <c r="CT5">
        <f t="shared" si="136"/>
        <v>8</v>
      </c>
      <c r="CU5">
        <f t="shared" si="137"/>
        <v>8</v>
      </c>
      <c r="CV5">
        <f t="shared" si="138"/>
        <v>115100</v>
      </c>
      <c r="DD5">
        <f t="shared" si="25"/>
        <v>25</v>
      </c>
      <c r="DE5">
        <f t="shared" si="26"/>
        <v>12</v>
      </c>
      <c r="DF5">
        <f t="shared" si="27"/>
        <v>32</v>
      </c>
      <c r="DG5">
        <f t="shared" si="28"/>
        <v>26</v>
      </c>
      <c r="DH5">
        <f t="shared" si="29"/>
        <v>33</v>
      </c>
      <c r="DI5">
        <f t="shared" si="30"/>
        <v>1</v>
      </c>
      <c r="DJ5">
        <f t="shared" si="31"/>
        <v>1</v>
      </c>
      <c r="DK5">
        <f t="shared" si="32"/>
        <v>10</v>
      </c>
      <c r="DL5">
        <f t="shared" si="33"/>
        <v>23</v>
      </c>
      <c r="DM5">
        <f t="shared" si="34"/>
        <v>3</v>
      </c>
      <c r="DN5">
        <f t="shared" si="35"/>
        <v>9</v>
      </c>
      <c r="DO5">
        <f t="shared" si="36"/>
        <v>2</v>
      </c>
      <c r="DP5">
        <f t="shared" si="37"/>
        <v>34</v>
      </c>
      <c r="DQ5">
        <f t="shared" si="38"/>
        <v>34</v>
      </c>
      <c r="DR5">
        <f t="shared" si="93"/>
        <v>115100</v>
      </c>
      <c r="DX5">
        <f t="shared" si="139"/>
        <v>12</v>
      </c>
      <c r="DY5">
        <f t="shared" si="140"/>
        <v>32</v>
      </c>
      <c r="DZ5">
        <f t="shared" si="141"/>
        <v>26</v>
      </c>
      <c r="EA5">
        <f t="shared" si="142"/>
        <v>33</v>
      </c>
      <c r="EB5">
        <f t="shared" si="143"/>
        <v>1</v>
      </c>
      <c r="EC5">
        <f t="shared" si="144"/>
        <v>1</v>
      </c>
      <c r="ED5">
        <f t="shared" si="145"/>
        <v>23</v>
      </c>
      <c r="EE5">
        <f t="shared" si="146"/>
        <v>3</v>
      </c>
      <c r="EF5">
        <f t="shared" si="147"/>
        <v>9</v>
      </c>
      <c r="EG5">
        <f t="shared" si="148"/>
        <v>2</v>
      </c>
      <c r="EH5">
        <f t="shared" si="149"/>
        <v>34</v>
      </c>
      <c r="EI5">
        <f t="shared" si="150"/>
        <v>34</v>
      </c>
      <c r="EJ5">
        <f t="shared" si="151"/>
        <v>115100</v>
      </c>
      <c r="EQ5">
        <f t="shared" si="152"/>
        <v>32</v>
      </c>
      <c r="ER5">
        <f t="shared" si="153"/>
        <v>26</v>
      </c>
      <c r="ES5">
        <f t="shared" si="154"/>
        <v>33</v>
      </c>
      <c r="ET5">
        <f t="shared" si="155"/>
        <v>1</v>
      </c>
      <c r="EU5">
        <f t="shared" si="156"/>
        <v>1</v>
      </c>
      <c r="EV5">
        <f t="shared" si="157"/>
        <v>3</v>
      </c>
      <c r="EW5">
        <f t="shared" si="158"/>
        <v>9</v>
      </c>
      <c r="EX5">
        <f t="shared" si="159"/>
        <v>2</v>
      </c>
      <c r="EY5">
        <f t="shared" si="160"/>
        <v>34</v>
      </c>
      <c r="EZ5">
        <f t="shared" si="161"/>
        <v>34</v>
      </c>
      <c r="FA5">
        <f t="shared" si="162"/>
        <v>115100</v>
      </c>
      <c r="FH5">
        <f t="shared" si="163"/>
        <v>26</v>
      </c>
      <c r="FI5">
        <f t="shared" si="164"/>
        <v>33</v>
      </c>
      <c r="FJ5">
        <f t="shared" si="165"/>
        <v>1</v>
      </c>
      <c r="FK5">
        <f t="shared" si="166"/>
        <v>1</v>
      </c>
      <c r="FL5">
        <f t="shared" si="167"/>
        <v>9</v>
      </c>
      <c r="FM5">
        <f t="shared" si="168"/>
        <v>2</v>
      </c>
      <c r="FN5">
        <f t="shared" si="169"/>
        <v>34</v>
      </c>
      <c r="FO5">
        <f t="shared" si="170"/>
        <v>34</v>
      </c>
      <c r="FP5">
        <f t="shared" si="171"/>
        <v>115100</v>
      </c>
      <c r="FW5">
        <f t="shared" si="172"/>
        <v>33</v>
      </c>
      <c r="FX5">
        <f t="shared" si="173"/>
        <v>1</v>
      </c>
      <c r="FY5">
        <f t="shared" si="174"/>
        <v>1</v>
      </c>
      <c r="FZ5">
        <f t="shared" si="175"/>
        <v>2</v>
      </c>
      <c r="GA5">
        <f t="shared" si="176"/>
        <v>34</v>
      </c>
      <c r="GB5">
        <f t="shared" si="177"/>
        <v>34</v>
      </c>
      <c r="GC5">
        <f t="shared" si="178"/>
        <v>115100</v>
      </c>
      <c r="GJ5">
        <f t="shared" si="179"/>
        <v>1</v>
      </c>
      <c r="GK5">
        <f t="shared" si="180"/>
        <v>1</v>
      </c>
      <c r="GL5">
        <f t="shared" si="181"/>
        <v>34</v>
      </c>
      <c r="GM5">
        <f t="shared" si="182"/>
        <v>34</v>
      </c>
      <c r="GN5">
        <f t="shared" si="183"/>
        <v>115100</v>
      </c>
      <c r="GW5">
        <f t="shared" si="184"/>
        <v>1</v>
      </c>
      <c r="GX5">
        <f t="shared" si="185"/>
        <v>34</v>
      </c>
      <c r="GY5">
        <f t="shared" si="186"/>
        <v>115100</v>
      </c>
    </row>
    <row r="6" spans="1:207" x14ac:dyDescent="0.3">
      <c r="A6" t="str">
        <f>step8!A10</f>
        <v>O3</v>
      </c>
      <c r="B6">
        <f>step1!CR152</f>
        <v>115299.4</v>
      </c>
      <c r="C6">
        <f>step2!BQ145</f>
        <v>116838.9</v>
      </c>
      <c r="D6">
        <f>step3!AS145</f>
        <v>114584.9</v>
      </c>
      <c r="E6">
        <f>step4!AC145</f>
        <v>140404.1</v>
      </c>
      <c r="F6">
        <f>step5!R157</f>
        <v>139545.1</v>
      </c>
      <c r="G6">
        <f>step6!J157</f>
        <v>137583.79999999999</v>
      </c>
      <c r="H6">
        <f>step7!E157</f>
        <v>135362.70000000001</v>
      </c>
      <c r="I6">
        <f>step8!C118</f>
        <v>134558.1</v>
      </c>
      <c r="J6">
        <f>step1!CS152</f>
        <v>115600</v>
      </c>
      <c r="L6">
        <f t="shared" si="96"/>
        <v>300.60000000000582</v>
      </c>
      <c r="M6">
        <f t="shared" si="97"/>
        <v>1238.8999999999942</v>
      </c>
      <c r="N6">
        <f t="shared" si="98"/>
        <v>1015.1000000000058</v>
      </c>
      <c r="O6">
        <f t="shared" si="99"/>
        <v>24804.100000000006</v>
      </c>
      <c r="P6">
        <f t="shared" si="100"/>
        <v>23945.100000000006</v>
      </c>
      <c r="Q6">
        <f t="shared" si="101"/>
        <v>21983.799999999988</v>
      </c>
      <c r="R6">
        <f t="shared" si="102"/>
        <v>19762.700000000012</v>
      </c>
      <c r="S6">
        <f t="shared" si="103"/>
        <v>18958.100000000006</v>
      </c>
      <c r="T6">
        <f t="shared" si="78"/>
        <v>115600</v>
      </c>
      <c r="U6" s="39">
        <v>1000</v>
      </c>
      <c r="V6" s="62">
        <f t="shared" si="187"/>
        <v>32</v>
      </c>
      <c r="W6">
        <f t="shared" si="188"/>
        <v>24</v>
      </c>
      <c r="X6">
        <f t="shared" si="189"/>
        <v>25</v>
      </c>
      <c r="Y6">
        <f t="shared" si="190"/>
        <v>20</v>
      </c>
      <c r="Z6">
        <f t="shared" si="191"/>
        <v>17</v>
      </c>
      <c r="AA6">
        <f t="shared" si="192"/>
        <v>1</v>
      </c>
      <c r="AB6">
        <f t="shared" si="193"/>
        <v>1</v>
      </c>
      <c r="AC6">
        <f t="shared" si="194"/>
        <v>1</v>
      </c>
      <c r="AD6">
        <f t="shared" si="105"/>
        <v>115600</v>
      </c>
      <c r="AF6">
        <f t="shared" si="106"/>
        <v>4</v>
      </c>
      <c r="AG6">
        <f t="shared" si="106"/>
        <v>5</v>
      </c>
      <c r="AH6">
        <f t="shared" si="107"/>
        <v>2</v>
      </c>
      <c r="AI6">
        <f t="shared" si="108"/>
        <v>27</v>
      </c>
      <c r="AJ6">
        <f t="shared" si="109"/>
        <v>25</v>
      </c>
      <c r="AK6">
        <f t="shared" si="110"/>
        <v>26</v>
      </c>
      <c r="AL6">
        <f t="shared" si="111"/>
        <v>25</v>
      </c>
      <c r="AM6">
        <f t="shared" si="112"/>
        <v>26</v>
      </c>
      <c r="AN6">
        <f t="shared" si="113"/>
        <v>115600</v>
      </c>
      <c r="AQ6">
        <f t="shared" si="195"/>
        <v>32</v>
      </c>
      <c r="AR6">
        <f t="shared" si="114"/>
        <v>24</v>
      </c>
      <c r="AS6">
        <f t="shared" si="115"/>
        <v>25</v>
      </c>
      <c r="AT6">
        <f t="shared" si="116"/>
        <v>20</v>
      </c>
      <c r="AU6">
        <f t="shared" si="117"/>
        <v>17</v>
      </c>
      <c r="AV6">
        <f t="shared" si="118"/>
        <v>1</v>
      </c>
      <c r="AW6">
        <f t="shared" si="119"/>
        <v>1</v>
      </c>
      <c r="AX6">
        <f t="shared" si="120"/>
        <v>1</v>
      </c>
      <c r="AY6">
        <f t="shared" si="121"/>
        <v>4</v>
      </c>
      <c r="AZ6">
        <f t="shared" si="122"/>
        <v>5</v>
      </c>
      <c r="BA6">
        <f t="shared" si="123"/>
        <v>2</v>
      </c>
      <c r="BB6">
        <f t="shared" si="124"/>
        <v>27</v>
      </c>
      <c r="BC6">
        <f t="shared" si="125"/>
        <v>25</v>
      </c>
      <c r="BD6">
        <f t="shared" si="126"/>
        <v>26</v>
      </c>
      <c r="BE6">
        <f t="shared" si="127"/>
        <v>25</v>
      </c>
      <c r="BF6">
        <f t="shared" si="128"/>
        <v>26</v>
      </c>
      <c r="BG6">
        <f t="shared" si="129"/>
        <v>115600</v>
      </c>
      <c r="BJ6">
        <f t="shared" si="83"/>
        <v>32</v>
      </c>
      <c r="BK6">
        <f t="shared" si="16"/>
        <v>24</v>
      </c>
      <c r="BL6">
        <f t="shared" si="16"/>
        <v>25</v>
      </c>
      <c r="BM6">
        <f t="shared" si="16"/>
        <v>20</v>
      </c>
      <c r="BN6">
        <f t="shared" si="16"/>
        <v>17</v>
      </c>
      <c r="BO6">
        <f t="shared" si="16"/>
        <v>1</v>
      </c>
      <c r="BP6">
        <f t="shared" si="16"/>
        <v>1</v>
      </c>
      <c r="BQ6">
        <f t="shared" si="16"/>
        <v>1</v>
      </c>
      <c r="BR6">
        <f t="shared" si="196"/>
        <v>3</v>
      </c>
      <c r="BS6">
        <f t="shared" si="130"/>
        <v>11</v>
      </c>
      <c r="BT6">
        <f t="shared" si="130"/>
        <v>10</v>
      </c>
      <c r="BU6">
        <f t="shared" si="130"/>
        <v>15</v>
      </c>
      <c r="BV6">
        <f t="shared" si="130"/>
        <v>18</v>
      </c>
      <c r="BW6">
        <f t="shared" si="130"/>
        <v>34</v>
      </c>
      <c r="BX6">
        <f t="shared" si="130"/>
        <v>34</v>
      </c>
      <c r="BY6">
        <f t="shared" si="130"/>
        <v>34</v>
      </c>
      <c r="BZ6">
        <f t="shared" si="197"/>
        <v>115600</v>
      </c>
      <c r="CF6">
        <f t="shared" si="17"/>
        <v>4</v>
      </c>
      <c r="CG6">
        <f t="shared" si="18"/>
        <v>5</v>
      </c>
      <c r="CH6">
        <f t="shared" si="19"/>
        <v>2</v>
      </c>
      <c r="CI6">
        <f t="shared" si="20"/>
        <v>27</v>
      </c>
      <c r="CJ6">
        <f t="shared" si="21"/>
        <v>25</v>
      </c>
      <c r="CK6">
        <f t="shared" si="22"/>
        <v>26</v>
      </c>
      <c r="CL6">
        <f t="shared" si="23"/>
        <v>25</v>
      </c>
      <c r="CM6">
        <f t="shared" si="24"/>
        <v>26</v>
      </c>
      <c r="CN6">
        <f t="shared" si="198"/>
        <v>31</v>
      </c>
      <c r="CO6">
        <f t="shared" si="131"/>
        <v>30</v>
      </c>
      <c r="CP6">
        <f t="shared" si="132"/>
        <v>33</v>
      </c>
      <c r="CQ6">
        <f t="shared" si="133"/>
        <v>8</v>
      </c>
      <c r="CR6">
        <f t="shared" si="134"/>
        <v>10</v>
      </c>
      <c r="CS6">
        <f t="shared" si="135"/>
        <v>9</v>
      </c>
      <c r="CT6">
        <f t="shared" si="136"/>
        <v>10</v>
      </c>
      <c r="CU6">
        <f t="shared" si="137"/>
        <v>9</v>
      </c>
      <c r="CV6">
        <f t="shared" si="138"/>
        <v>115600</v>
      </c>
      <c r="DD6">
        <f t="shared" si="25"/>
        <v>24</v>
      </c>
      <c r="DE6">
        <f t="shared" si="26"/>
        <v>25</v>
      </c>
      <c r="DF6">
        <f t="shared" si="27"/>
        <v>20</v>
      </c>
      <c r="DG6">
        <f t="shared" si="28"/>
        <v>17</v>
      </c>
      <c r="DH6">
        <f t="shared" si="29"/>
        <v>1</v>
      </c>
      <c r="DI6">
        <f t="shared" si="30"/>
        <v>1</v>
      </c>
      <c r="DJ6">
        <f t="shared" si="31"/>
        <v>1</v>
      </c>
      <c r="DK6">
        <f t="shared" si="32"/>
        <v>11</v>
      </c>
      <c r="DL6">
        <f t="shared" si="33"/>
        <v>10</v>
      </c>
      <c r="DM6">
        <f t="shared" si="34"/>
        <v>15</v>
      </c>
      <c r="DN6">
        <f t="shared" si="35"/>
        <v>18</v>
      </c>
      <c r="DO6">
        <f t="shared" si="36"/>
        <v>34</v>
      </c>
      <c r="DP6">
        <f t="shared" si="37"/>
        <v>34</v>
      </c>
      <c r="DQ6">
        <f t="shared" si="38"/>
        <v>34</v>
      </c>
      <c r="DR6">
        <f t="shared" si="93"/>
        <v>115600</v>
      </c>
      <c r="DX6">
        <f t="shared" si="139"/>
        <v>25</v>
      </c>
      <c r="DY6">
        <f t="shared" si="140"/>
        <v>20</v>
      </c>
      <c r="DZ6">
        <f t="shared" si="141"/>
        <v>17</v>
      </c>
      <c r="EA6">
        <f t="shared" si="142"/>
        <v>1</v>
      </c>
      <c r="EB6">
        <f t="shared" si="143"/>
        <v>1</v>
      </c>
      <c r="EC6">
        <f t="shared" si="144"/>
        <v>1</v>
      </c>
      <c r="ED6">
        <f t="shared" si="145"/>
        <v>10</v>
      </c>
      <c r="EE6">
        <f t="shared" si="146"/>
        <v>15</v>
      </c>
      <c r="EF6">
        <f t="shared" si="147"/>
        <v>18</v>
      </c>
      <c r="EG6">
        <f t="shared" si="148"/>
        <v>34</v>
      </c>
      <c r="EH6">
        <f t="shared" si="149"/>
        <v>34</v>
      </c>
      <c r="EI6">
        <f t="shared" si="150"/>
        <v>34</v>
      </c>
      <c r="EJ6">
        <f t="shared" si="151"/>
        <v>115600</v>
      </c>
      <c r="EQ6">
        <f t="shared" si="152"/>
        <v>20</v>
      </c>
      <c r="ER6">
        <f t="shared" si="153"/>
        <v>17</v>
      </c>
      <c r="ES6">
        <f t="shared" si="154"/>
        <v>1</v>
      </c>
      <c r="ET6">
        <f t="shared" si="155"/>
        <v>1</v>
      </c>
      <c r="EU6">
        <f t="shared" si="156"/>
        <v>1</v>
      </c>
      <c r="EV6">
        <f t="shared" si="157"/>
        <v>15</v>
      </c>
      <c r="EW6">
        <f t="shared" si="158"/>
        <v>18</v>
      </c>
      <c r="EX6">
        <f t="shared" si="159"/>
        <v>34</v>
      </c>
      <c r="EY6">
        <f t="shared" si="160"/>
        <v>34</v>
      </c>
      <c r="EZ6">
        <f t="shared" si="161"/>
        <v>34</v>
      </c>
      <c r="FA6">
        <f t="shared" si="162"/>
        <v>115600</v>
      </c>
      <c r="FH6">
        <f t="shared" si="163"/>
        <v>17</v>
      </c>
      <c r="FI6">
        <f t="shared" si="164"/>
        <v>1</v>
      </c>
      <c r="FJ6">
        <f t="shared" si="165"/>
        <v>1</v>
      </c>
      <c r="FK6">
        <f t="shared" si="166"/>
        <v>1</v>
      </c>
      <c r="FL6">
        <f t="shared" si="167"/>
        <v>18</v>
      </c>
      <c r="FM6">
        <f t="shared" si="168"/>
        <v>34</v>
      </c>
      <c r="FN6">
        <f t="shared" si="169"/>
        <v>34</v>
      </c>
      <c r="FO6">
        <f t="shared" si="170"/>
        <v>34</v>
      </c>
      <c r="FP6">
        <f t="shared" si="171"/>
        <v>115600</v>
      </c>
      <c r="FW6">
        <f t="shared" si="172"/>
        <v>1</v>
      </c>
      <c r="FX6">
        <f t="shared" si="173"/>
        <v>1</v>
      </c>
      <c r="FY6">
        <f t="shared" si="174"/>
        <v>1</v>
      </c>
      <c r="FZ6">
        <f t="shared" si="175"/>
        <v>34</v>
      </c>
      <c r="GA6">
        <f t="shared" si="176"/>
        <v>34</v>
      </c>
      <c r="GB6">
        <f t="shared" si="177"/>
        <v>34</v>
      </c>
      <c r="GC6">
        <f t="shared" si="178"/>
        <v>115600</v>
      </c>
      <c r="GJ6">
        <f t="shared" si="179"/>
        <v>1</v>
      </c>
      <c r="GK6">
        <f t="shared" si="180"/>
        <v>1</v>
      </c>
      <c r="GL6">
        <f t="shared" si="181"/>
        <v>34</v>
      </c>
      <c r="GM6">
        <f t="shared" si="182"/>
        <v>34</v>
      </c>
      <c r="GN6">
        <f t="shared" si="183"/>
        <v>115600</v>
      </c>
      <c r="GW6">
        <f t="shared" si="184"/>
        <v>1</v>
      </c>
      <c r="GX6">
        <f t="shared" si="185"/>
        <v>34</v>
      </c>
      <c r="GY6">
        <f t="shared" si="186"/>
        <v>115600</v>
      </c>
    </row>
    <row r="7" spans="1:207" x14ac:dyDescent="0.3">
      <c r="A7" t="str">
        <f>step8!A11</f>
        <v>O4</v>
      </c>
      <c r="B7">
        <f>step1!CR153</f>
        <v>123910.9</v>
      </c>
      <c r="C7">
        <f>step2!BQ146</f>
        <v>120580.8</v>
      </c>
      <c r="D7">
        <f>step3!AS146</f>
        <v>119511.4</v>
      </c>
      <c r="E7">
        <f>step4!AC146</f>
        <v>111201.8</v>
      </c>
      <c r="F7">
        <f>step5!R158</f>
        <v>141146.4</v>
      </c>
      <c r="G7">
        <f>step6!J158</f>
        <v>137583.79999999999</v>
      </c>
      <c r="H7">
        <f>step7!E158</f>
        <v>135362.70000000001</v>
      </c>
      <c r="I7">
        <f>step8!C119</f>
        <v>134558.1</v>
      </c>
      <c r="J7">
        <f>step1!CS153</f>
        <v>131666</v>
      </c>
      <c r="L7">
        <f t="shared" si="96"/>
        <v>7755.1000000000058</v>
      </c>
      <c r="M7">
        <f t="shared" si="97"/>
        <v>11085.199999999997</v>
      </c>
      <c r="N7">
        <f t="shared" si="98"/>
        <v>12154.600000000006</v>
      </c>
      <c r="O7">
        <f t="shared" si="99"/>
        <v>20464.199999999997</v>
      </c>
      <c r="P7">
        <f t="shared" si="100"/>
        <v>9480.3999999999942</v>
      </c>
      <c r="Q7">
        <f t="shared" si="101"/>
        <v>5917.7999999999884</v>
      </c>
      <c r="R7">
        <f t="shared" si="102"/>
        <v>3696.7000000000116</v>
      </c>
      <c r="S7">
        <f t="shared" si="103"/>
        <v>2892.1000000000058</v>
      </c>
      <c r="T7">
        <f t="shared" si="78"/>
        <v>131666</v>
      </c>
      <c r="U7" s="39">
        <v>1000</v>
      </c>
      <c r="V7" s="62">
        <f t="shared" si="187"/>
        <v>19</v>
      </c>
      <c r="W7">
        <f t="shared" si="188"/>
        <v>22</v>
      </c>
      <c r="X7">
        <f t="shared" si="189"/>
        <v>21</v>
      </c>
      <c r="Y7">
        <f t="shared" si="190"/>
        <v>26</v>
      </c>
      <c r="Z7">
        <f t="shared" si="191"/>
        <v>5</v>
      </c>
      <c r="AA7">
        <f t="shared" si="192"/>
        <v>1</v>
      </c>
      <c r="AB7">
        <f t="shared" si="193"/>
        <v>1</v>
      </c>
      <c r="AC7">
        <f t="shared" si="194"/>
        <v>1</v>
      </c>
      <c r="AD7">
        <f t="shared" si="105"/>
        <v>131666</v>
      </c>
      <c r="AF7">
        <f t="shared" si="106"/>
        <v>30</v>
      </c>
      <c r="AG7">
        <f t="shared" si="106"/>
        <v>27</v>
      </c>
      <c r="AH7">
        <f t="shared" si="107"/>
        <v>20</v>
      </c>
      <c r="AI7">
        <f t="shared" si="108"/>
        <v>19</v>
      </c>
      <c r="AJ7">
        <f t="shared" si="109"/>
        <v>7</v>
      </c>
      <c r="AK7">
        <f t="shared" si="110"/>
        <v>6</v>
      </c>
      <c r="AL7">
        <f t="shared" si="111"/>
        <v>3</v>
      </c>
      <c r="AM7">
        <f t="shared" si="112"/>
        <v>3</v>
      </c>
      <c r="AN7">
        <f t="shared" si="113"/>
        <v>131666</v>
      </c>
      <c r="AQ7">
        <f t="shared" si="195"/>
        <v>19</v>
      </c>
      <c r="AR7">
        <f t="shared" si="114"/>
        <v>22</v>
      </c>
      <c r="AS7">
        <f t="shared" si="115"/>
        <v>21</v>
      </c>
      <c r="AT7">
        <f t="shared" si="116"/>
        <v>26</v>
      </c>
      <c r="AU7">
        <f t="shared" si="117"/>
        <v>5</v>
      </c>
      <c r="AV7">
        <f t="shared" si="118"/>
        <v>1</v>
      </c>
      <c r="AW7">
        <f t="shared" si="119"/>
        <v>1</v>
      </c>
      <c r="AX7">
        <f t="shared" si="120"/>
        <v>1</v>
      </c>
      <c r="AY7">
        <f t="shared" si="121"/>
        <v>30</v>
      </c>
      <c r="AZ7">
        <f t="shared" si="122"/>
        <v>27</v>
      </c>
      <c r="BA7">
        <f t="shared" si="123"/>
        <v>20</v>
      </c>
      <c r="BB7">
        <f t="shared" si="124"/>
        <v>19</v>
      </c>
      <c r="BC7">
        <f t="shared" si="125"/>
        <v>7</v>
      </c>
      <c r="BD7">
        <f t="shared" si="126"/>
        <v>6</v>
      </c>
      <c r="BE7">
        <f t="shared" si="127"/>
        <v>3</v>
      </c>
      <c r="BF7">
        <f t="shared" si="128"/>
        <v>3</v>
      </c>
      <c r="BG7">
        <f t="shared" si="129"/>
        <v>131666</v>
      </c>
      <c r="BJ7">
        <f t="shared" si="83"/>
        <v>19</v>
      </c>
      <c r="BK7">
        <f t="shared" si="16"/>
        <v>22</v>
      </c>
      <c r="BL7">
        <f t="shared" si="16"/>
        <v>21</v>
      </c>
      <c r="BM7">
        <f t="shared" si="16"/>
        <v>26</v>
      </c>
      <c r="BN7">
        <f t="shared" si="16"/>
        <v>5</v>
      </c>
      <c r="BO7">
        <f t="shared" si="16"/>
        <v>1</v>
      </c>
      <c r="BP7">
        <f t="shared" si="16"/>
        <v>1</v>
      </c>
      <c r="BQ7">
        <f t="shared" si="16"/>
        <v>1</v>
      </c>
      <c r="BR7">
        <f t="shared" si="196"/>
        <v>16</v>
      </c>
      <c r="BS7">
        <f t="shared" si="130"/>
        <v>13</v>
      </c>
      <c r="BT7">
        <f t="shared" si="130"/>
        <v>14</v>
      </c>
      <c r="BU7">
        <f t="shared" si="130"/>
        <v>9</v>
      </c>
      <c r="BV7">
        <f t="shared" si="130"/>
        <v>30</v>
      </c>
      <c r="BW7">
        <f t="shared" si="130"/>
        <v>34</v>
      </c>
      <c r="BX7">
        <f t="shared" si="130"/>
        <v>34</v>
      </c>
      <c r="BY7">
        <f t="shared" si="130"/>
        <v>34</v>
      </c>
      <c r="BZ7">
        <f t="shared" si="197"/>
        <v>131666</v>
      </c>
      <c r="CF7">
        <f t="shared" si="17"/>
        <v>30</v>
      </c>
      <c r="CG7">
        <f t="shared" si="18"/>
        <v>27</v>
      </c>
      <c r="CH7">
        <f t="shared" si="19"/>
        <v>20</v>
      </c>
      <c r="CI7">
        <f t="shared" si="20"/>
        <v>19</v>
      </c>
      <c r="CJ7">
        <f t="shared" si="21"/>
        <v>7</v>
      </c>
      <c r="CK7">
        <f t="shared" si="22"/>
        <v>6</v>
      </c>
      <c r="CL7">
        <f t="shared" si="23"/>
        <v>3</v>
      </c>
      <c r="CM7">
        <f t="shared" si="24"/>
        <v>3</v>
      </c>
      <c r="CN7">
        <f t="shared" si="198"/>
        <v>5</v>
      </c>
      <c r="CO7">
        <f t="shared" si="131"/>
        <v>8</v>
      </c>
      <c r="CP7">
        <f t="shared" si="132"/>
        <v>15</v>
      </c>
      <c r="CQ7">
        <f t="shared" si="133"/>
        <v>16</v>
      </c>
      <c r="CR7">
        <f t="shared" si="134"/>
        <v>28</v>
      </c>
      <c r="CS7">
        <f t="shared" si="135"/>
        <v>29</v>
      </c>
      <c r="CT7">
        <f t="shared" si="136"/>
        <v>32</v>
      </c>
      <c r="CU7">
        <f t="shared" si="137"/>
        <v>32</v>
      </c>
      <c r="CV7">
        <f t="shared" si="138"/>
        <v>131666</v>
      </c>
      <c r="DD7">
        <f t="shared" si="25"/>
        <v>22</v>
      </c>
      <c r="DE7">
        <f t="shared" si="26"/>
        <v>21</v>
      </c>
      <c r="DF7">
        <f t="shared" si="27"/>
        <v>26</v>
      </c>
      <c r="DG7">
        <f t="shared" si="28"/>
        <v>5</v>
      </c>
      <c r="DH7">
        <f t="shared" si="29"/>
        <v>1</v>
      </c>
      <c r="DI7">
        <f t="shared" si="30"/>
        <v>1</v>
      </c>
      <c r="DJ7">
        <f t="shared" si="31"/>
        <v>1</v>
      </c>
      <c r="DK7">
        <f t="shared" si="32"/>
        <v>13</v>
      </c>
      <c r="DL7">
        <f t="shared" si="33"/>
        <v>14</v>
      </c>
      <c r="DM7">
        <f t="shared" si="34"/>
        <v>9</v>
      </c>
      <c r="DN7">
        <f t="shared" si="35"/>
        <v>30</v>
      </c>
      <c r="DO7">
        <f t="shared" si="36"/>
        <v>34</v>
      </c>
      <c r="DP7">
        <f t="shared" si="37"/>
        <v>34</v>
      </c>
      <c r="DQ7">
        <f t="shared" si="38"/>
        <v>34</v>
      </c>
      <c r="DR7">
        <f t="shared" si="93"/>
        <v>131666</v>
      </c>
      <c r="DX7">
        <f t="shared" si="139"/>
        <v>21</v>
      </c>
      <c r="DY7">
        <f t="shared" si="140"/>
        <v>26</v>
      </c>
      <c r="DZ7">
        <f t="shared" si="141"/>
        <v>5</v>
      </c>
      <c r="EA7">
        <f t="shared" si="142"/>
        <v>1</v>
      </c>
      <c r="EB7">
        <f t="shared" si="143"/>
        <v>1</v>
      </c>
      <c r="EC7">
        <f t="shared" si="144"/>
        <v>1</v>
      </c>
      <c r="ED7">
        <f t="shared" si="145"/>
        <v>14</v>
      </c>
      <c r="EE7">
        <f t="shared" si="146"/>
        <v>9</v>
      </c>
      <c r="EF7">
        <f t="shared" si="147"/>
        <v>30</v>
      </c>
      <c r="EG7">
        <f t="shared" si="148"/>
        <v>34</v>
      </c>
      <c r="EH7">
        <f t="shared" si="149"/>
        <v>34</v>
      </c>
      <c r="EI7">
        <f t="shared" si="150"/>
        <v>34</v>
      </c>
      <c r="EJ7">
        <f t="shared" si="151"/>
        <v>131666</v>
      </c>
      <c r="EQ7">
        <f t="shared" si="152"/>
        <v>26</v>
      </c>
      <c r="ER7">
        <f t="shared" si="153"/>
        <v>5</v>
      </c>
      <c r="ES7">
        <f t="shared" si="154"/>
        <v>1</v>
      </c>
      <c r="ET7">
        <f t="shared" si="155"/>
        <v>1</v>
      </c>
      <c r="EU7">
        <f t="shared" si="156"/>
        <v>1</v>
      </c>
      <c r="EV7">
        <f t="shared" si="157"/>
        <v>9</v>
      </c>
      <c r="EW7">
        <f t="shared" si="158"/>
        <v>30</v>
      </c>
      <c r="EX7">
        <f t="shared" si="159"/>
        <v>34</v>
      </c>
      <c r="EY7">
        <f t="shared" si="160"/>
        <v>34</v>
      </c>
      <c r="EZ7">
        <f t="shared" si="161"/>
        <v>34</v>
      </c>
      <c r="FA7">
        <f t="shared" si="162"/>
        <v>131666</v>
      </c>
      <c r="FH7">
        <f t="shared" si="163"/>
        <v>5</v>
      </c>
      <c r="FI7">
        <f t="shared" si="164"/>
        <v>1</v>
      </c>
      <c r="FJ7">
        <f t="shared" si="165"/>
        <v>1</v>
      </c>
      <c r="FK7">
        <f t="shared" si="166"/>
        <v>1</v>
      </c>
      <c r="FL7">
        <f t="shared" si="167"/>
        <v>30</v>
      </c>
      <c r="FM7">
        <f t="shared" si="168"/>
        <v>34</v>
      </c>
      <c r="FN7">
        <f t="shared" si="169"/>
        <v>34</v>
      </c>
      <c r="FO7">
        <f t="shared" si="170"/>
        <v>34</v>
      </c>
      <c r="FP7">
        <f t="shared" si="171"/>
        <v>131666</v>
      </c>
      <c r="FW7">
        <f t="shared" si="172"/>
        <v>1</v>
      </c>
      <c r="FX7">
        <f t="shared" si="173"/>
        <v>1</v>
      </c>
      <c r="FY7">
        <f t="shared" si="174"/>
        <v>1</v>
      </c>
      <c r="FZ7">
        <f t="shared" si="175"/>
        <v>34</v>
      </c>
      <c r="GA7">
        <f t="shared" si="176"/>
        <v>34</v>
      </c>
      <c r="GB7">
        <f t="shared" si="177"/>
        <v>34</v>
      </c>
      <c r="GC7">
        <f t="shared" si="178"/>
        <v>131666</v>
      </c>
      <c r="GJ7">
        <f t="shared" si="179"/>
        <v>1</v>
      </c>
      <c r="GK7">
        <f t="shared" si="180"/>
        <v>1</v>
      </c>
      <c r="GL7">
        <f t="shared" si="181"/>
        <v>34</v>
      </c>
      <c r="GM7">
        <f t="shared" si="182"/>
        <v>34</v>
      </c>
      <c r="GN7">
        <f t="shared" si="183"/>
        <v>131666</v>
      </c>
      <c r="GW7">
        <f t="shared" si="184"/>
        <v>1</v>
      </c>
      <c r="GX7">
        <f t="shared" si="185"/>
        <v>34</v>
      </c>
      <c r="GY7">
        <f t="shared" si="186"/>
        <v>131666</v>
      </c>
    </row>
    <row r="8" spans="1:207" x14ac:dyDescent="0.3">
      <c r="A8" t="str">
        <f>step8!A12</f>
        <v>O5</v>
      </c>
      <c r="B8">
        <f>step1!CR154</f>
        <v>115729.8</v>
      </c>
      <c r="C8">
        <f>step2!BQ147</f>
        <v>114938</v>
      </c>
      <c r="D8">
        <f>step3!AS147</f>
        <v>113716.1</v>
      </c>
      <c r="E8">
        <f>step4!AC147</f>
        <v>111201.8</v>
      </c>
      <c r="F8">
        <f>step5!R159</f>
        <v>141146.4</v>
      </c>
      <c r="G8">
        <f>step6!J159</f>
        <v>137583.79999999999</v>
      </c>
      <c r="H8">
        <f>step7!E159</f>
        <v>135362.70000000001</v>
      </c>
      <c r="I8">
        <f>step8!C120</f>
        <v>134558.1</v>
      </c>
      <c r="J8">
        <f>step1!CS154</f>
        <v>130933</v>
      </c>
      <c r="L8">
        <f t="shared" si="96"/>
        <v>15203.199999999997</v>
      </c>
      <c r="M8">
        <f t="shared" si="97"/>
        <v>15995</v>
      </c>
      <c r="N8">
        <f t="shared" si="98"/>
        <v>17216.899999999994</v>
      </c>
      <c r="O8">
        <f t="shared" si="99"/>
        <v>19731.199999999997</v>
      </c>
      <c r="P8">
        <f t="shared" si="100"/>
        <v>10213.399999999994</v>
      </c>
      <c r="Q8">
        <f t="shared" si="101"/>
        <v>6650.7999999999884</v>
      </c>
      <c r="R8">
        <f t="shared" si="102"/>
        <v>4429.7000000000116</v>
      </c>
      <c r="S8">
        <f t="shared" si="103"/>
        <v>3625.1000000000058</v>
      </c>
      <c r="T8">
        <f t="shared" si="78"/>
        <v>130933</v>
      </c>
      <c r="U8" s="39">
        <v>1000</v>
      </c>
      <c r="V8" s="62">
        <f t="shared" si="187"/>
        <v>31</v>
      </c>
      <c r="W8">
        <f t="shared" si="188"/>
        <v>31</v>
      </c>
      <c r="X8">
        <f t="shared" si="189"/>
        <v>31</v>
      </c>
      <c r="Y8">
        <f t="shared" si="190"/>
        <v>26</v>
      </c>
      <c r="Z8">
        <f t="shared" si="191"/>
        <v>5</v>
      </c>
      <c r="AA8">
        <f t="shared" si="192"/>
        <v>1</v>
      </c>
      <c r="AB8">
        <f t="shared" si="193"/>
        <v>1</v>
      </c>
      <c r="AC8">
        <f t="shared" si="194"/>
        <v>1</v>
      </c>
      <c r="AD8">
        <f t="shared" si="105"/>
        <v>130933</v>
      </c>
      <c r="AF8">
        <f t="shared" si="106"/>
        <v>34</v>
      </c>
      <c r="AG8">
        <f t="shared" si="106"/>
        <v>29</v>
      </c>
      <c r="AH8">
        <f t="shared" si="107"/>
        <v>27</v>
      </c>
      <c r="AI8">
        <f t="shared" si="108"/>
        <v>16</v>
      </c>
      <c r="AJ8">
        <f t="shared" si="109"/>
        <v>11</v>
      </c>
      <c r="AK8">
        <f t="shared" si="110"/>
        <v>7</v>
      </c>
      <c r="AL8">
        <f t="shared" si="111"/>
        <v>6</v>
      </c>
      <c r="AM8">
        <f t="shared" si="112"/>
        <v>4</v>
      </c>
      <c r="AN8">
        <f t="shared" si="113"/>
        <v>130933</v>
      </c>
      <c r="AQ8">
        <f t="shared" si="195"/>
        <v>31</v>
      </c>
      <c r="AR8">
        <f t="shared" si="114"/>
        <v>31</v>
      </c>
      <c r="AS8">
        <f t="shared" si="115"/>
        <v>31</v>
      </c>
      <c r="AT8">
        <f t="shared" si="116"/>
        <v>26</v>
      </c>
      <c r="AU8">
        <f t="shared" si="117"/>
        <v>5</v>
      </c>
      <c r="AV8">
        <f t="shared" si="118"/>
        <v>1</v>
      </c>
      <c r="AW8">
        <f t="shared" si="119"/>
        <v>1</v>
      </c>
      <c r="AX8">
        <f t="shared" si="120"/>
        <v>1</v>
      </c>
      <c r="AY8">
        <f t="shared" si="121"/>
        <v>34</v>
      </c>
      <c r="AZ8">
        <f t="shared" si="122"/>
        <v>29</v>
      </c>
      <c r="BA8">
        <f t="shared" si="123"/>
        <v>27</v>
      </c>
      <c r="BB8">
        <f t="shared" si="124"/>
        <v>16</v>
      </c>
      <c r="BC8">
        <f t="shared" si="125"/>
        <v>11</v>
      </c>
      <c r="BD8">
        <f t="shared" si="126"/>
        <v>7</v>
      </c>
      <c r="BE8">
        <f t="shared" si="127"/>
        <v>6</v>
      </c>
      <c r="BF8">
        <f t="shared" si="128"/>
        <v>4</v>
      </c>
      <c r="BG8">
        <f t="shared" si="129"/>
        <v>130933</v>
      </c>
      <c r="BJ8">
        <f t="shared" si="83"/>
        <v>31</v>
      </c>
      <c r="BK8">
        <f t="shared" si="16"/>
        <v>31</v>
      </c>
      <c r="BL8">
        <f t="shared" si="16"/>
        <v>31</v>
      </c>
      <c r="BM8">
        <f t="shared" si="16"/>
        <v>26</v>
      </c>
      <c r="BN8">
        <f t="shared" si="16"/>
        <v>5</v>
      </c>
      <c r="BO8">
        <f t="shared" si="16"/>
        <v>1</v>
      </c>
      <c r="BP8">
        <f t="shared" si="16"/>
        <v>1</v>
      </c>
      <c r="BQ8">
        <f t="shared" si="16"/>
        <v>1</v>
      </c>
      <c r="BR8">
        <f t="shared" si="196"/>
        <v>4</v>
      </c>
      <c r="BS8">
        <f t="shared" si="130"/>
        <v>4</v>
      </c>
      <c r="BT8">
        <f t="shared" si="130"/>
        <v>4</v>
      </c>
      <c r="BU8">
        <f t="shared" si="130"/>
        <v>9</v>
      </c>
      <c r="BV8">
        <f t="shared" si="130"/>
        <v>30</v>
      </c>
      <c r="BW8">
        <f t="shared" si="130"/>
        <v>34</v>
      </c>
      <c r="BX8">
        <f t="shared" si="130"/>
        <v>34</v>
      </c>
      <c r="BY8">
        <f t="shared" si="130"/>
        <v>34</v>
      </c>
      <c r="BZ8">
        <f t="shared" si="197"/>
        <v>130933</v>
      </c>
      <c r="CF8">
        <f t="shared" si="17"/>
        <v>34</v>
      </c>
      <c r="CG8">
        <f t="shared" si="18"/>
        <v>29</v>
      </c>
      <c r="CH8">
        <f t="shared" si="19"/>
        <v>27</v>
      </c>
      <c r="CI8">
        <f t="shared" si="20"/>
        <v>16</v>
      </c>
      <c r="CJ8">
        <f t="shared" si="21"/>
        <v>11</v>
      </c>
      <c r="CK8">
        <f t="shared" si="22"/>
        <v>7</v>
      </c>
      <c r="CL8">
        <f t="shared" si="23"/>
        <v>6</v>
      </c>
      <c r="CM8">
        <f t="shared" si="24"/>
        <v>4</v>
      </c>
      <c r="CN8">
        <f t="shared" si="198"/>
        <v>1</v>
      </c>
      <c r="CO8">
        <f t="shared" si="131"/>
        <v>6</v>
      </c>
      <c r="CP8">
        <f t="shared" si="132"/>
        <v>8</v>
      </c>
      <c r="CQ8">
        <f t="shared" si="133"/>
        <v>19</v>
      </c>
      <c r="CR8">
        <f t="shared" si="134"/>
        <v>24</v>
      </c>
      <c r="CS8">
        <f t="shared" si="135"/>
        <v>28</v>
      </c>
      <c r="CT8">
        <f t="shared" si="136"/>
        <v>29</v>
      </c>
      <c r="CU8">
        <f t="shared" si="137"/>
        <v>31</v>
      </c>
      <c r="CV8">
        <f t="shared" si="138"/>
        <v>130933</v>
      </c>
      <c r="DD8">
        <f t="shared" si="25"/>
        <v>31</v>
      </c>
      <c r="DE8">
        <f t="shared" si="26"/>
        <v>31</v>
      </c>
      <c r="DF8">
        <f t="shared" si="27"/>
        <v>26</v>
      </c>
      <c r="DG8">
        <f t="shared" si="28"/>
        <v>5</v>
      </c>
      <c r="DH8">
        <f t="shared" si="29"/>
        <v>1</v>
      </c>
      <c r="DI8">
        <f t="shared" si="30"/>
        <v>1</v>
      </c>
      <c r="DJ8">
        <f t="shared" si="31"/>
        <v>1</v>
      </c>
      <c r="DK8">
        <f t="shared" si="32"/>
        <v>4</v>
      </c>
      <c r="DL8">
        <f t="shared" si="33"/>
        <v>4</v>
      </c>
      <c r="DM8">
        <f t="shared" si="34"/>
        <v>9</v>
      </c>
      <c r="DN8">
        <f t="shared" si="35"/>
        <v>30</v>
      </c>
      <c r="DO8">
        <f t="shared" si="36"/>
        <v>34</v>
      </c>
      <c r="DP8">
        <f t="shared" si="37"/>
        <v>34</v>
      </c>
      <c r="DQ8">
        <f t="shared" si="38"/>
        <v>34</v>
      </c>
      <c r="DR8">
        <f t="shared" si="93"/>
        <v>130933</v>
      </c>
      <c r="DX8">
        <f t="shared" si="139"/>
        <v>31</v>
      </c>
      <c r="DY8">
        <f t="shared" si="140"/>
        <v>26</v>
      </c>
      <c r="DZ8">
        <f t="shared" si="141"/>
        <v>5</v>
      </c>
      <c r="EA8">
        <f t="shared" si="142"/>
        <v>1</v>
      </c>
      <c r="EB8">
        <f t="shared" si="143"/>
        <v>1</v>
      </c>
      <c r="EC8">
        <f t="shared" si="144"/>
        <v>1</v>
      </c>
      <c r="ED8">
        <f t="shared" si="145"/>
        <v>4</v>
      </c>
      <c r="EE8">
        <f t="shared" si="146"/>
        <v>9</v>
      </c>
      <c r="EF8">
        <f t="shared" si="147"/>
        <v>30</v>
      </c>
      <c r="EG8">
        <f t="shared" si="148"/>
        <v>34</v>
      </c>
      <c r="EH8">
        <f t="shared" si="149"/>
        <v>34</v>
      </c>
      <c r="EI8">
        <f t="shared" si="150"/>
        <v>34</v>
      </c>
      <c r="EJ8">
        <f t="shared" si="151"/>
        <v>130933</v>
      </c>
      <c r="EQ8">
        <f t="shared" si="152"/>
        <v>26</v>
      </c>
      <c r="ER8">
        <f t="shared" si="153"/>
        <v>5</v>
      </c>
      <c r="ES8">
        <f t="shared" si="154"/>
        <v>1</v>
      </c>
      <c r="ET8">
        <f t="shared" si="155"/>
        <v>1</v>
      </c>
      <c r="EU8">
        <f t="shared" si="156"/>
        <v>1</v>
      </c>
      <c r="EV8">
        <f t="shared" si="157"/>
        <v>9</v>
      </c>
      <c r="EW8">
        <f t="shared" si="158"/>
        <v>30</v>
      </c>
      <c r="EX8">
        <f t="shared" si="159"/>
        <v>34</v>
      </c>
      <c r="EY8">
        <f t="shared" si="160"/>
        <v>34</v>
      </c>
      <c r="EZ8">
        <f t="shared" si="161"/>
        <v>34</v>
      </c>
      <c r="FA8">
        <f t="shared" si="162"/>
        <v>130933</v>
      </c>
      <c r="FH8">
        <f t="shared" si="163"/>
        <v>5</v>
      </c>
      <c r="FI8">
        <f t="shared" si="164"/>
        <v>1</v>
      </c>
      <c r="FJ8">
        <f t="shared" si="165"/>
        <v>1</v>
      </c>
      <c r="FK8">
        <f t="shared" si="166"/>
        <v>1</v>
      </c>
      <c r="FL8">
        <f t="shared" si="167"/>
        <v>30</v>
      </c>
      <c r="FM8">
        <f t="shared" si="168"/>
        <v>34</v>
      </c>
      <c r="FN8">
        <f t="shared" si="169"/>
        <v>34</v>
      </c>
      <c r="FO8">
        <f t="shared" si="170"/>
        <v>34</v>
      </c>
      <c r="FP8">
        <f t="shared" si="171"/>
        <v>130933</v>
      </c>
      <c r="FW8">
        <f t="shared" si="172"/>
        <v>1</v>
      </c>
      <c r="FX8">
        <f t="shared" si="173"/>
        <v>1</v>
      </c>
      <c r="FY8">
        <f t="shared" si="174"/>
        <v>1</v>
      </c>
      <c r="FZ8">
        <f t="shared" si="175"/>
        <v>34</v>
      </c>
      <c r="GA8">
        <f t="shared" si="176"/>
        <v>34</v>
      </c>
      <c r="GB8">
        <f t="shared" si="177"/>
        <v>34</v>
      </c>
      <c r="GC8">
        <f t="shared" si="178"/>
        <v>130933</v>
      </c>
      <c r="GJ8">
        <f t="shared" si="179"/>
        <v>1</v>
      </c>
      <c r="GK8">
        <f t="shared" si="180"/>
        <v>1</v>
      </c>
      <c r="GL8">
        <f t="shared" si="181"/>
        <v>34</v>
      </c>
      <c r="GM8">
        <f t="shared" si="182"/>
        <v>34</v>
      </c>
      <c r="GN8">
        <f t="shared" si="183"/>
        <v>130933</v>
      </c>
      <c r="GW8">
        <f t="shared" si="184"/>
        <v>1</v>
      </c>
      <c r="GX8">
        <f t="shared" si="185"/>
        <v>34</v>
      </c>
      <c r="GY8">
        <f t="shared" si="186"/>
        <v>130933</v>
      </c>
    </row>
    <row r="9" spans="1:207" x14ac:dyDescent="0.3">
      <c r="A9" t="str">
        <f>step8!A13</f>
        <v>O6</v>
      </c>
      <c r="B9">
        <f>step1!CR155</f>
        <v>117085.8</v>
      </c>
      <c r="C9">
        <f>step2!BQ148</f>
        <v>111883.9</v>
      </c>
      <c r="D9">
        <f>step3!AS148</f>
        <v>120360.7</v>
      </c>
      <c r="E9">
        <f>step4!AC148</f>
        <v>106637.9</v>
      </c>
      <c r="F9">
        <f>step5!R160</f>
        <v>105076.4</v>
      </c>
      <c r="G9">
        <f>step6!J160</f>
        <v>137259.9</v>
      </c>
      <c r="H9">
        <f>step7!E160</f>
        <v>134932.9</v>
      </c>
      <c r="I9">
        <f>step8!C121</f>
        <v>134558.1</v>
      </c>
      <c r="J9">
        <f>step1!CS155</f>
        <v>112800</v>
      </c>
      <c r="L9">
        <f t="shared" si="96"/>
        <v>4285.8000000000029</v>
      </c>
      <c r="M9">
        <f t="shared" si="97"/>
        <v>916.10000000000582</v>
      </c>
      <c r="N9">
        <f t="shared" si="98"/>
        <v>7560.6999999999971</v>
      </c>
      <c r="O9">
        <f t="shared" si="99"/>
        <v>6162.1000000000058</v>
      </c>
      <c r="P9">
        <f t="shared" si="100"/>
        <v>7723.6000000000058</v>
      </c>
      <c r="Q9">
        <f t="shared" si="101"/>
        <v>24459.899999999994</v>
      </c>
      <c r="R9">
        <f t="shared" si="102"/>
        <v>22132.899999999994</v>
      </c>
      <c r="S9">
        <f t="shared" si="103"/>
        <v>21758.100000000006</v>
      </c>
      <c r="T9">
        <f t="shared" si="78"/>
        <v>112800</v>
      </c>
      <c r="U9" s="39">
        <v>1000</v>
      </c>
      <c r="V9" s="62">
        <f t="shared" si="187"/>
        <v>28</v>
      </c>
      <c r="W9">
        <f t="shared" si="188"/>
        <v>33</v>
      </c>
      <c r="X9">
        <f t="shared" si="189"/>
        <v>20</v>
      </c>
      <c r="Y9">
        <f t="shared" si="190"/>
        <v>30</v>
      </c>
      <c r="Z9">
        <f t="shared" si="191"/>
        <v>31</v>
      </c>
      <c r="AA9">
        <f t="shared" si="192"/>
        <v>25</v>
      </c>
      <c r="AB9">
        <f t="shared" si="193"/>
        <v>26</v>
      </c>
      <c r="AC9">
        <f t="shared" si="194"/>
        <v>1</v>
      </c>
      <c r="AD9">
        <f t="shared" si="105"/>
        <v>112800</v>
      </c>
      <c r="AF9">
        <f t="shared" si="106"/>
        <v>26</v>
      </c>
      <c r="AG9">
        <f t="shared" si="106"/>
        <v>3</v>
      </c>
      <c r="AH9">
        <f t="shared" si="107"/>
        <v>16</v>
      </c>
      <c r="AI9">
        <f t="shared" si="108"/>
        <v>4</v>
      </c>
      <c r="AJ9">
        <f t="shared" si="109"/>
        <v>6</v>
      </c>
      <c r="AK9">
        <f t="shared" si="110"/>
        <v>30</v>
      </c>
      <c r="AL9">
        <f t="shared" si="111"/>
        <v>30</v>
      </c>
      <c r="AM9">
        <f t="shared" si="112"/>
        <v>31</v>
      </c>
      <c r="AN9">
        <f t="shared" si="113"/>
        <v>112800</v>
      </c>
      <c r="AQ9">
        <f t="shared" si="195"/>
        <v>28</v>
      </c>
      <c r="AR9">
        <f t="shared" si="114"/>
        <v>33</v>
      </c>
      <c r="AS9">
        <f t="shared" si="115"/>
        <v>20</v>
      </c>
      <c r="AT9">
        <f t="shared" si="116"/>
        <v>30</v>
      </c>
      <c r="AU9">
        <f t="shared" si="117"/>
        <v>31</v>
      </c>
      <c r="AV9">
        <f t="shared" si="118"/>
        <v>25</v>
      </c>
      <c r="AW9">
        <f t="shared" si="119"/>
        <v>26</v>
      </c>
      <c r="AX9">
        <f t="shared" si="120"/>
        <v>1</v>
      </c>
      <c r="AY9">
        <f t="shared" si="121"/>
        <v>26</v>
      </c>
      <c r="AZ9">
        <f t="shared" si="122"/>
        <v>3</v>
      </c>
      <c r="BA9">
        <f t="shared" si="123"/>
        <v>16</v>
      </c>
      <c r="BB9">
        <f t="shared" si="124"/>
        <v>4</v>
      </c>
      <c r="BC9">
        <f t="shared" si="125"/>
        <v>6</v>
      </c>
      <c r="BD9">
        <f t="shared" si="126"/>
        <v>30</v>
      </c>
      <c r="BE9">
        <f t="shared" si="127"/>
        <v>30</v>
      </c>
      <c r="BF9">
        <f t="shared" si="128"/>
        <v>31</v>
      </c>
      <c r="BG9">
        <f t="shared" si="129"/>
        <v>112800</v>
      </c>
      <c r="BJ9">
        <f t="shared" si="83"/>
        <v>28</v>
      </c>
      <c r="BK9">
        <f t="shared" si="16"/>
        <v>33</v>
      </c>
      <c r="BL9">
        <f t="shared" si="16"/>
        <v>20</v>
      </c>
      <c r="BM9">
        <f t="shared" si="16"/>
        <v>30</v>
      </c>
      <c r="BN9">
        <f t="shared" si="16"/>
        <v>31</v>
      </c>
      <c r="BO9">
        <f t="shared" si="16"/>
        <v>25</v>
      </c>
      <c r="BP9">
        <f t="shared" si="16"/>
        <v>26</v>
      </c>
      <c r="BQ9">
        <f t="shared" si="16"/>
        <v>1</v>
      </c>
      <c r="BR9">
        <f t="shared" si="196"/>
        <v>7</v>
      </c>
      <c r="BS9">
        <f t="shared" si="130"/>
        <v>2</v>
      </c>
      <c r="BT9">
        <f t="shared" si="130"/>
        <v>15</v>
      </c>
      <c r="BU9">
        <f t="shared" si="130"/>
        <v>5</v>
      </c>
      <c r="BV9">
        <f t="shared" si="130"/>
        <v>4</v>
      </c>
      <c r="BW9">
        <f t="shared" si="130"/>
        <v>10</v>
      </c>
      <c r="BX9">
        <f t="shared" si="130"/>
        <v>9</v>
      </c>
      <c r="BY9">
        <f t="shared" si="130"/>
        <v>34</v>
      </c>
      <c r="BZ9">
        <f t="shared" si="197"/>
        <v>112800</v>
      </c>
      <c r="CF9">
        <f t="shared" si="17"/>
        <v>26</v>
      </c>
      <c r="CG9">
        <f t="shared" si="18"/>
        <v>3</v>
      </c>
      <c r="CH9">
        <f t="shared" si="19"/>
        <v>16</v>
      </c>
      <c r="CI9">
        <f t="shared" si="20"/>
        <v>4</v>
      </c>
      <c r="CJ9">
        <f t="shared" si="21"/>
        <v>6</v>
      </c>
      <c r="CK9">
        <f t="shared" si="22"/>
        <v>30</v>
      </c>
      <c r="CL9">
        <f t="shared" si="23"/>
        <v>30</v>
      </c>
      <c r="CM9">
        <f t="shared" si="24"/>
        <v>31</v>
      </c>
      <c r="CN9">
        <f t="shared" si="198"/>
        <v>9</v>
      </c>
      <c r="CO9">
        <f t="shared" si="131"/>
        <v>32</v>
      </c>
      <c r="CP9">
        <f t="shared" si="132"/>
        <v>19</v>
      </c>
      <c r="CQ9">
        <f t="shared" si="133"/>
        <v>31</v>
      </c>
      <c r="CR9">
        <f t="shared" si="134"/>
        <v>29</v>
      </c>
      <c r="CS9">
        <f t="shared" si="135"/>
        <v>5</v>
      </c>
      <c r="CT9">
        <f t="shared" si="136"/>
        <v>5</v>
      </c>
      <c r="CU9">
        <f t="shared" si="137"/>
        <v>4</v>
      </c>
      <c r="CV9">
        <f t="shared" si="138"/>
        <v>112800</v>
      </c>
      <c r="DD9">
        <f t="shared" si="25"/>
        <v>33</v>
      </c>
      <c r="DE9">
        <f t="shared" si="26"/>
        <v>20</v>
      </c>
      <c r="DF9">
        <f t="shared" si="27"/>
        <v>30</v>
      </c>
      <c r="DG9">
        <f t="shared" si="28"/>
        <v>31</v>
      </c>
      <c r="DH9">
        <f t="shared" si="29"/>
        <v>25</v>
      </c>
      <c r="DI9">
        <f t="shared" si="30"/>
        <v>26</v>
      </c>
      <c r="DJ9">
        <f t="shared" si="31"/>
        <v>1</v>
      </c>
      <c r="DK9">
        <f t="shared" si="32"/>
        <v>2</v>
      </c>
      <c r="DL9">
        <f t="shared" si="33"/>
        <v>15</v>
      </c>
      <c r="DM9">
        <f t="shared" si="34"/>
        <v>5</v>
      </c>
      <c r="DN9">
        <f t="shared" si="35"/>
        <v>4</v>
      </c>
      <c r="DO9">
        <f t="shared" si="36"/>
        <v>10</v>
      </c>
      <c r="DP9">
        <f t="shared" si="37"/>
        <v>9</v>
      </c>
      <c r="DQ9">
        <f t="shared" si="38"/>
        <v>34</v>
      </c>
      <c r="DR9">
        <f t="shared" si="93"/>
        <v>112800</v>
      </c>
      <c r="DX9">
        <f t="shared" si="139"/>
        <v>20</v>
      </c>
      <c r="DY9">
        <f t="shared" si="140"/>
        <v>30</v>
      </c>
      <c r="DZ9">
        <f t="shared" si="141"/>
        <v>31</v>
      </c>
      <c r="EA9">
        <f t="shared" si="142"/>
        <v>25</v>
      </c>
      <c r="EB9">
        <f t="shared" si="143"/>
        <v>26</v>
      </c>
      <c r="EC9">
        <f t="shared" si="144"/>
        <v>1</v>
      </c>
      <c r="ED9">
        <f t="shared" si="145"/>
        <v>15</v>
      </c>
      <c r="EE9">
        <f t="shared" si="146"/>
        <v>5</v>
      </c>
      <c r="EF9">
        <f t="shared" si="147"/>
        <v>4</v>
      </c>
      <c r="EG9">
        <f t="shared" si="148"/>
        <v>10</v>
      </c>
      <c r="EH9">
        <f t="shared" si="149"/>
        <v>9</v>
      </c>
      <c r="EI9">
        <f t="shared" si="150"/>
        <v>34</v>
      </c>
      <c r="EJ9">
        <f t="shared" si="151"/>
        <v>112800</v>
      </c>
      <c r="EQ9">
        <f t="shared" si="152"/>
        <v>30</v>
      </c>
      <c r="ER9">
        <f t="shared" si="153"/>
        <v>31</v>
      </c>
      <c r="ES9">
        <f t="shared" si="154"/>
        <v>25</v>
      </c>
      <c r="ET9">
        <f t="shared" si="155"/>
        <v>26</v>
      </c>
      <c r="EU9">
        <f t="shared" si="156"/>
        <v>1</v>
      </c>
      <c r="EV9">
        <f t="shared" si="157"/>
        <v>5</v>
      </c>
      <c r="EW9">
        <f t="shared" si="158"/>
        <v>4</v>
      </c>
      <c r="EX9">
        <f t="shared" si="159"/>
        <v>10</v>
      </c>
      <c r="EY9">
        <f t="shared" si="160"/>
        <v>9</v>
      </c>
      <c r="EZ9">
        <f t="shared" si="161"/>
        <v>34</v>
      </c>
      <c r="FA9">
        <f t="shared" si="162"/>
        <v>112800</v>
      </c>
      <c r="FH9">
        <f t="shared" si="163"/>
        <v>31</v>
      </c>
      <c r="FI9">
        <f t="shared" si="164"/>
        <v>25</v>
      </c>
      <c r="FJ9">
        <f t="shared" si="165"/>
        <v>26</v>
      </c>
      <c r="FK9">
        <f t="shared" si="166"/>
        <v>1</v>
      </c>
      <c r="FL9">
        <f t="shared" si="167"/>
        <v>4</v>
      </c>
      <c r="FM9">
        <f t="shared" si="168"/>
        <v>10</v>
      </c>
      <c r="FN9">
        <f t="shared" si="169"/>
        <v>9</v>
      </c>
      <c r="FO9">
        <f t="shared" si="170"/>
        <v>34</v>
      </c>
      <c r="FP9">
        <f t="shared" si="171"/>
        <v>112800</v>
      </c>
      <c r="FW9">
        <f t="shared" si="172"/>
        <v>25</v>
      </c>
      <c r="FX9">
        <f t="shared" si="173"/>
        <v>26</v>
      </c>
      <c r="FY9">
        <f t="shared" si="174"/>
        <v>1</v>
      </c>
      <c r="FZ9">
        <f t="shared" si="175"/>
        <v>10</v>
      </c>
      <c r="GA9">
        <f t="shared" si="176"/>
        <v>9</v>
      </c>
      <c r="GB9">
        <f t="shared" si="177"/>
        <v>34</v>
      </c>
      <c r="GC9">
        <f t="shared" si="178"/>
        <v>112800</v>
      </c>
      <c r="GJ9">
        <f t="shared" si="179"/>
        <v>26</v>
      </c>
      <c r="GK9">
        <f t="shared" si="180"/>
        <v>1</v>
      </c>
      <c r="GL9">
        <f t="shared" si="181"/>
        <v>9</v>
      </c>
      <c r="GM9">
        <f t="shared" si="182"/>
        <v>34</v>
      </c>
      <c r="GN9">
        <f t="shared" si="183"/>
        <v>112800</v>
      </c>
      <c r="GW9">
        <f t="shared" si="184"/>
        <v>1</v>
      </c>
      <c r="GX9">
        <f t="shared" si="185"/>
        <v>34</v>
      </c>
      <c r="GY9">
        <f t="shared" si="186"/>
        <v>112800</v>
      </c>
    </row>
    <row r="10" spans="1:207" x14ac:dyDescent="0.3">
      <c r="A10" t="str">
        <f>step8!A14</f>
        <v>O7</v>
      </c>
      <c r="B10">
        <f>step1!CR156</f>
        <v>114800.8</v>
      </c>
      <c r="C10">
        <f>step2!BQ149</f>
        <v>112453.9</v>
      </c>
      <c r="D10">
        <f>step3!AS149</f>
        <v>112706</v>
      </c>
      <c r="E10">
        <f>step4!AC149</f>
        <v>102378.8</v>
      </c>
      <c r="F10">
        <f>step5!R161</f>
        <v>104961.9</v>
      </c>
      <c r="G10">
        <f>step6!J161</f>
        <v>131143.70000000001</v>
      </c>
      <c r="H10">
        <f>step7!E161</f>
        <v>134932.9</v>
      </c>
      <c r="I10">
        <f>step8!C122</f>
        <v>134558.1</v>
      </c>
      <c r="J10">
        <f>step1!CS156</f>
        <v>115100</v>
      </c>
      <c r="L10">
        <f t="shared" si="96"/>
        <v>299.19999999999709</v>
      </c>
      <c r="M10">
        <f t="shared" si="97"/>
        <v>2646.1000000000058</v>
      </c>
      <c r="N10">
        <f t="shared" si="98"/>
        <v>2394</v>
      </c>
      <c r="O10">
        <f t="shared" si="99"/>
        <v>12721.199999999997</v>
      </c>
      <c r="P10">
        <f t="shared" si="100"/>
        <v>10138.100000000006</v>
      </c>
      <c r="Q10">
        <f t="shared" si="101"/>
        <v>16043.700000000012</v>
      </c>
      <c r="R10">
        <f t="shared" si="102"/>
        <v>19832.899999999994</v>
      </c>
      <c r="S10">
        <f t="shared" si="103"/>
        <v>19458.100000000006</v>
      </c>
      <c r="T10">
        <f t="shared" si="78"/>
        <v>115100</v>
      </c>
      <c r="U10" s="39">
        <v>1000</v>
      </c>
      <c r="V10" s="62">
        <f t="shared" si="187"/>
        <v>33</v>
      </c>
      <c r="W10">
        <f t="shared" si="188"/>
        <v>32</v>
      </c>
      <c r="X10">
        <f t="shared" si="189"/>
        <v>32</v>
      </c>
      <c r="Y10">
        <f t="shared" si="190"/>
        <v>34</v>
      </c>
      <c r="Z10">
        <f t="shared" si="191"/>
        <v>32</v>
      </c>
      <c r="AA10">
        <f t="shared" si="192"/>
        <v>29</v>
      </c>
      <c r="AB10">
        <f t="shared" si="193"/>
        <v>26</v>
      </c>
      <c r="AC10">
        <f t="shared" si="194"/>
        <v>1</v>
      </c>
      <c r="AD10">
        <f t="shared" si="105"/>
        <v>115100</v>
      </c>
      <c r="AF10">
        <f t="shared" si="106"/>
        <v>3</v>
      </c>
      <c r="AG10">
        <f t="shared" si="106"/>
        <v>18</v>
      </c>
      <c r="AH10">
        <f t="shared" si="107"/>
        <v>7</v>
      </c>
      <c r="AI10">
        <f t="shared" si="108"/>
        <v>8</v>
      </c>
      <c r="AJ10">
        <f t="shared" si="109"/>
        <v>10</v>
      </c>
      <c r="AK10">
        <f t="shared" si="110"/>
        <v>18</v>
      </c>
      <c r="AL10">
        <f t="shared" si="111"/>
        <v>26</v>
      </c>
      <c r="AM10">
        <f t="shared" si="112"/>
        <v>27</v>
      </c>
      <c r="AN10">
        <f t="shared" si="113"/>
        <v>115100</v>
      </c>
      <c r="AQ10">
        <f t="shared" si="195"/>
        <v>33</v>
      </c>
      <c r="AR10">
        <f t="shared" si="114"/>
        <v>32</v>
      </c>
      <c r="AS10">
        <f t="shared" si="115"/>
        <v>32</v>
      </c>
      <c r="AT10">
        <f t="shared" si="116"/>
        <v>34</v>
      </c>
      <c r="AU10">
        <f t="shared" si="117"/>
        <v>32</v>
      </c>
      <c r="AV10">
        <f t="shared" si="118"/>
        <v>29</v>
      </c>
      <c r="AW10">
        <f t="shared" si="119"/>
        <v>26</v>
      </c>
      <c r="AX10">
        <f t="shared" si="120"/>
        <v>1</v>
      </c>
      <c r="AY10">
        <f t="shared" si="121"/>
        <v>3</v>
      </c>
      <c r="AZ10">
        <f t="shared" si="122"/>
        <v>18</v>
      </c>
      <c r="BA10">
        <f t="shared" si="123"/>
        <v>7</v>
      </c>
      <c r="BB10">
        <f t="shared" si="124"/>
        <v>8</v>
      </c>
      <c r="BC10">
        <f t="shared" si="125"/>
        <v>10</v>
      </c>
      <c r="BD10">
        <f t="shared" si="126"/>
        <v>18</v>
      </c>
      <c r="BE10">
        <f t="shared" si="127"/>
        <v>26</v>
      </c>
      <c r="BF10">
        <f t="shared" si="128"/>
        <v>27</v>
      </c>
      <c r="BG10">
        <f t="shared" si="129"/>
        <v>115100</v>
      </c>
      <c r="BJ10">
        <f t="shared" si="83"/>
        <v>33</v>
      </c>
      <c r="BK10">
        <f t="shared" si="16"/>
        <v>32</v>
      </c>
      <c r="BL10">
        <f t="shared" si="16"/>
        <v>32</v>
      </c>
      <c r="BM10">
        <f t="shared" si="16"/>
        <v>34</v>
      </c>
      <c r="BN10">
        <f t="shared" si="16"/>
        <v>32</v>
      </c>
      <c r="BO10">
        <f t="shared" si="16"/>
        <v>29</v>
      </c>
      <c r="BP10">
        <f t="shared" si="16"/>
        <v>26</v>
      </c>
      <c r="BQ10">
        <f t="shared" si="16"/>
        <v>1</v>
      </c>
      <c r="BR10">
        <f t="shared" si="196"/>
        <v>2</v>
      </c>
      <c r="BS10">
        <f t="shared" si="130"/>
        <v>3</v>
      </c>
      <c r="BT10">
        <f t="shared" si="130"/>
        <v>3</v>
      </c>
      <c r="BU10">
        <f t="shared" si="130"/>
        <v>1</v>
      </c>
      <c r="BV10">
        <f t="shared" si="130"/>
        <v>3</v>
      </c>
      <c r="BW10">
        <f t="shared" si="130"/>
        <v>6</v>
      </c>
      <c r="BX10">
        <f t="shared" si="130"/>
        <v>9</v>
      </c>
      <c r="BY10">
        <f t="shared" si="130"/>
        <v>34</v>
      </c>
      <c r="BZ10">
        <f t="shared" si="197"/>
        <v>115100</v>
      </c>
      <c r="CF10">
        <f t="shared" si="17"/>
        <v>3</v>
      </c>
      <c r="CG10">
        <f t="shared" si="18"/>
        <v>18</v>
      </c>
      <c r="CH10">
        <f t="shared" si="19"/>
        <v>7</v>
      </c>
      <c r="CI10">
        <f t="shared" si="20"/>
        <v>8</v>
      </c>
      <c r="CJ10">
        <f t="shared" si="21"/>
        <v>10</v>
      </c>
      <c r="CK10">
        <f t="shared" si="22"/>
        <v>18</v>
      </c>
      <c r="CL10">
        <f t="shared" si="23"/>
        <v>26</v>
      </c>
      <c r="CM10">
        <f t="shared" si="24"/>
        <v>27</v>
      </c>
      <c r="CN10">
        <f t="shared" si="198"/>
        <v>32</v>
      </c>
      <c r="CO10">
        <f t="shared" si="131"/>
        <v>17</v>
      </c>
      <c r="CP10">
        <f t="shared" si="132"/>
        <v>28</v>
      </c>
      <c r="CQ10">
        <f t="shared" si="133"/>
        <v>27</v>
      </c>
      <c r="CR10">
        <f t="shared" si="134"/>
        <v>25</v>
      </c>
      <c r="CS10">
        <f t="shared" si="135"/>
        <v>17</v>
      </c>
      <c r="CT10">
        <f t="shared" si="136"/>
        <v>9</v>
      </c>
      <c r="CU10">
        <f t="shared" si="137"/>
        <v>8</v>
      </c>
      <c r="CV10">
        <f t="shared" si="138"/>
        <v>115100</v>
      </c>
      <c r="DD10">
        <f t="shared" si="25"/>
        <v>32</v>
      </c>
      <c r="DE10">
        <f t="shared" si="26"/>
        <v>32</v>
      </c>
      <c r="DF10">
        <f t="shared" si="27"/>
        <v>34</v>
      </c>
      <c r="DG10">
        <f t="shared" si="28"/>
        <v>32</v>
      </c>
      <c r="DH10">
        <f t="shared" si="29"/>
        <v>29</v>
      </c>
      <c r="DI10">
        <f t="shared" si="30"/>
        <v>26</v>
      </c>
      <c r="DJ10">
        <f t="shared" si="31"/>
        <v>1</v>
      </c>
      <c r="DK10">
        <f t="shared" si="32"/>
        <v>3</v>
      </c>
      <c r="DL10">
        <f t="shared" si="33"/>
        <v>3</v>
      </c>
      <c r="DM10">
        <f t="shared" si="34"/>
        <v>1</v>
      </c>
      <c r="DN10">
        <f t="shared" si="35"/>
        <v>3</v>
      </c>
      <c r="DO10">
        <f t="shared" si="36"/>
        <v>6</v>
      </c>
      <c r="DP10">
        <f t="shared" si="37"/>
        <v>9</v>
      </c>
      <c r="DQ10">
        <f t="shared" si="38"/>
        <v>34</v>
      </c>
      <c r="DR10">
        <f t="shared" si="93"/>
        <v>115100</v>
      </c>
      <c r="DX10">
        <f t="shared" si="139"/>
        <v>32</v>
      </c>
      <c r="DY10">
        <f t="shared" si="140"/>
        <v>34</v>
      </c>
      <c r="DZ10">
        <f t="shared" si="141"/>
        <v>32</v>
      </c>
      <c r="EA10">
        <f t="shared" si="142"/>
        <v>29</v>
      </c>
      <c r="EB10">
        <f t="shared" si="143"/>
        <v>26</v>
      </c>
      <c r="EC10">
        <f t="shared" si="144"/>
        <v>1</v>
      </c>
      <c r="ED10">
        <f t="shared" si="145"/>
        <v>3</v>
      </c>
      <c r="EE10">
        <f t="shared" si="146"/>
        <v>1</v>
      </c>
      <c r="EF10">
        <f t="shared" si="147"/>
        <v>3</v>
      </c>
      <c r="EG10">
        <f t="shared" si="148"/>
        <v>6</v>
      </c>
      <c r="EH10">
        <f t="shared" si="149"/>
        <v>9</v>
      </c>
      <c r="EI10">
        <f t="shared" si="150"/>
        <v>34</v>
      </c>
      <c r="EJ10">
        <f t="shared" si="151"/>
        <v>115100</v>
      </c>
      <c r="EQ10">
        <f t="shared" si="152"/>
        <v>34</v>
      </c>
      <c r="ER10">
        <f t="shared" si="153"/>
        <v>32</v>
      </c>
      <c r="ES10">
        <f t="shared" si="154"/>
        <v>29</v>
      </c>
      <c r="ET10">
        <f t="shared" si="155"/>
        <v>26</v>
      </c>
      <c r="EU10">
        <f t="shared" si="156"/>
        <v>1</v>
      </c>
      <c r="EV10">
        <f t="shared" si="157"/>
        <v>1</v>
      </c>
      <c r="EW10">
        <f t="shared" si="158"/>
        <v>3</v>
      </c>
      <c r="EX10">
        <f t="shared" si="159"/>
        <v>6</v>
      </c>
      <c r="EY10">
        <f t="shared" si="160"/>
        <v>9</v>
      </c>
      <c r="EZ10">
        <f t="shared" si="161"/>
        <v>34</v>
      </c>
      <c r="FA10">
        <f t="shared" si="162"/>
        <v>115100</v>
      </c>
      <c r="FH10">
        <f t="shared" si="163"/>
        <v>32</v>
      </c>
      <c r="FI10">
        <f t="shared" si="164"/>
        <v>29</v>
      </c>
      <c r="FJ10">
        <f t="shared" si="165"/>
        <v>26</v>
      </c>
      <c r="FK10">
        <f t="shared" si="166"/>
        <v>1</v>
      </c>
      <c r="FL10">
        <f t="shared" si="167"/>
        <v>3</v>
      </c>
      <c r="FM10">
        <f t="shared" si="168"/>
        <v>6</v>
      </c>
      <c r="FN10">
        <f t="shared" si="169"/>
        <v>9</v>
      </c>
      <c r="FO10">
        <f t="shared" si="170"/>
        <v>34</v>
      </c>
      <c r="FP10">
        <f t="shared" si="171"/>
        <v>115100</v>
      </c>
      <c r="FW10">
        <f t="shared" si="172"/>
        <v>29</v>
      </c>
      <c r="FX10">
        <f t="shared" si="173"/>
        <v>26</v>
      </c>
      <c r="FY10">
        <f t="shared" si="174"/>
        <v>1</v>
      </c>
      <c r="FZ10">
        <f t="shared" si="175"/>
        <v>6</v>
      </c>
      <c r="GA10">
        <f t="shared" si="176"/>
        <v>9</v>
      </c>
      <c r="GB10">
        <f t="shared" si="177"/>
        <v>34</v>
      </c>
      <c r="GC10">
        <f t="shared" si="178"/>
        <v>115100</v>
      </c>
      <c r="GJ10">
        <f t="shared" si="179"/>
        <v>26</v>
      </c>
      <c r="GK10">
        <f t="shared" si="180"/>
        <v>1</v>
      </c>
      <c r="GL10">
        <f t="shared" si="181"/>
        <v>9</v>
      </c>
      <c r="GM10">
        <f t="shared" si="182"/>
        <v>34</v>
      </c>
      <c r="GN10">
        <f t="shared" si="183"/>
        <v>115100</v>
      </c>
      <c r="GW10">
        <f t="shared" si="184"/>
        <v>1</v>
      </c>
      <c r="GX10">
        <f t="shared" si="185"/>
        <v>34</v>
      </c>
      <c r="GY10">
        <f t="shared" si="186"/>
        <v>115100</v>
      </c>
    </row>
    <row r="11" spans="1:207" x14ac:dyDescent="0.3">
      <c r="A11" t="str">
        <f>step8!A15</f>
        <v>O8</v>
      </c>
      <c r="B11">
        <f>step1!CR157</f>
        <v>112240.5</v>
      </c>
      <c r="C11">
        <f>step2!BQ150</f>
        <v>110492.6</v>
      </c>
      <c r="D11">
        <f>step3!AS150</f>
        <v>118852.4</v>
      </c>
      <c r="E11">
        <f>step4!AC150</f>
        <v>106521.7</v>
      </c>
      <c r="F11">
        <f>step5!R162</f>
        <v>104961.9</v>
      </c>
      <c r="G11">
        <f>step6!J162</f>
        <v>137147</v>
      </c>
      <c r="H11">
        <f>step7!E162</f>
        <v>134932.9</v>
      </c>
      <c r="I11">
        <f>step8!C123</f>
        <v>134558.1</v>
      </c>
      <c r="J11">
        <f>step1!CS157</f>
        <v>112533</v>
      </c>
      <c r="L11">
        <f t="shared" si="96"/>
        <v>292.5</v>
      </c>
      <c r="M11">
        <f t="shared" si="97"/>
        <v>2040.3999999999942</v>
      </c>
      <c r="N11">
        <f t="shared" si="98"/>
        <v>6319.3999999999942</v>
      </c>
      <c r="O11">
        <f t="shared" si="99"/>
        <v>6011.3000000000029</v>
      </c>
      <c r="P11">
        <f t="shared" si="100"/>
        <v>7571.1000000000058</v>
      </c>
      <c r="Q11">
        <f t="shared" si="101"/>
        <v>24614</v>
      </c>
      <c r="R11">
        <f t="shared" si="102"/>
        <v>22399.899999999994</v>
      </c>
      <c r="S11">
        <f t="shared" si="103"/>
        <v>22025.100000000006</v>
      </c>
      <c r="T11">
        <f t="shared" si="78"/>
        <v>112533</v>
      </c>
      <c r="U11" s="39">
        <v>1000</v>
      </c>
      <c r="V11" s="62">
        <f t="shared" si="187"/>
        <v>34</v>
      </c>
      <c r="W11">
        <f t="shared" si="188"/>
        <v>34</v>
      </c>
      <c r="X11">
        <f t="shared" si="189"/>
        <v>22</v>
      </c>
      <c r="Y11">
        <f t="shared" si="190"/>
        <v>31</v>
      </c>
      <c r="Z11">
        <f t="shared" si="191"/>
        <v>32</v>
      </c>
      <c r="AA11">
        <f t="shared" si="192"/>
        <v>26</v>
      </c>
      <c r="AB11">
        <f t="shared" si="193"/>
        <v>26</v>
      </c>
      <c r="AC11">
        <f t="shared" si="194"/>
        <v>1</v>
      </c>
      <c r="AD11">
        <f t="shared" si="105"/>
        <v>112533</v>
      </c>
      <c r="AF11">
        <f t="shared" si="106"/>
        <v>2</v>
      </c>
      <c r="AG11">
        <f t="shared" si="106"/>
        <v>7</v>
      </c>
      <c r="AH11">
        <f t="shared" si="107"/>
        <v>14</v>
      </c>
      <c r="AI11">
        <f t="shared" si="108"/>
        <v>3</v>
      </c>
      <c r="AJ11">
        <f t="shared" si="109"/>
        <v>5</v>
      </c>
      <c r="AK11">
        <f t="shared" si="110"/>
        <v>31</v>
      </c>
      <c r="AL11">
        <f t="shared" si="111"/>
        <v>31</v>
      </c>
      <c r="AM11">
        <f t="shared" si="112"/>
        <v>32</v>
      </c>
      <c r="AN11">
        <f t="shared" si="113"/>
        <v>112533</v>
      </c>
      <c r="AQ11">
        <f t="shared" si="195"/>
        <v>34</v>
      </c>
      <c r="AR11">
        <f t="shared" si="114"/>
        <v>34</v>
      </c>
      <c r="AS11">
        <f t="shared" si="115"/>
        <v>22</v>
      </c>
      <c r="AT11">
        <f t="shared" si="116"/>
        <v>31</v>
      </c>
      <c r="AU11">
        <f t="shared" si="117"/>
        <v>32</v>
      </c>
      <c r="AV11">
        <f t="shared" si="118"/>
        <v>26</v>
      </c>
      <c r="AW11">
        <f t="shared" si="119"/>
        <v>26</v>
      </c>
      <c r="AX11">
        <f t="shared" si="120"/>
        <v>1</v>
      </c>
      <c r="AY11">
        <f t="shared" si="121"/>
        <v>2</v>
      </c>
      <c r="AZ11">
        <f t="shared" si="122"/>
        <v>7</v>
      </c>
      <c r="BA11">
        <f t="shared" si="123"/>
        <v>14</v>
      </c>
      <c r="BB11">
        <f t="shared" si="124"/>
        <v>3</v>
      </c>
      <c r="BC11">
        <f t="shared" si="125"/>
        <v>5</v>
      </c>
      <c r="BD11">
        <f t="shared" si="126"/>
        <v>31</v>
      </c>
      <c r="BE11">
        <f t="shared" si="127"/>
        <v>31</v>
      </c>
      <c r="BF11">
        <f t="shared" si="128"/>
        <v>32</v>
      </c>
      <c r="BG11">
        <f t="shared" si="129"/>
        <v>112533</v>
      </c>
      <c r="BJ11">
        <f t="shared" si="83"/>
        <v>34</v>
      </c>
      <c r="BK11">
        <f t="shared" si="16"/>
        <v>34</v>
      </c>
      <c r="BL11">
        <f t="shared" si="16"/>
        <v>22</v>
      </c>
      <c r="BM11">
        <f t="shared" si="16"/>
        <v>31</v>
      </c>
      <c r="BN11">
        <f t="shared" si="16"/>
        <v>32</v>
      </c>
      <c r="BO11">
        <f t="shared" si="16"/>
        <v>26</v>
      </c>
      <c r="BP11">
        <f t="shared" si="16"/>
        <v>26</v>
      </c>
      <c r="BQ11">
        <f t="shared" si="16"/>
        <v>1</v>
      </c>
      <c r="BR11">
        <f t="shared" si="196"/>
        <v>1</v>
      </c>
      <c r="BS11">
        <f t="shared" si="130"/>
        <v>1</v>
      </c>
      <c r="BT11">
        <f t="shared" si="130"/>
        <v>13</v>
      </c>
      <c r="BU11">
        <f t="shared" si="130"/>
        <v>4</v>
      </c>
      <c r="BV11">
        <f t="shared" si="130"/>
        <v>3</v>
      </c>
      <c r="BW11">
        <f t="shared" si="130"/>
        <v>9</v>
      </c>
      <c r="BX11">
        <f t="shared" si="130"/>
        <v>9</v>
      </c>
      <c r="BY11">
        <f t="shared" si="130"/>
        <v>34</v>
      </c>
      <c r="BZ11">
        <f t="shared" si="197"/>
        <v>112533</v>
      </c>
      <c r="CF11">
        <f t="shared" si="17"/>
        <v>2</v>
      </c>
      <c r="CG11">
        <f t="shared" si="18"/>
        <v>7</v>
      </c>
      <c r="CH11">
        <f t="shared" si="19"/>
        <v>14</v>
      </c>
      <c r="CI11">
        <f t="shared" si="20"/>
        <v>3</v>
      </c>
      <c r="CJ11">
        <f t="shared" si="21"/>
        <v>5</v>
      </c>
      <c r="CK11">
        <f t="shared" si="22"/>
        <v>31</v>
      </c>
      <c r="CL11">
        <f t="shared" si="23"/>
        <v>31</v>
      </c>
      <c r="CM11">
        <f t="shared" si="24"/>
        <v>32</v>
      </c>
      <c r="CN11">
        <f t="shared" si="198"/>
        <v>33</v>
      </c>
      <c r="CO11">
        <f t="shared" si="131"/>
        <v>28</v>
      </c>
      <c r="CP11">
        <f t="shared" si="132"/>
        <v>21</v>
      </c>
      <c r="CQ11">
        <f t="shared" si="133"/>
        <v>32</v>
      </c>
      <c r="CR11">
        <f t="shared" si="134"/>
        <v>30</v>
      </c>
      <c r="CS11">
        <f t="shared" si="135"/>
        <v>4</v>
      </c>
      <c r="CT11">
        <f t="shared" si="136"/>
        <v>4</v>
      </c>
      <c r="CU11">
        <f t="shared" si="137"/>
        <v>3</v>
      </c>
      <c r="CV11">
        <f t="shared" si="138"/>
        <v>112533</v>
      </c>
      <c r="DD11">
        <f t="shared" si="25"/>
        <v>34</v>
      </c>
      <c r="DE11">
        <f t="shared" si="26"/>
        <v>22</v>
      </c>
      <c r="DF11">
        <f t="shared" si="27"/>
        <v>31</v>
      </c>
      <c r="DG11">
        <f t="shared" si="28"/>
        <v>32</v>
      </c>
      <c r="DH11">
        <f t="shared" si="29"/>
        <v>26</v>
      </c>
      <c r="DI11">
        <f t="shared" si="30"/>
        <v>26</v>
      </c>
      <c r="DJ11">
        <f t="shared" si="31"/>
        <v>1</v>
      </c>
      <c r="DK11">
        <f t="shared" si="32"/>
        <v>1</v>
      </c>
      <c r="DL11">
        <f t="shared" si="33"/>
        <v>13</v>
      </c>
      <c r="DM11">
        <f t="shared" si="34"/>
        <v>4</v>
      </c>
      <c r="DN11">
        <f t="shared" si="35"/>
        <v>3</v>
      </c>
      <c r="DO11">
        <f t="shared" si="36"/>
        <v>9</v>
      </c>
      <c r="DP11">
        <f t="shared" si="37"/>
        <v>9</v>
      </c>
      <c r="DQ11">
        <f t="shared" si="38"/>
        <v>34</v>
      </c>
      <c r="DR11">
        <f t="shared" si="93"/>
        <v>112533</v>
      </c>
      <c r="DX11">
        <f t="shared" si="139"/>
        <v>22</v>
      </c>
      <c r="DY11">
        <f t="shared" si="140"/>
        <v>31</v>
      </c>
      <c r="DZ11">
        <f t="shared" si="141"/>
        <v>32</v>
      </c>
      <c r="EA11">
        <f t="shared" si="142"/>
        <v>26</v>
      </c>
      <c r="EB11">
        <f t="shared" si="143"/>
        <v>26</v>
      </c>
      <c r="EC11">
        <f t="shared" si="144"/>
        <v>1</v>
      </c>
      <c r="ED11">
        <f t="shared" si="145"/>
        <v>13</v>
      </c>
      <c r="EE11">
        <f t="shared" si="146"/>
        <v>4</v>
      </c>
      <c r="EF11">
        <f t="shared" si="147"/>
        <v>3</v>
      </c>
      <c r="EG11">
        <f t="shared" si="148"/>
        <v>9</v>
      </c>
      <c r="EH11">
        <f t="shared" si="149"/>
        <v>9</v>
      </c>
      <c r="EI11">
        <f t="shared" si="150"/>
        <v>34</v>
      </c>
      <c r="EJ11">
        <f t="shared" si="151"/>
        <v>112533</v>
      </c>
      <c r="EQ11">
        <f t="shared" si="152"/>
        <v>31</v>
      </c>
      <c r="ER11">
        <f t="shared" si="153"/>
        <v>32</v>
      </c>
      <c r="ES11">
        <f t="shared" si="154"/>
        <v>26</v>
      </c>
      <c r="ET11">
        <f t="shared" si="155"/>
        <v>26</v>
      </c>
      <c r="EU11">
        <f t="shared" si="156"/>
        <v>1</v>
      </c>
      <c r="EV11">
        <f t="shared" si="157"/>
        <v>4</v>
      </c>
      <c r="EW11">
        <f t="shared" si="158"/>
        <v>3</v>
      </c>
      <c r="EX11">
        <f t="shared" si="159"/>
        <v>9</v>
      </c>
      <c r="EY11">
        <f t="shared" si="160"/>
        <v>9</v>
      </c>
      <c r="EZ11">
        <f t="shared" si="161"/>
        <v>34</v>
      </c>
      <c r="FA11">
        <f t="shared" si="162"/>
        <v>112533</v>
      </c>
      <c r="FH11">
        <f t="shared" si="163"/>
        <v>32</v>
      </c>
      <c r="FI11">
        <f t="shared" si="164"/>
        <v>26</v>
      </c>
      <c r="FJ11">
        <f t="shared" si="165"/>
        <v>26</v>
      </c>
      <c r="FK11">
        <f t="shared" si="166"/>
        <v>1</v>
      </c>
      <c r="FL11">
        <f t="shared" si="167"/>
        <v>3</v>
      </c>
      <c r="FM11">
        <f t="shared" si="168"/>
        <v>9</v>
      </c>
      <c r="FN11">
        <f t="shared" si="169"/>
        <v>9</v>
      </c>
      <c r="FO11">
        <f t="shared" si="170"/>
        <v>34</v>
      </c>
      <c r="FP11">
        <f t="shared" si="171"/>
        <v>112533</v>
      </c>
      <c r="FW11">
        <f t="shared" si="172"/>
        <v>26</v>
      </c>
      <c r="FX11">
        <f t="shared" si="173"/>
        <v>26</v>
      </c>
      <c r="FY11">
        <f t="shared" si="174"/>
        <v>1</v>
      </c>
      <c r="FZ11">
        <f t="shared" si="175"/>
        <v>9</v>
      </c>
      <c r="GA11">
        <f t="shared" si="176"/>
        <v>9</v>
      </c>
      <c r="GB11">
        <f t="shared" si="177"/>
        <v>34</v>
      </c>
      <c r="GC11">
        <f t="shared" si="178"/>
        <v>112533</v>
      </c>
      <c r="GJ11">
        <f t="shared" si="179"/>
        <v>26</v>
      </c>
      <c r="GK11">
        <f t="shared" si="180"/>
        <v>1</v>
      </c>
      <c r="GL11">
        <f t="shared" si="181"/>
        <v>9</v>
      </c>
      <c r="GM11">
        <f t="shared" si="182"/>
        <v>34</v>
      </c>
      <c r="GN11">
        <f t="shared" si="183"/>
        <v>112533</v>
      </c>
      <c r="GW11">
        <f t="shared" si="184"/>
        <v>1</v>
      </c>
      <c r="GX11">
        <f t="shared" si="185"/>
        <v>34</v>
      </c>
      <c r="GY11">
        <f t="shared" si="186"/>
        <v>112533</v>
      </c>
    </row>
    <row r="12" spans="1:207" x14ac:dyDescent="0.3">
      <c r="A12" t="str">
        <f>step8!A16</f>
        <v>O9</v>
      </c>
      <c r="B12">
        <f>step1!CR158</f>
        <v>173902.4</v>
      </c>
      <c r="C12">
        <f>step2!BQ151</f>
        <v>171195.7</v>
      </c>
      <c r="D12">
        <f>step3!AS151</f>
        <v>157464.20000000001</v>
      </c>
      <c r="E12">
        <f>step4!AC151</f>
        <v>131315.6</v>
      </c>
      <c r="F12">
        <f>step5!R163</f>
        <v>143864.5</v>
      </c>
      <c r="G12">
        <f>step6!J163</f>
        <v>121742.8</v>
      </c>
      <c r="H12">
        <f>step7!E163</f>
        <v>134932.9</v>
      </c>
      <c r="I12">
        <f>step8!C124</f>
        <v>134558.1</v>
      </c>
      <c r="J12">
        <f>step1!CS158</f>
        <v>174357</v>
      </c>
      <c r="L12">
        <f t="shared" si="96"/>
        <v>454.60000000000582</v>
      </c>
      <c r="M12">
        <f t="shared" si="97"/>
        <v>3161.2999999999884</v>
      </c>
      <c r="N12">
        <f t="shared" si="98"/>
        <v>16892.799999999988</v>
      </c>
      <c r="O12">
        <f t="shared" si="99"/>
        <v>43041.399999999994</v>
      </c>
      <c r="P12">
        <f t="shared" si="100"/>
        <v>30492.5</v>
      </c>
      <c r="Q12">
        <f t="shared" si="101"/>
        <v>52614.2</v>
      </c>
      <c r="R12">
        <f t="shared" si="102"/>
        <v>39424.100000000006</v>
      </c>
      <c r="S12">
        <f t="shared" si="103"/>
        <v>39798.899999999994</v>
      </c>
      <c r="T12">
        <f t="shared" si="78"/>
        <v>174357</v>
      </c>
      <c r="U12" s="39">
        <v>1000</v>
      </c>
      <c r="V12" s="62">
        <f t="shared" si="187"/>
        <v>2</v>
      </c>
      <c r="W12">
        <f t="shared" si="188"/>
        <v>2</v>
      </c>
      <c r="X12">
        <f t="shared" si="189"/>
        <v>4</v>
      </c>
      <c r="Y12">
        <f t="shared" si="190"/>
        <v>22</v>
      </c>
      <c r="Z12">
        <f t="shared" si="191"/>
        <v>4</v>
      </c>
      <c r="AA12">
        <f t="shared" si="192"/>
        <v>30</v>
      </c>
      <c r="AB12">
        <f t="shared" si="193"/>
        <v>26</v>
      </c>
      <c r="AC12">
        <f t="shared" si="194"/>
        <v>1</v>
      </c>
      <c r="AD12">
        <f t="shared" si="105"/>
        <v>174357</v>
      </c>
      <c r="AF12">
        <f t="shared" si="106"/>
        <v>15</v>
      </c>
      <c r="AG12">
        <f t="shared" si="106"/>
        <v>19</v>
      </c>
      <c r="AH12">
        <f t="shared" si="107"/>
        <v>26</v>
      </c>
      <c r="AI12">
        <f t="shared" si="108"/>
        <v>33</v>
      </c>
      <c r="AJ12">
        <f t="shared" si="109"/>
        <v>33</v>
      </c>
      <c r="AK12">
        <f t="shared" si="110"/>
        <v>33</v>
      </c>
      <c r="AL12">
        <f t="shared" si="111"/>
        <v>33</v>
      </c>
      <c r="AM12">
        <f t="shared" si="112"/>
        <v>33</v>
      </c>
      <c r="AN12">
        <f t="shared" si="113"/>
        <v>174357</v>
      </c>
      <c r="AQ12">
        <f t="shared" si="195"/>
        <v>2</v>
      </c>
      <c r="AR12">
        <f t="shared" si="114"/>
        <v>2</v>
      </c>
      <c r="AS12">
        <f t="shared" si="115"/>
        <v>4</v>
      </c>
      <c r="AT12">
        <f t="shared" si="116"/>
        <v>22</v>
      </c>
      <c r="AU12">
        <f t="shared" si="117"/>
        <v>4</v>
      </c>
      <c r="AV12">
        <f t="shared" si="118"/>
        <v>30</v>
      </c>
      <c r="AW12">
        <f t="shared" si="119"/>
        <v>26</v>
      </c>
      <c r="AX12">
        <f t="shared" si="120"/>
        <v>1</v>
      </c>
      <c r="AY12">
        <f t="shared" si="121"/>
        <v>15</v>
      </c>
      <c r="AZ12">
        <f t="shared" si="122"/>
        <v>19</v>
      </c>
      <c r="BA12">
        <f t="shared" si="123"/>
        <v>26</v>
      </c>
      <c r="BB12">
        <f t="shared" si="124"/>
        <v>33</v>
      </c>
      <c r="BC12">
        <f t="shared" si="125"/>
        <v>33</v>
      </c>
      <c r="BD12">
        <f t="shared" si="126"/>
        <v>33</v>
      </c>
      <c r="BE12">
        <f t="shared" si="127"/>
        <v>33</v>
      </c>
      <c r="BF12">
        <f t="shared" si="128"/>
        <v>33</v>
      </c>
      <c r="BG12">
        <f t="shared" si="129"/>
        <v>174357</v>
      </c>
      <c r="BJ12">
        <f t="shared" si="83"/>
        <v>2</v>
      </c>
      <c r="BK12">
        <f t="shared" si="16"/>
        <v>2</v>
      </c>
      <c r="BL12">
        <f t="shared" si="16"/>
        <v>4</v>
      </c>
      <c r="BM12">
        <f t="shared" si="16"/>
        <v>22</v>
      </c>
      <c r="BN12">
        <f t="shared" si="16"/>
        <v>4</v>
      </c>
      <c r="BO12">
        <f t="shared" si="16"/>
        <v>30</v>
      </c>
      <c r="BP12">
        <f t="shared" si="16"/>
        <v>26</v>
      </c>
      <c r="BQ12">
        <f t="shared" si="16"/>
        <v>1</v>
      </c>
      <c r="BR12">
        <f t="shared" si="196"/>
        <v>33</v>
      </c>
      <c r="BS12">
        <f t="shared" si="130"/>
        <v>33</v>
      </c>
      <c r="BT12">
        <f t="shared" si="130"/>
        <v>31</v>
      </c>
      <c r="BU12">
        <f t="shared" si="130"/>
        <v>13</v>
      </c>
      <c r="BV12">
        <f t="shared" si="130"/>
        <v>31</v>
      </c>
      <c r="BW12">
        <f t="shared" si="130"/>
        <v>5</v>
      </c>
      <c r="BX12">
        <f t="shared" si="130"/>
        <v>9</v>
      </c>
      <c r="BY12">
        <f t="shared" si="130"/>
        <v>34</v>
      </c>
      <c r="BZ12">
        <f t="shared" si="197"/>
        <v>174357</v>
      </c>
      <c r="CF12">
        <f t="shared" si="17"/>
        <v>15</v>
      </c>
      <c r="CG12">
        <f t="shared" si="18"/>
        <v>19</v>
      </c>
      <c r="CH12">
        <f t="shared" si="19"/>
        <v>26</v>
      </c>
      <c r="CI12">
        <f t="shared" si="20"/>
        <v>33</v>
      </c>
      <c r="CJ12">
        <f t="shared" si="21"/>
        <v>33</v>
      </c>
      <c r="CK12">
        <f t="shared" si="22"/>
        <v>33</v>
      </c>
      <c r="CL12">
        <f t="shared" si="23"/>
        <v>33</v>
      </c>
      <c r="CM12">
        <f t="shared" si="24"/>
        <v>33</v>
      </c>
      <c r="CN12">
        <f t="shared" si="198"/>
        <v>20</v>
      </c>
      <c r="CO12">
        <f t="shared" si="131"/>
        <v>16</v>
      </c>
      <c r="CP12">
        <f t="shared" si="132"/>
        <v>9</v>
      </c>
      <c r="CQ12">
        <f t="shared" si="133"/>
        <v>2</v>
      </c>
      <c r="CR12">
        <f t="shared" si="134"/>
        <v>2</v>
      </c>
      <c r="CS12">
        <f t="shared" si="135"/>
        <v>2</v>
      </c>
      <c r="CT12">
        <f t="shared" si="136"/>
        <v>2</v>
      </c>
      <c r="CU12">
        <f t="shared" si="137"/>
        <v>2</v>
      </c>
      <c r="CV12">
        <f t="shared" si="138"/>
        <v>174357</v>
      </c>
      <c r="DD12">
        <f t="shared" si="25"/>
        <v>2</v>
      </c>
      <c r="DE12">
        <f t="shared" si="26"/>
        <v>4</v>
      </c>
      <c r="DF12">
        <f t="shared" si="27"/>
        <v>22</v>
      </c>
      <c r="DG12">
        <f t="shared" si="28"/>
        <v>4</v>
      </c>
      <c r="DH12">
        <f t="shared" si="29"/>
        <v>30</v>
      </c>
      <c r="DI12">
        <f t="shared" si="30"/>
        <v>26</v>
      </c>
      <c r="DJ12">
        <f t="shared" si="31"/>
        <v>1</v>
      </c>
      <c r="DK12">
        <f t="shared" si="32"/>
        <v>33</v>
      </c>
      <c r="DL12">
        <f t="shared" si="33"/>
        <v>31</v>
      </c>
      <c r="DM12">
        <f t="shared" si="34"/>
        <v>13</v>
      </c>
      <c r="DN12">
        <f t="shared" si="35"/>
        <v>31</v>
      </c>
      <c r="DO12">
        <f t="shared" si="36"/>
        <v>5</v>
      </c>
      <c r="DP12">
        <f t="shared" si="37"/>
        <v>9</v>
      </c>
      <c r="DQ12">
        <f t="shared" si="38"/>
        <v>34</v>
      </c>
      <c r="DR12">
        <f t="shared" si="93"/>
        <v>174357</v>
      </c>
      <c r="DX12">
        <f t="shared" si="139"/>
        <v>4</v>
      </c>
      <c r="DY12">
        <f t="shared" si="140"/>
        <v>22</v>
      </c>
      <c r="DZ12">
        <f t="shared" si="141"/>
        <v>4</v>
      </c>
      <c r="EA12">
        <f t="shared" si="142"/>
        <v>30</v>
      </c>
      <c r="EB12">
        <f t="shared" si="143"/>
        <v>26</v>
      </c>
      <c r="EC12">
        <f t="shared" si="144"/>
        <v>1</v>
      </c>
      <c r="ED12">
        <f t="shared" si="145"/>
        <v>31</v>
      </c>
      <c r="EE12">
        <f t="shared" si="146"/>
        <v>13</v>
      </c>
      <c r="EF12">
        <f t="shared" si="147"/>
        <v>31</v>
      </c>
      <c r="EG12">
        <f t="shared" si="148"/>
        <v>5</v>
      </c>
      <c r="EH12">
        <f t="shared" si="149"/>
        <v>9</v>
      </c>
      <c r="EI12">
        <f t="shared" si="150"/>
        <v>34</v>
      </c>
      <c r="EJ12">
        <f t="shared" si="151"/>
        <v>174357</v>
      </c>
      <c r="EQ12">
        <f t="shared" si="152"/>
        <v>22</v>
      </c>
      <c r="ER12">
        <f t="shared" si="153"/>
        <v>4</v>
      </c>
      <c r="ES12">
        <f t="shared" si="154"/>
        <v>30</v>
      </c>
      <c r="ET12">
        <f t="shared" si="155"/>
        <v>26</v>
      </c>
      <c r="EU12">
        <f t="shared" si="156"/>
        <v>1</v>
      </c>
      <c r="EV12">
        <f t="shared" si="157"/>
        <v>13</v>
      </c>
      <c r="EW12">
        <f t="shared" si="158"/>
        <v>31</v>
      </c>
      <c r="EX12">
        <f t="shared" si="159"/>
        <v>5</v>
      </c>
      <c r="EY12">
        <f t="shared" si="160"/>
        <v>9</v>
      </c>
      <c r="EZ12">
        <f t="shared" si="161"/>
        <v>34</v>
      </c>
      <c r="FA12">
        <f t="shared" si="162"/>
        <v>174357</v>
      </c>
      <c r="FH12">
        <f t="shared" si="163"/>
        <v>4</v>
      </c>
      <c r="FI12">
        <f t="shared" si="164"/>
        <v>30</v>
      </c>
      <c r="FJ12">
        <f t="shared" si="165"/>
        <v>26</v>
      </c>
      <c r="FK12">
        <f t="shared" si="166"/>
        <v>1</v>
      </c>
      <c r="FL12">
        <f t="shared" si="167"/>
        <v>31</v>
      </c>
      <c r="FM12">
        <f t="shared" si="168"/>
        <v>5</v>
      </c>
      <c r="FN12">
        <f t="shared" si="169"/>
        <v>9</v>
      </c>
      <c r="FO12">
        <f t="shared" si="170"/>
        <v>34</v>
      </c>
      <c r="FP12">
        <f t="shared" si="171"/>
        <v>174357</v>
      </c>
      <c r="FW12">
        <f t="shared" si="172"/>
        <v>30</v>
      </c>
      <c r="FX12">
        <f t="shared" si="173"/>
        <v>26</v>
      </c>
      <c r="FY12">
        <f t="shared" si="174"/>
        <v>1</v>
      </c>
      <c r="FZ12">
        <f t="shared" si="175"/>
        <v>5</v>
      </c>
      <c r="GA12">
        <f t="shared" si="176"/>
        <v>9</v>
      </c>
      <c r="GB12">
        <f t="shared" si="177"/>
        <v>34</v>
      </c>
      <c r="GC12">
        <f t="shared" si="178"/>
        <v>174357</v>
      </c>
      <c r="GJ12">
        <f t="shared" si="179"/>
        <v>26</v>
      </c>
      <c r="GK12">
        <f t="shared" si="180"/>
        <v>1</v>
      </c>
      <c r="GL12">
        <f t="shared" si="181"/>
        <v>9</v>
      </c>
      <c r="GM12">
        <f t="shared" si="182"/>
        <v>34</v>
      </c>
      <c r="GN12">
        <f t="shared" si="183"/>
        <v>174357</v>
      </c>
      <c r="GW12">
        <f t="shared" si="184"/>
        <v>1</v>
      </c>
      <c r="GX12">
        <f t="shared" si="185"/>
        <v>34</v>
      </c>
      <c r="GY12">
        <f t="shared" si="186"/>
        <v>174357</v>
      </c>
    </row>
    <row r="13" spans="1:207" x14ac:dyDescent="0.3">
      <c r="A13" t="str">
        <f>step8!A17</f>
        <v>O10</v>
      </c>
      <c r="B13">
        <f>step1!CR159</f>
        <v>125636.4</v>
      </c>
      <c r="C13">
        <f>step2!BQ152</f>
        <v>123680.6</v>
      </c>
      <c r="D13">
        <f>step3!AS152</f>
        <v>111183.7</v>
      </c>
      <c r="E13">
        <f>step4!AC152</f>
        <v>141618.9</v>
      </c>
      <c r="F13">
        <f>step5!R164</f>
        <v>139545.1</v>
      </c>
      <c r="G13">
        <f>step6!J164</f>
        <v>137583.79999999999</v>
      </c>
      <c r="H13">
        <f>step7!E164</f>
        <v>135362.70000000001</v>
      </c>
      <c r="I13">
        <f>step8!C125</f>
        <v>134558.1</v>
      </c>
      <c r="J13">
        <f>step1!CS159</f>
        <v>125964</v>
      </c>
      <c r="L13">
        <f t="shared" si="96"/>
        <v>327.60000000000582</v>
      </c>
      <c r="M13">
        <f t="shared" si="97"/>
        <v>2283.3999999999942</v>
      </c>
      <c r="N13">
        <f t="shared" si="98"/>
        <v>14780.300000000003</v>
      </c>
      <c r="O13">
        <f t="shared" si="99"/>
        <v>15654.899999999994</v>
      </c>
      <c r="P13">
        <f t="shared" si="100"/>
        <v>13581.100000000006</v>
      </c>
      <c r="Q13">
        <f t="shared" si="101"/>
        <v>11619.799999999988</v>
      </c>
      <c r="R13">
        <f t="shared" si="102"/>
        <v>9398.7000000000116</v>
      </c>
      <c r="S13">
        <f t="shared" si="103"/>
        <v>8594.1000000000058</v>
      </c>
      <c r="T13">
        <f t="shared" si="78"/>
        <v>125964</v>
      </c>
      <c r="U13" s="39">
        <v>1000</v>
      </c>
      <c r="V13" s="62">
        <f t="shared" si="187"/>
        <v>16</v>
      </c>
      <c r="W13">
        <f t="shared" si="188"/>
        <v>18</v>
      </c>
      <c r="X13">
        <f t="shared" si="189"/>
        <v>34</v>
      </c>
      <c r="Y13">
        <f t="shared" si="190"/>
        <v>14</v>
      </c>
      <c r="Z13">
        <f t="shared" si="191"/>
        <v>17</v>
      </c>
      <c r="AA13">
        <f t="shared" si="192"/>
        <v>1</v>
      </c>
      <c r="AB13">
        <f t="shared" si="193"/>
        <v>1</v>
      </c>
      <c r="AC13">
        <f t="shared" si="194"/>
        <v>1</v>
      </c>
      <c r="AD13">
        <f t="shared" si="105"/>
        <v>125964</v>
      </c>
      <c r="AF13">
        <f t="shared" si="106"/>
        <v>8</v>
      </c>
      <c r="AG13">
        <f t="shared" si="106"/>
        <v>12</v>
      </c>
      <c r="AH13">
        <f t="shared" si="107"/>
        <v>23</v>
      </c>
      <c r="AI13">
        <f t="shared" si="108"/>
        <v>10</v>
      </c>
      <c r="AJ13">
        <f t="shared" si="109"/>
        <v>13</v>
      </c>
      <c r="AK13">
        <f t="shared" si="110"/>
        <v>12</v>
      </c>
      <c r="AL13">
        <f t="shared" si="111"/>
        <v>13</v>
      </c>
      <c r="AM13">
        <f t="shared" si="112"/>
        <v>14</v>
      </c>
      <c r="AN13">
        <f t="shared" si="113"/>
        <v>125964</v>
      </c>
      <c r="AQ13">
        <f t="shared" si="195"/>
        <v>16</v>
      </c>
      <c r="AR13">
        <f t="shared" si="114"/>
        <v>18</v>
      </c>
      <c r="AS13">
        <f t="shared" si="115"/>
        <v>34</v>
      </c>
      <c r="AT13">
        <f t="shared" si="116"/>
        <v>14</v>
      </c>
      <c r="AU13">
        <f t="shared" si="117"/>
        <v>17</v>
      </c>
      <c r="AV13">
        <f t="shared" si="118"/>
        <v>1</v>
      </c>
      <c r="AW13">
        <f t="shared" si="119"/>
        <v>1</v>
      </c>
      <c r="AX13">
        <f t="shared" si="120"/>
        <v>1</v>
      </c>
      <c r="AY13">
        <f t="shared" si="121"/>
        <v>8</v>
      </c>
      <c r="AZ13">
        <f t="shared" si="122"/>
        <v>12</v>
      </c>
      <c r="BA13">
        <f t="shared" si="123"/>
        <v>23</v>
      </c>
      <c r="BB13">
        <f t="shared" si="124"/>
        <v>10</v>
      </c>
      <c r="BC13">
        <f t="shared" si="125"/>
        <v>13</v>
      </c>
      <c r="BD13">
        <f t="shared" si="126"/>
        <v>12</v>
      </c>
      <c r="BE13">
        <f t="shared" si="127"/>
        <v>13</v>
      </c>
      <c r="BF13">
        <f t="shared" si="128"/>
        <v>14</v>
      </c>
      <c r="BG13">
        <f t="shared" si="129"/>
        <v>125964</v>
      </c>
      <c r="BJ13">
        <f t="shared" si="83"/>
        <v>16</v>
      </c>
      <c r="BK13">
        <f t="shared" si="16"/>
        <v>18</v>
      </c>
      <c r="BL13">
        <f t="shared" si="16"/>
        <v>34</v>
      </c>
      <c r="BM13">
        <f t="shared" si="16"/>
        <v>14</v>
      </c>
      <c r="BN13">
        <f t="shared" si="16"/>
        <v>17</v>
      </c>
      <c r="BO13">
        <f t="shared" si="16"/>
        <v>1</v>
      </c>
      <c r="BP13">
        <f t="shared" si="16"/>
        <v>1</v>
      </c>
      <c r="BQ13">
        <f t="shared" si="16"/>
        <v>1</v>
      </c>
      <c r="BR13">
        <f t="shared" si="196"/>
        <v>19</v>
      </c>
      <c r="BS13">
        <f t="shared" si="130"/>
        <v>17</v>
      </c>
      <c r="BT13">
        <f t="shared" si="130"/>
        <v>1</v>
      </c>
      <c r="BU13">
        <f t="shared" si="130"/>
        <v>21</v>
      </c>
      <c r="BV13">
        <f t="shared" si="130"/>
        <v>18</v>
      </c>
      <c r="BW13">
        <f t="shared" si="130"/>
        <v>34</v>
      </c>
      <c r="BX13">
        <f t="shared" si="130"/>
        <v>34</v>
      </c>
      <c r="BY13">
        <f t="shared" si="130"/>
        <v>34</v>
      </c>
      <c r="BZ13">
        <f t="shared" si="197"/>
        <v>125964</v>
      </c>
      <c r="CF13">
        <f t="shared" si="17"/>
        <v>8</v>
      </c>
      <c r="CG13">
        <f t="shared" si="18"/>
        <v>12</v>
      </c>
      <c r="CH13">
        <f t="shared" si="19"/>
        <v>23</v>
      </c>
      <c r="CI13">
        <f t="shared" si="20"/>
        <v>10</v>
      </c>
      <c r="CJ13">
        <f t="shared" si="21"/>
        <v>13</v>
      </c>
      <c r="CK13">
        <f t="shared" si="22"/>
        <v>12</v>
      </c>
      <c r="CL13">
        <f t="shared" si="23"/>
        <v>13</v>
      </c>
      <c r="CM13">
        <f t="shared" si="24"/>
        <v>14</v>
      </c>
      <c r="CN13">
        <f t="shared" si="198"/>
        <v>27</v>
      </c>
      <c r="CO13">
        <f t="shared" si="131"/>
        <v>23</v>
      </c>
      <c r="CP13">
        <f t="shared" si="132"/>
        <v>12</v>
      </c>
      <c r="CQ13">
        <f t="shared" si="133"/>
        <v>25</v>
      </c>
      <c r="CR13">
        <f t="shared" si="134"/>
        <v>22</v>
      </c>
      <c r="CS13">
        <f t="shared" si="135"/>
        <v>23</v>
      </c>
      <c r="CT13">
        <f t="shared" si="136"/>
        <v>22</v>
      </c>
      <c r="CU13">
        <f t="shared" si="137"/>
        <v>21</v>
      </c>
      <c r="CV13">
        <f t="shared" si="138"/>
        <v>125964</v>
      </c>
      <c r="DD13">
        <f t="shared" si="25"/>
        <v>18</v>
      </c>
      <c r="DE13">
        <f t="shared" si="26"/>
        <v>34</v>
      </c>
      <c r="DF13">
        <f t="shared" si="27"/>
        <v>14</v>
      </c>
      <c r="DG13">
        <f t="shared" si="28"/>
        <v>17</v>
      </c>
      <c r="DH13">
        <f t="shared" si="29"/>
        <v>1</v>
      </c>
      <c r="DI13">
        <f t="shared" si="30"/>
        <v>1</v>
      </c>
      <c r="DJ13">
        <f t="shared" si="31"/>
        <v>1</v>
      </c>
      <c r="DK13">
        <f t="shared" si="32"/>
        <v>17</v>
      </c>
      <c r="DL13">
        <f t="shared" si="33"/>
        <v>1</v>
      </c>
      <c r="DM13">
        <f t="shared" si="34"/>
        <v>21</v>
      </c>
      <c r="DN13">
        <f t="shared" si="35"/>
        <v>18</v>
      </c>
      <c r="DO13">
        <f t="shared" si="36"/>
        <v>34</v>
      </c>
      <c r="DP13">
        <f t="shared" si="37"/>
        <v>34</v>
      </c>
      <c r="DQ13">
        <f t="shared" si="38"/>
        <v>34</v>
      </c>
      <c r="DR13">
        <f t="shared" si="93"/>
        <v>125964</v>
      </c>
      <c r="DX13">
        <f t="shared" si="139"/>
        <v>34</v>
      </c>
      <c r="DY13">
        <f t="shared" si="140"/>
        <v>14</v>
      </c>
      <c r="DZ13">
        <f t="shared" si="141"/>
        <v>17</v>
      </c>
      <c r="EA13">
        <f t="shared" si="142"/>
        <v>1</v>
      </c>
      <c r="EB13">
        <f t="shared" si="143"/>
        <v>1</v>
      </c>
      <c r="EC13">
        <f t="shared" si="144"/>
        <v>1</v>
      </c>
      <c r="ED13">
        <f t="shared" si="145"/>
        <v>1</v>
      </c>
      <c r="EE13">
        <f t="shared" si="146"/>
        <v>21</v>
      </c>
      <c r="EF13">
        <f t="shared" si="147"/>
        <v>18</v>
      </c>
      <c r="EG13">
        <f t="shared" si="148"/>
        <v>34</v>
      </c>
      <c r="EH13">
        <f t="shared" si="149"/>
        <v>34</v>
      </c>
      <c r="EI13">
        <f t="shared" si="150"/>
        <v>34</v>
      </c>
      <c r="EJ13">
        <f t="shared" si="151"/>
        <v>125964</v>
      </c>
      <c r="EQ13">
        <f t="shared" si="152"/>
        <v>14</v>
      </c>
      <c r="ER13">
        <f t="shared" si="153"/>
        <v>17</v>
      </c>
      <c r="ES13">
        <f t="shared" si="154"/>
        <v>1</v>
      </c>
      <c r="ET13">
        <f t="shared" si="155"/>
        <v>1</v>
      </c>
      <c r="EU13">
        <f t="shared" si="156"/>
        <v>1</v>
      </c>
      <c r="EV13">
        <f t="shared" si="157"/>
        <v>21</v>
      </c>
      <c r="EW13">
        <f t="shared" si="158"/>
        <v>18</v>
      </c>
      <c r="EX13">
        <f t="shared" si="159"/>
        <v>34</v>
      </c>
      <c r="EY13">
        <f t="shared" si="160"/>
        <v>34</v>
      </c>
      <c r="EZ13">
        <f t="shared" si="161"/>
        <v>34</v>
      </c>
      <c r="FA13">
        <f t="shared" si="162"/>
        <v>125964</v>
      </c>
      <c r="FH13">
        <f t="shared" si="163"/>
        <v>17</v>
      </c>
      <c r="FI13">
        <f t="shared" si="164"/>
        <v>1</v>
      </c>
      <c r="FJ13">
        <f t="shared" si="165"/>
        <v>1</v>
      </c>
      <c r="FK13">
        <f t="shared" si="166"/>
        <v>1</v>
      </c>
      <c r="FL13">
        <f t="shared" si="167"/>
        <v>18</v>
      </c>
      <c r="FM13">
        <f t="shared" si="168"/>
        <v>34</v>
      </c>
      <c r="FN13">
        <f t="shared" si="169"/>
        <v>34</v>
      </c>
      <c r="FO13">
        <f t="shared" si="170"/>
        <v>34</v>
      </c>
      <c r="FP13">
        <f t="shared" si="171"/>
        <v>125964</v>
      </c>
      <c r="FW13">
        <f t="shared" si="172"/>
        <v>1</v>
      </c>
      <c r="FX13">
        <f t="shared" si="173"/>
        <v>1</v>
      </c>
      <c r="FY13">
        <f t="shared" si="174"/>
        <v>1</v>
      </c>
      <c r="FZ13">
        <f t="shared" si="175"/>
        <v>34</v>
      </c>
      <c r="GA13">
        <f t="shared" si="176"/>
        <v>34</v>
      </c>
      <c r="GB13">
        <f t="shared" si="177"/>
        <v>34</v>
      </c>
      <c r="GC13">
        <f t="shared" si="178"/>
        <v>125964</v>
      </c>
      <c r="GJ13">
        <f t="shared" si="179"/>
        <v>1</v>
      </c>
      <c r="GK13">
        <f t="shared" si="180"/>
        <v>1</v>
      </c>
      <c r="GL13">
        <f t="shared" si="181"/>
        <v>34</v>
      </c>
      <c r="GM13">
        <f t="shared" si="182"/>
        <v>34</v>
      </c>
      <c r="GN13">
        <f t="shared" si="183"/>
        <v>125964</v>
      </c>
      <c r="GW13">
        <f t="shared" si="184"/>
        <v>1</v>
      </c>
      <c r="GX13">
        <f t="shared" si="185"/>
        <v>34</v>
      </c>
      <c r="GY13">
        <f t="shared" si="186"/>
        <v>125964</v>
      </c>
    </row>
    <row r="14" spans="1:207" x14ac:dyDescent="0.3">
      <c r="A14" t="str">
        <f>step8!A18</f>
        <v>O11</v>
      </c>
      <c r="B14">
        <f>step1!CR160</f>
        <v>140194.20000000001</v>
      </c>
      <c r="C14">
        <f>step2!BQ153</f>
        <v>169352.2</v>
      </c>
      <c r="D14">
        <f>step3!AS153</f>
        <v>165426.70000000001</v>
      </c>
      <c r="E14">
        <f>step4!AC153</f>
        <v>158298.29999999999</v>
      </c>
      <c r="F14">
        <f>step5!R165</f>
        <v>140088.4</v>
      </c>
      <c r="G14">
        <f>step6!J165</f>
        <v>137583.79999999999</v>
      </c>
      <c r="H14">
        <f>step7!E165</f>
        <v>134932.9</v>
      </c>
      <c r="I14">
        <f>step8!C126</f>
        <v>134558.1</v>
      </c>
      <c r="J14">
        <f>step1!CS160</f>
        <v>138966</v>
      </c>
      <c r="L14">
        <f t="shared" si="96"/>
        <v>1228.2000000000116</v>
      </c>
      <c r="M14">
        <f t="shared" si="97"/>
        <v>30386.200000000012</v>
      </c>
      <c r="N14">
        <f t="shared" si="98"/>
        <v>26460.700000000012</v>
      </c>
      <c r="O14">
        <f t="shared" si="99"/>
        <v>19332.299999999988</v>
      </c>
      <c r="P14">
        <f t="shared" si="100"/>
        <v>1122.3999999999942</v>
      </c>
      <c r="Q14">
        <f t="shared" si="101"/>
        <v>1382.2000000000116</v>
      </c>
      <c r="R14">
        <f t="shared" si="102"/>
        <v>4033.1000000000058</v>
      </c>
      <c r="S14">
        <f t="shared" si="103"/>
        <v>4407.8999999999942</v>
      </c>
      <c r="T14">
        <f t="shared" si="78"/>
        <v>138966</v>
      </c>
      <c r="U14" s="39">
        <v>1000</v>
      </c>
      <c r="V14" s="62">
        <f t="shared" si="187"/>
        <v>4</v>
      </c>
      <c r="W14">
        <f t="shared" si="188"/>
        <v>3</v>
      </c>
      <c r="X14">
        <f t="shared" si="189"/>
        <v>2</v>
      </c>
      <c r="Y14">
        <f t="shared" si="190"/>
        <v>2</v>
      </c>
      <c r="Z14">
        <f t="shared" si="191"/>
        <v>16</v>
      </c>
      <c r="AA14">
        <f t="shared" si="192"/>
        <v>1</v>
      </c>
      <c r="AB14">
        <f t="shared" si="193"/>
        <v>26</v>
      </c>
      <c r="AC14">
        <f t="shared" si="194"/>
        <v>1</v>
      </c>
      <c r="AD14">
        <f t="shared" si="105"/>
        <v>138966</v>
      </c>
      <c r="AF14">
        <f t="shared" si="106"/>
        <v>18</v>
      </c>
      <c r="AG14">
        <f t="shared" si="106"/>
        <v>33</v>
      </c>
      <c r="AH14">
        <f t="shared" si="107"/>
        <v>31</v>
      </c>
      <c r="AI14">
        <f t="shared" si="108"/>
        <v>15</v>
      </c>
      <c r="AJ14">
        <f t="shared" si="109"/>
        <v>3</v>
      </c>
      <c r="AK14">
        <f t="shared" si="110"/>
        <v>1</v>
      </c>
      <c r="AL14">
        <f t="shared" si="111"/>
        <v>5</v>
      </c>
      <c r="AM14">
        <f t="shared" si="112"/>
        <v>7</v>
      </c>
      <c r="AN14">
        <f t="shared" si="113"/>
        <v>138966</v>
      </c>
      <c r="AQ14">
        <f t="shared" si="195"/>
        <v>4</v>
      </c>
      <c r="AR14">
        <f t="shared" si="114"/>
        <v>3</v>
      </c>
      <c r="AS14">
        <f t="shared" si="115"/>
        <v>2</v>
      </c>
      <c r="AT14">
        <f t="shared" si="116"/>
        <v>2</v>
      </c>
      <c r="AU14">
        <f t="shared" si="117"/>
        <v>16</v>
      </c>
      <c r="AV14">
        <f t="shared" si="118"/>
        <v>1</v>
      </c>
      <c r="AW14">
        <f t="shared" si="119"/>
        <v>26</v>
      </c>
      <c r="AX14">
        <f t="shared" si="120"/>
        <v>1</v>
      </c>
      <c r="AY14">
        <f t="shared" si="121"/>
        <v>18</v>
      </c>
      <c r="AZ14">
        <f t="shared" si="122"/>
        <v>33</v>
      </c>
      <c r="BA14">
        <f t="shared" si="123"/>
        <v>31</v>
      </c>
      <c r="BB14">
        <f t="shared" si="124"/>
        <v>15</v>
      </c>
      <c r="BC14">
        <f t="shared" si="125"/>
        <v>3</v>
      </c>
      <c r="BD14">
        <f t="shared" si="126"/>
        <v>1</v>
      </c>
      <c r="BE14">
        <f t="shared" si="127"/>
        <v>5</v>
      </c>
      <c r="BF14">
        <f t="shared" si="128"/>
        <v>7</v>
      </c>
      <c r="BG14">
        <f t="shared" si="129"/>
        <v>138966</v>
      </c>
      <c r="BJ14">
        <f t="shared" si="83"/>
        <v>4</v>
      </c>
      <c r="BK14">
        <f t="shared" si="16"/>
        <v>3</v>
      </c>
      <c r="BL14">
        <f t="shared" si="16"/>
        <v>2</v>
      </c>
      <c r="BM14">
        <f t="shared" si="16"/>
        <v>2</v>
      </c>
      <c r="BN14">
        <f t="shared" si="16"/>
        <v>16</v>
      </c>
      <c r="BO14">
        <f t="shared" si="16"/>
        <v>1</v>
      </c>
      <c r="BP14">
        <f t="shared" si="16"/>
        <v>26</v>
      </c>
      <c r="BQ14">
        <f t="shared" si="16"/>
        <v>1</v>
      </c>
      <c r="BR14">
        <f t="shared" si="196"/>
        <v>31</v>
      </c>
      <c r="BS14">
        <f t="shared" si="130"/>
        <v>32</v>
      </c>
      <c r="BT14">
        <f t="shared" si="130"/>
        <v>33</v>
      </c>
      <c r="BU14">
        <f t="shared" si="130"/>
        <v>33</v>
      </c>
      <c r="BV14">
        <f t="shared" si="130"/>
        <v>19</v>
      </c>
      <c r="BW14">
        <f t="shared" si="130"/>
        <v>34</v>
      </c>
      <c r="BX14">
        <f t="shared" si="130"/>
        <v>9</v>
      </c>
      <c r="BY14">
        <f t="shared" si="130"/>
        <v>34</v>
      </c>
      <c r="BZ14">
        <f t="shared" si="197"/>
        <v>138966</v>
      </c>
      <c r="CF14">
        <f t="shared" si="17"/>
        <v>18</v>
      </c>
      <c r="CG14">
        <f t="shared" si="18"/>
        <v>33</v>
      </c>
      <c r="CH14">
        <f t="shared" si="19"/>
        <v>31</v>
      </c>
      <c r="CI14">
        <f t="shared" si="20"/>
        <v>15</v>
      </c>
      <c r="CJ14">
        <f t="shared" si="21"/>
        <v>3</v>
      </c>
      <c r="CK14">
        <f t="shared" si="22"/>
        <v>1</v>
      </c>
      <c r="CL14">
        <f t="shared" si="23"/>
        <v>5</v>
      </c>
      <c r="CM14">
        <f t="shared" si="24"/>
        <v>7</v>
      </c>
      <c r="CN14">
        <f t="shared" si="198"/>
        <v>17</v>
      </c>
      <c r="CO14">
        <f t="shared" si="131"/>
        <v>2</v>
      </c>
      <c r="CP14">
        <f t="shared" si="132"/>
        <v>4</v>
      </c>
      <c r="CQ14">
        <f t="shared" si="133"/>
        <v>20</v>
      </c>
      <c r="CR14">
        <f t="shared" si="134"/>
        <v>32</v>
      </c>
      <c r="CS14">
        <f t="shared" si="135"/>
        <v>34</v>
      </c>
      <c r="CT14">
        <f t="shared" si="136"/>
        <v>30</v>
      </c>
      <c r="CU14">
        <f t="shared" si="137"/>
        <v>28</v>
      </c>
      <c r="CV14">
        <f t="shared" si="138"/>
        <v>138966</v>
      </c>
      <c r="DD14">
        <f t="shared" si="25"/>
        <v>3</v>
      </c>
      <c r="DE14">
        <f t="shared" si="26"/>
        <v>2</v>
      </c>
      <c r="DF14">
        <f t="shared" si="27"/>
        <v>2</v>
      </c>
      <c r="DG14">
        <f t="shared" si="28"/>
        <v>16</v>
      </c>
      <c r="DH14">
        <f t="shared" si="29"/>
        <v>1</v>
      </c>
      <c r="DI14">
        <f t="shared" si="30"/>
        <v>26</v>
      </c>
      <c r="DJ14">
        <f t="shared" si="31"/>
        <v>1</v>
      </c>
      <c r="DK14">
        <f t="shared" si="32"/>
        <v>32</v>
      </c>
      <c r="DL14">
        <f t="shared" si="33"/>
        <v>33</v>
      </c>
      <c r="DM14">
        <f t="shared" si="34"/>
        <v>33</v>
      </c>
      <c r="DN14">
        <f t="shared" si="35"/>
        <v>19</v>
      </c>
      <c r="DO14">
        <f t="shared" si="36"/>
        <v>34</v>
      </c>
      <c r="DP14">
        <f t="shared" si="37"/>
        <v>9</v>
      </c>
      <c r="DQ14">
        <f t="shared" si="38"/>
        <v>34</v>
      </c>
      <c r="DR14">
        <f t="shared" si="93"/>
        <v>138966</v>
      </c>
      <c r="DX14">
        <f t="shared" si="139"/>
        <v>2</v>
      </c>
      <c r="DY14">
        <f t="shared" si="140"/>
        <v>2</v>
      </c>
      <c r="DZ14">
        <f t="shared" si="141"/>
        <v>16</v>
      </c>
      <c r="EA14">
        <f t="shared" si="142"/>
        <v>1</v>
      </c>
      <c r="EB14">
        <f t="shared" si="143"/>
        <v>26</v>
      </c>
      <c r="EC14">
        <f t="shared" si="144"/>
        <v>1</v>
      </c>
      <c r="ED14">
        <f t="shared" si="145"/>
        <v>33</v>
      </c>
      <c r="EE14">
        <f t="shared" si="146"/>
        <v>33</v>
      </c>
      <c r="EF14">
        <f t="shared" si="147"/>
        <v>19</v>
      </c>
      <c r="EG14">
        <f t="shared" si="148"/>
        <v>34</v>
      </c>
      <c r="EH14">
        <f t="shared" si="149"/>
        <v>9</v>
      </c>
      <c r="EI14">
        <f t="shared" si="150"/>
        <v>34</v>
      </c>
      <c r="EJ14">
        <f t="shared" si="151"/>
        <v>138966</v>
      </c>
      <c r="EQ14">
        <f t="shared" si="152"/>
        <v>2</v>
      </c>
      <c r="ER14">
        <f t="shared" si="153"/>
        <v>16</v>
      </c>
      <c r="ES14">
        <f t="shared" si="154"/>
        <v>1</v>
      </c>
      <c r="ET14">
        <f t="shared" si="155"/>
        <v>26</v>
      </c>
      <c r="EU14">
        <f t="shared" si="156"/>
        <v>1</v>
      </c>
      <c r="EV14">
        <f t="shared" si="157"/>
        <v>33</v>
      </c>
      <c r="EW14">
        <f t="shared" si="158"/>
        <v>19</v>
      </c>
      <c r="EX14">
        <f t="shared" si="159"/>
        <v>34</v>
      </c>
      <c r="EY14">
        <f t="shared" si="160"/>
        <v>9</v>
      </c>
      <c r="EZ14">
        <f t="shared" si="161"/>
        <v>34</v>
      </c>
      <c r="FA14">
        <f t="shared" si="162"/>
        <v>138966</v>
      </c>
      <c r="FH14">
        <f t="shared" si="163"/>
        <v>16</v>
      </c>
      <c r="FI14">
        <f t="shared" si="164"/>
        <v>1</v>
      </c>
      <c r="FJ14">
        <f t="shared" si="165"/>
        <v>26</v>
      </c>
      <c r="FK14">
        <f t="shared" si="166"/>
        <v>1</v>
      </c>
      <c r="FL14">
        <f t="shared" si="167"/>
        <v>19</v>
      </c>
      <c r="FM14">
        <f t="shared" si="168"/>
        <v>34</v>
      </c>
      <c r="FN14">
        <f t="shared" si="169"/>
        <v>9</v>
      </c>
      <c r="FO14">
        <f t="shared" si="170"/>
        <v>34</v>
      </c>
      <c r="FP14">
        <f t="shared" si="171"/>
        <v>138966</v>
      </c>
      <c r="FW14">
        <f t="shared" si="172"/>
        <v>1</v>
      </c>
      <c r="FX14">
        <f t="shared" si="173"/>
        <v>26</v>
      </c>
      <c r="FY14">
        <f t="shared" si="174"/>
        <v>1</v>
      </c>
      <c r="FZ14">
        <f t="shared" si="175"/>
        <v>34</v>
      </c>
      <c r="GA14">
        <f t="shared" si="176"/>
        <v>9</v>
      </c>
      <c r="GB14">
        <f t="shared" si="177"/>
        <v>34</v>
      </c>
      <c r="GC14">
        <f t="shared" si="178"/>
        <v>138966</v>
      </c>
      <c r="GJ14">
        <f t="shared" si="179"/>
        <v>26</v>
      </c>
      <c r="GK14">
        <f t="shared" si="180"/>
        <v>1</v>
      </c>
      <c r="GL14">
        <f t="shared" si="181"/>
        <v>9</v>
      </c>
      <c r="GM14">
        <f t="shared" si="182"/>
        <v>34</v>
      </c>
      <c r="GN14">
        <f t="shared" si="183"/>
        <v>138966</v>
      </c>
      <c r="GW14">
        <f t="shared" si="184"/>
        <v>1</v>
      </c>
      <c r="GX14">
        <f t="shared" si="185"/>
        <v>34</v>
      </c>
      <c r="GY14">
        <f t="shared" si="186"/>
        <v>138966</v>
      </c>
    </row>
    <row r="15" spans="1:207" x14ac:dyDescent="0.3">
      <c r="A15" t="str">
        <f>step8!A19</f>
        <v>O12</v>
      </c>
      <c r="B15">
        <f>step1!CR161</f>
        <v>127524.4</v>
      </c>
      <c r="C15">
        <f>step2!BQ154</f>
        <v>125538.8</v>
      </c>
      <c r="D15">
        <f>step3!AS154</f>
        <v>130048.6</v>
      </c>
      <c r="E15">
        <f>step4!AC154</f>
        <v>147838.79999999999</v>
      </c>
      <c r="F15">
        <f>step5!R166</f>
        <v>143933.6</v>
      </c>
      <c r="G15">
        <f>step6!J166</f>
        <v>137583.79999999999</v>
      </c>
      <c r="H15">
        <f>step7!E166</f>
        <v>135362.70000000001</v>
      </c>
      <c r="I15">
        <f>step8!C127</f>
        <v>134558.1</v>
      </c>
      <c r="J15">
        <f>step1!CS161</f>
        <v>127857</v>
      </c>
      <c r="L15">
        <f t="shared" si="96"/>
        <v>332.60000000000582</v>
      </c>
      <c r="M15">
        <f t="shared" si="97"/>
        <v>2318.1999999999971</v>
      </c>
      <c r="N15">
        <f t="shared" si="98"/>
        <v>2191.6000000000058</v>
      </c>
      <c r="O15">
        <f t="shared" si="99"/>
        <v>19981.799999999988</v>
      </c>
      <c r="P15">
        <f t="shared" si="100"/>
        <v>16076.600000000006</v>
      </c>
      <c r="Q15">
        <f t="shared" si="101"/>
        <v>9726.7999999999884</v>
      </c>
      <c r="R15">
        <f t="shared" si="102"/>
        <v>7505.7000000000116</v>
      </c>
      <c r="S15">
        <f t="shared" si="103"/>
        <v>6701.1000000000058</v>
      </c>
      <c r="T15">
        <f t="shared" si="78"/>
        <v>127857</v>
      </c>
      <c r="U15" s="39">
        <v>1000</v>
      </c>
      <c r="V15" s="62">
        <f t="shared" si="187"/>
        <v>14</v>
      </c>
      <c r="W15">
        <f t="shared" si="188"/>
        <v>17</v>
      </c>
      <c r="X15">
        <f t="shared" si="189"/>
        <v>13</v>
      </c>
      <c r="Y15">
        <f t="shared" si="190"/>
        <v>3</v>
      </c>
      <c r="Z15">
        <f t="shared" si="191"/>
        <v>3</v>
      </c>
      <c r="AA15">
        <f t="shared" si="192"/>
        <v>1</v>
      </c>
      <c r="AB15">
        <f t="shared" si="193"/>
        <v>1</v>
      </c>
      <c r="AC15">
        <f t="shared" si="194"/>
        <v>1</v>
      </c>
      <c r="AD15">
        <f t="shared" si="105"/>
        <v>127857</v>
      </c>
      <c r="AF15">
        <f t="shared" si="106"/>
        <v>9</v>
      </c>
      <c r="AG15">
        <f t="shared" si="106"/>
        <v>13</v>
      </c>
      <c r="AH15">
        <f t="shared" si="107"/>
        <v>5</v>
      </c>
      <c r="AI15">
        <f t="shared" si="108"/>
        <v>17</v>
      </c>
      <c r="AJ15">
        <f t="shared" si="109"/>
        <v>15</v>
      </c>
      <c r="AK15">
        <f t="shared" si="110"/>
        <v>10</v>
      </c>
      <c r="AL15">
        <f t="shared" si="111"/>
        <v>11</v>
      </c>
      <c r="AM15">
        <f t="shared" si="112"/>
        <v>12</v>
      </c>
      <c r="AN15">
        <f t="shared" si="113"/>
        <v>127857</v>
      </c>
      <c r="AQ15">
        <f t="shared" si="195"/>
        <v>14</v>
      </c>
      <c r="AR15">
        <f t="shared" si="114"/>
        <v>17</v>
      </c>
      <c r="AS15">
        <f t="shared" si="115"/>
        <v>13</v>
      </c>
      <c r="AT15">
        <f t="shared" si="116"/>
        <v>3</v>
      </c>
      <c r="AU15">
        <f t="shared" si="117"/>
        <v>3</v>
      </c>
      <c r="AV15">
        <f t="shared" si="118"/>
        <v>1</v>
      </c>
      <c r="AW15">
        <f t="shared" si="119"/>
        <v>1</v>
      </c>
      <c r="AX15">
        <f t="shared" si="120"/>
        <v>1</v>
      </c>
      <c r="AY15">
        <f t="shared" si="121"/>
        <v>9</v>
      </c>
      <c r="AZ15">
        <f t="shared" si="122"/>
        <v>13</v>
      </c>
      <c r="BA15">
        <f t="shared" si="123"/>
        <v>5</v>
      </c>
      <c r="BB15">
        <f t="shared" si="124"/>
        <v>17</v>
      </c>
      <c r="BC15">
        <f t="shared" si="125"/>
        <v>15</v>
      </c>
      <c r="BD15">
        <f t="shared" si="126"/>
        <v>10</v>
      </c>
      <c r="BE15">
        <f t="shared" si="127"/>
        <v>11</v>
      </c>
      <c r="BF15">
        <f t="shared" si="128"/>
        <v>12</v>
      </c>
      <c r="BG15">
        <f t="shared" si="129"/>
        <v>127857</v>
      </c>
      <c r="BJ15">
        <f t="shared" si="83"/>
        <v>14</v>
      </c>
      <c r="BK15">
        <f t="shared" si="16"/>
        <v>17</v>
      </c>
      <c r="BL15">
        <f t="shared" si="16"/>
        <v>13</v>
      </c>
      <c r="BM15">
        <f t="shared" si="16"/>
        <v>3</v>
      </c>
      <c r="BN15">
        <f t="shared" si="16"/>
        <v>3</v>
      </c>
      <c r="BO15">
        <f t="shared" si="16"/>
        <v>1</v>
      </c>
      <c r="BP15">
        <f t="shared" si="16"/>
        <v>1</v>
      </c>
      <c r="BQ15">
        <f t="shared" si="16"/>
        <v>1</v>
      </c>
      <c r="BR15">
        <f t="shared" si="196"/>
        <v>21</v>
      </c>
      <c r="BS15">
        <f t="shared" si="130"/>
        <v>18</v>
      </c>
      <c r="BT15">
        <f t="shared" si="130"/>
        <v>22</v>
      </c>
      <c r="BU15">
        <f t="shared" si="130"/>
        <v>32</v>
      </c>
      <c r="BV15">
        <f t="shared" si="130"/>
        <v>32</v>
      </c>
      <c r="BW15">
        <f t="shared" si="130"/>
        <v>34</v>
      </c>
      <c r="BX15">
        <f t="shared" si="130"/>
        <v>34</v>
      </c>
      <c r="BY15">
        <f t="shared" si="130"/>
        <v>34</v>
      </c>
      <c r="BZ15">
        <f t="shared" si="197"/>
        <v>127857</v>
      </c>
      <c r="CF15">
        <f t="shared" si="17"/>
        <v>9</v>
      </c>
      <c r="CG15">
        <f t="shared" si="18"/>
        <v>13</v>
      </c>
      <c r="CH15">
        <f t="shared" si="19"/>
        <v>5</v>
      </c>
      <c r="CI15">
        <f t="shared" si="20"/>
        <v>17</v>
      </c>
      <c r="CJ15">
        <f t="shared" si="21"/>
        <v>15</v>
      </c>
      <c r="CK15">
        <f t="shared" si="22"/>
        <v>10</v>
      </c>
      <c r="CL15">
        <f t="shared" si="23"/>
        <v>11</v>
      </c>
      <c r="CM15">
        <f t="shared" si="24"/>
        <v>12</v>
      </c>
      <c r="CN15">
        <f t="shared" si="198"/>
        <v>26</v>
      </c>
      <c r="CO15">
        <f t="shared" si="131"/>
        <v>22</v>
      </c>
      <c r="CP15">
        <f t="shared" si="132"/>
        <v>30</v>
      </c>
      <c r="CQ15">
        <f t="shared" si="133"/>
        <v>18</v>
      </c>
      <c r="CR15">
        <f t="shared" si="134"/>
        <v>20</v>
      </c>
      <c r="CS15">
        <f t="shared" si="135"/>
        <v>25</v>
      </c>
      <c r="CT15">
        <f t="shared" si="136"/>
        <v>24</v>
      </c>
      <c r="CU15">
        <f t="shared" si="137"/>
        <v>23</v>
      </c>
      <c r="CV15">
        <f t="shared" si="138"/>
        <v>127857</v>
      </c>
      <c r="DD15">
        <f t="shared" si="25"/>
        <v>17</v>
      </c>
      <c r="DE15">
        <f t="shared" si="26"/>
        <v>13</v>
      </c>
      <c r="DF15">
        <f t="shared" si="27"/>
        <v>3</v>
      </c>
      <c r="DG15">
        <f t="shared" si="28"/>
        <v>3</v>
      </c>
      <c r="DH15">
        <f t="shared" si="29"/>
        <v>1</v>
      </c>
      <c r="DI15">
        <f t="shared" si="30"/>
        <v>1</v>
      </c>
      <c r="DJ15">
        <f t="shared" si="31"/>
        <v>1</v>
      </c>
      <c r="DK15">
        <f t="shared" si="32"/>
        <v>18</v>
      </c>
      <c r="DL15">
        <f t="shared" si="33"/>
        <v>22</v>
      </c>
      <c r="DM15">
        <f t="shared" si="34"/>
        <v>32</v>
      </c>
      <c r="DN15">
        <f t="shared" si="35"/>
        <v>32</v>
      </c>
      <c r="DO15">
        <f t="shared" si="36"/>
        <v>34</v>
      </c>
      <c r="DP15">
        <f t="shared" si="37"/>
        <v>34</v>
      </c>
      <c r="DQ15">
        <f t="shared" si="38"/>
        <v>34</v>
      </c>
      <c r="DR15">
        <f t="shared" si="93"/>
        <v>127857</v>
      </c>
      <c r="DX15">
        <f t="shared" si="139"/>
        <v>13</v>
      </c>
      <c r="DY15">
        <f t="shared" si="140"/>
        <v>3</v>
      </c>
      <c r="DZ15">
        <f t="shared" si="141"/>
        <v>3</v>
      </c>
      <c r="EA15">
        <f t="shared" si="142"/>
        <v>1</v>
      </c>
      <c r="EB15">
        <f t="shared" si="143"/>
        <v>1</v>
      </c>
      <c r="EC15">
        <f t="shared" si="144"/>
        <v>1</v>
      </c>
      <c r="ED15">
        <f t="shared" si="145"/>
        <v>22</v>
      </c>
      <c r="EE15">
        <f t="shared" si="146"/>
        <v>32</v>
      </c>
      <c r="EF15">
        <f t="shared" si="147"/>
        <v>32</v>
      </c>
      <c r="EG15">
        <f t="shared" si="148"/>
        <v>34</v>
      </c>
      <c r="EH15">
        <f t="shared" si="149"/>
        <v>34</v>
      </c>
      <c r="EI15">
        <f t="shared" si="150"/>
        <v>34</v>
      </c>
      <c r="EJ15">
        <f t="shared" si="151"/>
        <v>127857</v>
      </c>
      <c r="EQ15">
        <f t="shared" si="152"/>
        <v>3</v>
      </c>
      <c r="ER15">
        <f t="shared" si="153"/>
        <v>3</v>
      </c>
      <c r="ES15">
        <f t="shared" si="154"/>
        <v>1</v>
      </c>
      <c r="ET15">
        <f t="shared" si="155"/>
        <v>1</v>
      </c>
      <c r="EU15">
        <f t="shared" si="156"/>
        <v>1</v>
      </c>
      <c r="EV15">
        <f t="shared" si="157"/>
        <v>32</v>
      </c>
      <c r="EW15">
        <f t="shared" si="158"/>
        <v>32</v>
      </c>
      <c r="EX15">
        <f t="shared" si="159"/>
        <v>34</v>
      </c>
      <c r="EY15">
        <f t="shared" si="160"/>
        <v>34</v>
      </c>
      <c r="EZ15">
        <f t="shared" si="161"/>
        <v>34</v>
      </c>
      <c r="FA15">
        <f t="shared" si="162"/>
        <v>127857</v>
      </c>
      <c r="FH15">
        <f t="shared" si="163"/>
        <v>3</v>
      </c>
      <c r="FI15">
        <f t="shared" si="164"/>
        <v>1</v>
      </c>
      <c r="FJ15">
        <f t="shared" si="165"/>
        <v>1</v>
      </c>
      <c r="FK15">
        <f t="shared" si="166"/>
        <v>1</v>
      </c>
      <c r="FL15">
        <f t="shared" si="167"/>
        <v>32</v>
      </c>
      <c r="FM15">
        <f t="shared" si="168"/>
        <v>34</v>
      </c>
      <c r="FN15">
        <f t="shared" si="169"/>
        <v>34</v>
      </c>
      <c r="FO15">
        <f t="shared" si="170"/>
        <v>34</v>
      </c>
      <c r="FP15">
        <f t="shared" si="171"/>
        <v>127857</v>
      </c>
      <c r="FW15">
        <f t="shared" si="172"/>
        <v>1</v>
      </c>
      <c r="FX15">
        <f t="shared" si="173"/>
        <v>1</v>
      </c>
      <c r="FY15">
        <f t="shared" si="174"/>
        <v>1</v>
      </c>
      <c r="FZ15">
        <f t="shared" si="175"/>
        <v>34</v>
      </c>
      <c r="GA15">
        <f t="shared" si="176"/>
        <v>34</v>
      </c>
      <c r="GB15">
        <f t="shared" si="177"/>
        <v>34</v>
      </c>
      <c r="GC15">
        <f t="shared" si="178"/>
        <v>127857</v>
      </c>
      <c r="GJ15">
        <f t="shared" si="179"/>
        <v>1</v>
      </c>
      <c r="GK15">
        <f t="shared" si="180"/>
        <v>1</v>
      </c>
      <c r="GL15">
        <f t="shared" si="181"/>
        <v>34</v>
      </c>
      <c r="GM15">
        <f t="shared" si="182"/>
        <v>34</v>
      </c>
      <c r="GN15">
        <f t="shared" si="183"/>
        <v>127857</v>
      </c>
      <c r="GW15">
        <f t="shared" si="184"/>
        <v>1</v>
      </c>
      <c r="GX15">
        <f t="shared" si="185"/>
        <v>34</v>
      </c>
      <c r="GY15">
        <f t="shared" si="186"/>
        <v>127857</v>
      </c>
    </row>
    <row r="16" spans="1:207" x14ac:dyDescent="0.3">
      <c r="A16" t="str">
        <f>step8!A20</f>
        <v>O13</v>
      </c>
      <c r="B16">
        <f>step1!CR162</f>
        <v>124740.7</v>
      </c>
      <c r="C16">
        <f>step2!BQ155</f>
        <v>127269.8</v>
      </c>
      <c r="D16">
        <f>step3!AS155</f>
        <v>127314.6</v>
      </c>
      <c r="E16">
        <f>step4!AC155</f>
        <v>146624</v>
      </c>
      <c r="F16">
        <f>step5!R167</f>
        <v>144477</v>
      </c>
      <c r="G16">
        <f>step6!J167</f>
        <v>137583.79999999999</v>
      </c>
      <c r="H16">
        <f>step7!E167</f>
        <v>135362.70000000001</v>
      </c>
      <c r="I16">
        <f>step8!C128</f>
        <v>134558.1</v>
      </c>
      <c r="J16">
        <f>step1!CS162</f>
        <v>125066</v>
      </c>
      <c r="L16">
        <f t="shared" si="96"/>
        <v>325.30000000000291</v>
      </c>
      <c r="M16">
        <f t="shared" si="97"/>
        <v>2203.8000000000029</v>
      </c>
      <c r="N16">
        <f t="shared" si="98"/>
        <v>2248.6000000000058</v>
      </c>
      <c r="O16">
        <f t="shared" si="99"/>
        <v>21558</v>
      </c>
      <c r="P16">
        <f t="shared" si="100"/>
        <v>19411</v>
      </c>
      <c r="Q16">
        <f t="shared" si="101"/>
        <v>12517.799999999988</v>
      </c>
      <c r="R16">
        <f t="shared" si="102"/>
        <v>10296.700000000012</v>
      </c>
      <c r="S16">
        <f t="shared" si="103"/>
        <v>9492.1000000000058</v>
      </c>
      <c r="T16">
        <f t="shared" si="78"/>
        <v>125066</v>
      </c>
      <c r="U16" s="39">
        <v>1000</v>
      </c>
      <c r="V16" s="62">
        <f t="shared" si="187"/>
        <v>17</v>
      </c>
      <c r="W16">
        <f t="shared" si="188"/>
        <v>13</v>
      </c>
      <c r="X16">
        <f t="shared" si="189"/>
        <v>14</v>
      </c>
      <c r="Y16">
        <f t="shared" si="190"/>
        <v>5</v>
      </c>
      <c r="Z16">
        <f t="shared" si="191"/>
        <v>2</v>
      </c>
      <c r="AA16">
        <f t="shared" si="192"/>
        <v>1</v>
      </c>
      <c r="AB16">
        <f t="shared" si="193"/>
        <v>1</v>
      </c>
      <c r="AC16">
        <f t="shared" si="194"/>
        <v>1</v>
      </c>
      <c r="AD16">
        <f t="shared" si="105"/>
        <v>125066</v>
      </c>
      <c r="AF16">
        <f t="shared" si="106"/>
        <v>7</v>
      </c>
      <c r="AG16">
        <f t="shared" si="106"/>
        <v>8</v>
      </c>
      <c r="AH16">
        <f t="shared" si="107"/>
        <v>6</v>
      </c>
      <c r="AI16">
        <f t="shared" si="108"/>
        <v>21</v>
      </c>
      <c r="AJ16">
        <f t="shared" si="109"/>
        <v>20</v>
      </c>
      <c r="AK16">
        <f t="shared" si="110"/>
        <v>13</v>
      </c>
      <c r="AL16">
        <f t="shared" si="111"/>
        <v>14</v>
      </c>
      <c r="AM16">
        <f t="shared" si="112"/>
        <v>15</v>
      </c>
      <c r="AN16">
        <f t="shared" si="113"/>
        <v>125066</v>
      </c>
      <c r="AQ16">
        <f t="shared" si="195"/>
        <v>17</v>
      </c>
      <c r="AR16">
        <f t="shared" si="114"/>
        <v>13</v>
      </c>
      <c r="AS16">
        <f t="shared" si="115"/>
        <v>14</v>
      </c>
      <c r="AT16">
        <f t="shared" si="116"/>
        <v>5</v>
      </c>
      <c r="AU16">
        <f t="shared" si="117"/>
        <v>2</v>
      </c>
      <c r="AV16">
        <f t="shared" si="118"/>
        <v>1</v>
      </c>
      <c r="AW16">
        <f t="shared" si="119"/>
        <v>1</v>
      </c>
      <c r="AX16">
        <f t="shared" si="120"/>
        <v>1</v>
      </c>
      <c r="AY16">
        <f t="shared" si="121"/>
        <v>7</v>
      </c>
      <c r="AZ16">
        <f t="shared" si="122"/>
        <v>8</v>
      </c>
      <c r="BA16">
        <f t="shared" si="123"/>
        <v>6</v>
      </c>
      <c r="BB16">
        <f t="shared" si="124"/>
        <v>21</v>
      </c>
      <c r="BC16">
        <f t="shared" si="125"/>
        <v>20</v>
      </c>
      <c r="BD16">
        <f t="shared" si="126"/>
        <v>13</v>
      </c>
      <c r="BE16">
        <f t="shared" si="127"/>
        <v>14</v>
      </c>
      <c r="BF16">
        <f t="shared" si="128"/>
        <v>15</v>
      </c>
      <c r="BG16">
        <f t="shared" si="129"/>
        <v>125066</v>
      </c>
      <c r="BJ16">
        <f t="shared" si="83"/>
        <v>17</v>
      </c>
      <c r="BK16">
        <f t="shared" si="16"/>
        <v>13</v>
      </c>
      <c r="BL16">
        <f t="shared" si="16"/>
        <v>14</v>
      </c>
      <c r="BM16">
        <f t="shared" si="16"/>
        <v>5</v>
      </c>
      <c r="BN16">
        <f t="shared" si="16"/>
        <v>2</v>
      </c>
      <c r="BO16">
        <f t="shared" si="16"/>
        <v>1</v>
      </c>
      <c r="BP16">
        <f t="shared" si="16"/>
        <v>1</v>
      </c>
      <c r="BQ16">
        <f t="shared" si="16"/>
        <v>1</v>
      </c>
      <c r="BR16">
        <f t="shared" si="196"/>
        <v>18</v>
      </c>
      <c r="BS16">
        <f t="shared" si="130"/>
        <v>22</v>
      </c>
      <c r="BT16">
        <f t="shared" si="130"/>
        <v>21</v>
      </c>
      <c r="BU16">
        <f t="shared" si="130"/>
        <v>30</v>
      </c>
      <c r="BV16">
        <f t="shared" si="130"/>
        <v>33</v>
      </c>
      <c r="BW16">
        <f t="shared" si="130"/>
        <v>34</v>
      </c>
      <c r="BX16">
        <f t="shared" si="130"/>
        <v>34</v>
      </c>
      <c r="BY16">
        <f t="shared" si="130"/>
        <v>34</v>
      </c>
      <c r="BZ16">
        <f t="shared" si="197"/>
        <v>125066</v>
      </c>
      <c r="CF16">
        <f t="shared" si="17"/>
        <v>7</v>
      </c>
      <c r="CG16">
        <f t="shared" si="18"/>
        <v>8</v>
      </c>
      <c r="CH16">
        <f t="shared" si="19"/>
        <v>6</v>
      </c>
      <c r="CI16">
        <f t="shared" si="20"/>
        <v>21</v>
      </c>
      <c r="CJ16">
        <f t="shared" si="21"/>
        <v>20</v>
      </c>
      <c r="CK16">
        <f t="shared" si="22"/>
        <v>13</v>
      </c>
      <c r="CL16">
        <f t="shared" si="23"/>
        <v>14</v>
      </c>
      <c r="CM16">
        <f t="shared" si="24"/>
        <v>15</v>
      </c>
      <c r="CN16">
        <f t="shared" si="198"/>
        <v>28</v>
      </c>
      <c r="CO16">
        <f t="shared" si="131"/>
        <v>27</v>
      </c>
      <c r="CP16">
        <f t="shared" si="132"/>
        <v>29</v>
      </c>
      <c r="CQ16">
        <f t="shared" si="133"/>
        <v>14</v>
      </c>
      <c r="CR16">
        <f t="shared" si="134"/>
        <v>15</v>
      </c>
      <c r="CS16">
        <f t="shared" si="135"/>
        <v>22</v>
      </c>
      <c r="CT16">
        <f t="shared" si="136"/>
        <v>21</v>
      </c>
      <c r="CU16">
        <f t="shared" si="137"/>
        <v>20</v>
      </c>
      <c r="CV16">
        <f t="shared" si="138"/>
        <v>125066</v>
      </c>
      <c r="DD16">
        <f t="shared" si="25"/>
        <v>13</v>
      </c>
      <c r="DE16">
        <f t="shared" si="26"/>
        <v>14</v>
      </c>
      <c r="DF16">
        <f t="shared" si="27"/>
        <v>5</v>
      </c>
      <c r="DG16">
        <f t="shared" si="28"/>
        <v>2</v>
      </c>
      <c r="DH16">
        <f t="shared" si="29"/>
        <v>1</v>
      </c>
      <c r="DI16">
        <f t="shared" si="30"/>
        <v>1</v>
      </c>
      <c r="DJ16">
        <f t="shared" si="31"/>
        <v>1</v>
      </c>
      <c r="DK16">
        <f t="shared" si="32"/>
        <v>22</v>
      </c>
      <c r="DL16">
        <f t="shared" si="33"/>
        <v>21</v>
      </c>
      <c r="DM16">
        <f t="shared" si="34"/>
        <v>30</v>
      </c>
      <c r="DN16">
        <f t="shared" si="35"/>
        <v>33</v>
      </c>
      <c r="DO16">
        <f t="shared" si="36"/>
        <v>34</v>
      </c>
      <c r="DP16">
        <f t="shared" si="37"/>
        <v>34</v>
      </c>
      <c r="DQ16">
        <f t="shared" si="38"/>
        <v>34</v>
      </c>
      <c r="DR16">
        <f t="shared" si="93"/>
        <v>125066</v>
      </c>
      <c r="DX16">
        <f t="shared" si="139"/>
        <v>14</v>
      </c>
      <c r="DY16">
        <f t="shared" si="140"/>
        <v>5</v>
      </c>
      <c r="DZ16">
        <f t="shared" si="141"/>
        <v>2</v>
      </c>
      <c r="EA16">
        <f t="shared" si="142"/>
        <v>1</v>
      </c>
      <c r="EB16">
        <f t="shared" si="143"/>
        <v>1</v>
      </c>
      <c r="EC16">
        <f t="shared" si="144"/>
        <v>1</v>
      </c>
      <c r="ED16">
        <f t="shared" si="145"/>
        <v>21</v>
      </c>
      <c r="EE16">
        <f t="shared" si="146"/>
        <v>30</v>
      </c>
      <c r="EF16">
        <f t="shared" si="147"/>
        <v>33</v>
      </c>
      <c r="EG16">
        <f t="shared" si="148"/>
        <v>34</v>
      </c>
      <c r="EH16">
        <f t="shared" si="149"/>
        <v>34</v>
      </c>
      <c r="EI16">
        <f t="shared" si="150"/>
        <v>34</v>
      </c>
      <c r="EJ16">
        <f t="shared" si="151"/>
        <v>125066</v>
      </c>
      <c r="EQ16">
        <f t="shared" si="152"/>
        <v>5</v>
      </c>
      <c r="ER16">
        <f t="shared" si="153"/>
        <v>2</v>
      </c>
      <c r="ES16">
        <f t="shared" si="154"/>
        <v>1</v>
      </c>
      <c r="ET16">
        <f t="shared" si="155"/>
        <v>1</v>
      </c>
      <c r="EU16">
        <f t="shared" si="156"/>
        <v>1</v>
      </c>
      <c r="EV16">
        <f t="shared" si="157"/>
        <v>30</v>
      </c>
      <c r="EW16">
        <f t="shared" si="158"/>
        <v>33</v>
      </c>
      <c r="EX16">
        <f t="shared" si="159"/>
        <v>34</v>
      </c>
      <c r="EY16">
        <f t="shared" si="160"/>
        <v>34</v>
      </c>
      <c r="EZ16">
        <f t="shared" si="161"/>
        <v>34</v>
      </c>
      <c r="FA16">
        <f t="shared" si="162"/>
        <v>125066</v>
      </c>
      <c r="FH16">
        <f t="shared" si="163"/>
        <v>2</v>
      </c>
      <c r="FI16">
        <f t="shared" si="164"/>
        <v>1</v>
      </c>
      <c r="FJ16">
        <f t="shared" si="165"/>
        <v>1</v>
      </c>
      <c r="FK16">
        <f t="shared" si="166"/>
        <v>1</v>
      </c>
      <c r="FL16">
        <f t="shared" si="167"/>
        <v>33</v>
      </c>
      <c r="FM16">
        <f t="shared" si="168"/>
        <v>34</v>
      </c>
      <c r="FN16">
        <f t="shared" si="169"/>
        <v>34</v>
      </c>
      <c r="FO16">
        <f t="shared" si="170"/>
        <v>34</v>
      </c>
      <c r="FP16">
        <f t="shared" si="171"/>
        <v>125066</v>
      </c>
      <c r="FW16">
        <f t="shared" si="172"/>
        <v>1</v>
      </c>
      <c r="FX16">
        <f t="shared" si="173"/>
        <v>1</v>
      </c>
      <c r="FY16">
        <f t="shared" si="174"/>
        <v>1</v>
      </c>
      <c r="FZ16">
        <f t="shared" si="175"/>
        <v>34</v>
      </c>
      <c r="GA16">
        <f t="shared" si="176"/>
        <v>34</v>
      </c>
      <c r="GB16">
        <f t="shared" si="177"/>
        <v>34</v>
      </c>
      <c r="GC16">
        <f t="shared" si="178"/>
        <v>125066</v>
      </c>
      <c r="GJ16">
        <f t="shared" si="179"/>
        <v>1</v>
      </c>
      <c r="GK16">
        <f t="shared" si="180"/>
        <v>1</v>
      </c>
      <c r="GL16">
        <f t="shared" si="181"/>
        <v>34</v>
      </c>
      <c r="GM16">
        <f t="shared" si="182"/>
        <v>34</v>
      </c>
      <c r="GN16">
        <f t="shared" si="183"/>
        <v>125066</v>
      </c>
      <c r="GW16">
        <f t="shared" si="184"/>
        <v>1</v>
      </c>
      <c r="GX16">
        <f t="shared" si="185"/>
        <v>34</v>
      </c>
      <c r="GY16">
        <f t="shared" si="186"/>
        <v>125066</v>
      </c>
    </row>
    <row r="17" spans="1:207" x14ac:dyDescent="0.3">
      <c r="A17" t="str">
        <f>step8!A21</f>
        <v>O14</v>
      </c>
      <c r="B17">
        <f>step1!CR163</f>
        <v>134195.9</v>
      </c>
      <c r="C17">
        <f>step2!BQ156</f>
        <v>155313.4</v>
      </c>
      <c r="D17">
        <f>step3!AS156</f>
        <v>147115.4</v>
      </c>
      <c r="E17">
        <f>step4!AC156</f>
        <v>163357.79999999999</v>
      </c>
      <c r="F17">
        <f>step5!R168</f>
        <v>145673.9</v>
      </c>
      <c r="G17">
        <f>step6!J168</f>
        <v>137583.79999999999</v>
      </c>
      <c r="H17">
        <f>step7!E168</f>
        <v>135362.70000000001</v>
      </c>
      <c r="I17">
        <f>step8!C129</f>
        <v>134558.1</v>
      </c>
      <c r="J17">
        <f>step1!CS163</f>
        <v>127857</v>
      </c>
      <c r="L17">
        <f t="shared" si="96"/>
        <v>6338.8999999999942</v>
      </c>
      <c r="M17">
        <f t="shared" si="97"/>
        <v>27456.399999999994</v>
      </c>
      <c r="N17">
        <f t="shared" si="98"/>
        <v>19258.399999999994</v>
      </c>
      <c r="O17">
        <f t="shared" si="99"/>
        <v>35500.799999999988</v>
      </c>
      <c r="P17">
        <f t="shared" si="100"/>
        <v>17816.899999999994</v>
      </c>
      <c r="Q17">
        <f t="shared" si="101"/>
        <v>9726.7999999999884</v>
      </c>
      <c r="R17">
        <f t="shared" si="102"/>
        <v>7505.7000000000116</v>
      </c>
      <c r="S17">
        <f t="shared" si="103"/>
        <v>6701.1000000000058</v>
      </c>
      <c r="T17">
        <f t="shared" si="78"/>
        <v>127857</v>
      </c>
      <c r="U17" s="39">
        <v>1000</v>
      </c>
      <c r="V17" s="62">
        <f t="shared" si="187"/>
        <v>8</v>
      </c>
      <c r="W17">
        <f t="shared" si="188"/>
        <v>4</v>
      </c>
      <c r="X17">
        <f t="shared" si="189"/>
        <v>6</v>
      </c>
      <c r="Y17">
        <f t="shared" si="190"/>
        <v>1</v>
      </c>
      <c r="Z17">
        <f t="shared" si="191"/>
        <v>1</v>
      </c>
      <c r="AA17">
        <f t="shared" si="192"/>
        <v>1</v>
      </c>
      <c r="AB17">
        <f t="shared" si="193"/>
        <v>1</v>
      </c>
      <c r="AC17">
        <f t="shared" si="194"/>
        <v>1</v>
      </c>
      <c r="AD17">
        <f t="shared" si="105"/>
        <v>127857</v>
      </c>
      <c r="AF17">
        <f t="shared" si="106"/>
        <v>28</v>
      </c>
      <c r="AG17">
        <f t="shared" si="106"/>
        <v>32</v>
      </c>
      <c r="AH17">
        <f t="shared" si="107"/>
        <v>28</v>
      </c>
      <c r="AI17">
        <f t="shared" si="108"/>
        <v>32</v>
      </c>
      <c r="AJ17">
        <f t="shared" si="109"/>
        <v>18</v>
      </c>
      <c r="AK17">
        <f t="shared" si="110"/>
        <v>10</v>
      </c>
      <c r="AL17">
        <f t="shared" si="111"/>
        <v>11</v>
      </c>
      <c r="AM17">
        <f t="shared" si="112"/>
        <v>12</v>
      </c>
      <c r="AN17">
        <f t="shared" si="113"/>
        <v>127857</v>
      </c>
      <c r="AQ17">
        <f t="shared" si="195"/>
        <v>8</v>
      </c>
      <c r="AR17">
        <f t="shared" si="114"/>
        <v>4</v>
      </c>
      <c r="AS17">
        <f t="shared" si="115"/>
        <v>6</v>
      </c>
      <c r="AT17">
        <f t="shared" si="116"/>
        <v>1</v>
      </c>
      <c r="AU17">
        <f t="shared" si="117"/>
        <v>1</v>
      </c>
      <c r="AV17">
        <f t="shared" si="118"/>
        <v>1</v>
      </c>
      <c r="AW17">
        <f t="shared" si="119"/>
        <v>1</v>
      </c>
      <c r="AX17">
        <f t="shared" si="120"/>
        <v>1</v>
      </c>
      <c r="AY17">
        <f t="shared" si="121"/>
        <v>28</v>
      </c>
      <c r="AZ17">
        <f t="shared" si="122"/>
        <v>32</v>
      </c>
      <c r="BA17">
        <f t="shared" si="123"/>
        <v>28</v>
      </c>
      <c r="BB17">
        <f t="shared" si="124"/>
        <v>32</v>
      </c>
      <c r="BC17">
        <f t="shared" si="125"/>
        <v>18</v>
      </c>
      <c r="BD17">
        <f t="shared" si="126"/>
        <v>10</v>
      </c>
      <c r="BE17">
        <f t="shared" si="127"/>
        <v>11</v>
      </c>
      <c r="BF17">
        <f t="shared" si="128"/>
        <v>12</v>
      </c>
      <c r="BG17">
        <f t="shared" si="129"/>
        <v>127857</v>
      </c>
      <c r="BJ17">
        <f t="shared" si="83"/>
        <v>8</v>
      </c>
      <c r="BK17">
        <f t="shared" si="16"/>
        <v>4</v>
      </c>
      <c r="BL17">
        <f t="shared" si="16"/>
        <v>6</v>
      </c>
      <c r="BM17">
        <f t="shared" si="16"/>
        <v>1</v>
      </c>
      <c r="BN17">
        <f t="shared" si="16"/>
        <v>1</v>
      </c>
      <c r="BO17">
        <f t="shared" si="16"/>
        <v>1</v>
      </c>
      <c r="BP17">
        <f t="shared" si="16"/>
        <v>1</v>
      </c>
      <c r="BQ17">
        <f t="shared" si="16"/>
        <v>1</v>
      </c>
      <c r="BR17">
        <f t="shared" si="196"/>
        <v>27</v>
      </c>
      <c r="BS17">
        <f t="shared" si="130"/>
        <v>31</v>
      </c>
      <c r="BT17">
        <f t="shared" si="130"/>
        <v>29</v>
      </c>
      <c r="BU17">
        <f t="shared" si="130"/>
        <v>34</v>
      </c>
      <c r="BV17">
        <f t="shared" si="130"/>
        <v>34</v>
      </c>
      <c r="BW17">
        <f t="shared" si="130"/>
        <v>34</v>
      </c>
      <c r="BX17">
        <f t="shared" si="130"/>
        <v>34</v>
      </c>
      <c r="BY17">
        <f t="shared" si="130"/>
        <v>34</v>
      </c>
      <c r="BZ17">
        <f t="shared" si="197"/>
        <v>127857</v>
      </c>
      <c r="CF17">
        <f t="shared" si="17"/>
        <v>28</v>
      </c>
      <c r="CG17">
        <f t="shared" si="18"/>
        <v>32</v>
      </c>
      <c r="CH17">
        <f t="shared" si="19"/>
        <v>28</v>
      </c>
      <c r="CI17">
        <f t="shared" si="20"/>
        <v>32</v>
      </c>
      <c r="CJ17">
        <f t="shared" si="21"/>
        <v>18</v>
      </c>
      <c r="CK17">
        <f t="shared" si="22"/>
        <v>10</v>
      </c>
      <c r="CL17">
        <f t="shared" si="23"/>
        <v>11</v>
      </c>
      <c r="CM17">
        <f t="shared" si="24"/>
        <v>12</v>
      </c>
      <c r="CN17">
        <f t="shared" si="198"/>
        <v>7</v>
      </c>
      <c r="CO17">
        <f t="shared" si="131"/>
        <v>3</v>
      </c>
      <c r="CP17">
        <f t="shared" si="132"/>
        <v>7</v>
      </c>
      <c r="CQ17">
        <f t="shared" si="133"/>
        <v>3</v>
      </c>
      <c r="CR17">
        <f t="shared" si="134"/>
        <v>17</v>
      </c>
      <c r="CS17">
        <f t="shared" si="135"/>
        <v>25</v>
      </c>
      <c r="CT17">
        <f t="shared" si="136"/>
        <v>24</v>
      </c>
      <c r="CU17">
        <f t="shared" si="137"/>
        <v>23</v>
      </c>
      <c r="CV17">
        <f t="shared" si="138"/>
        <v>127857</v>
      </c>
      <c r="DD17">
        <f t="shared" si="25"/>
        <v>4</v>
      </c>
      <c r="DE17">
        <f t="shared" si="26"/>
        <v>6</v>
      </c>
      <c r="DF17">
        <f t="shared" si="27"/>
        <v>1</v>
      </c>
      <c r="DG17">
        <f t="shared" si="28"/>
        <v>1</v>
      </c>
      <c r="DH17">
        <f t="shared" si="29"/>
        <v>1</v>
      </c>
      <c r="DI17">
        <f t="shared" si="30"/>
        <v>1</v>
      </c>
      <c r="DJ17">
        <f t="shared" si="31"/>
        <v>1</v>
      </c>
      <c r="DK17">
        <f t="shared" si="32"/>
        <v>31</v>
      </c>
      <c r="DL17">
        <f t="shared" si="33"/>
        <v>29</v>
      </c>
      <c r="DM17">
        <f t="shared" si="34"/>
        <v>34</v>
      </c>
      <c r="DN17">
        <f t="shared" si="35"/>
        <v>34</v>
      </c>
      <c r="DO17">
        <f t="shared" si="36"/>
        <v>34</v>
      </c>
      <c r="DP17">
        <f t="shared" si="37"/>
        <v>34</v>
      </c>
      <c r="DQ17">
        <f t="shared" si="38"/>
        <v>34</v>
      </c>
      <c r="DR17">
        <f t="shared" si="93"/>
        <v>127857</v>
      </c>
      <c r="DX17">
        <f t="shared" si="139"/>
        <v>6</v>
      </c>
      <c r="DY17">
        <f t="shared" si="140"/>
        <v>1</v>
      </c>
      <c r="DZ17">
        <f t="shared" si="141"/>
        <v>1</v>
      </c>
      <c r="EA17">
        <f t="shared" si="142"/>
        <v>1</v>
      </c>
      <c r="EB17">
        <f t="shared" si="143"/>
        <v>1</v>
      </c>
      <c r="EC17">
        <f t="shared" si="144"/>
        <v>1</v>
      </c>
      <c r="ED17">
        <f t="shared" si="145"/>
        <v>29</v>
      </c>
      <c r="EE17">
        <f t="shared" si="146"/>
        <v>34</v>
      </c>
      <c r="EF17">
        <f t="shared" si="147"/>
        <v>34</v>
      </c>
      <c r="EG17">
        <f t="shared" si="148"/>
        <v>34</v>
      </c>
      <c r="EH17">
        <f t="shared" si="149"/>
        <v>34</v>
      </c>
      <c r="EI17">
        <f t="shared" si="150"/>
        <v>34</v>
      </c>
      <c r="EJ17">
        <f t="shared" si="151"/>
        <v>127857</v>
      </c>
      <c r="EQ17">
        <f t="shared" si="152"/>
        <v>1</v>
      </c>
      <c r="ER17">
        <f t="shared" si="153"/>
        <v>1</v>
      </c>
      <c r="ES17">
        <f t="shared" si="154"/>
        <v>1</v>
      </c>
      <c r="ET17">
        <f t="shared" si="155"/>
        <v>1</v>
      </c>
      <c r="EU17">
        <f t="shared" si="156"/>
        <v>1</v>
      </c>
      <c r="EV17">
        <f t="shared" si="157"/>
        <v>34</v>
      </c>
      <c r="EW17">
        <f t="shared" si="158"/>
        <v>34</v>
      </c>
      <c r="EX17">
        <f t="shared" si="159"/>
        <v>34</v>
      </c>
      <c r="EY17">
        <f t="shared" si="160"/>
        <v>34</v>
      </c>
      <c r="EZ17">
        <f t="shared" si="161"/>
        <v>34</v>
      </c>
      <c r="FA17">
        <f t="shared" si="162"/>
        <v>127857</v>
      </c>
      <c r="FH17">
        <f t="shared" si="163"/>
        <v>1</v>
      </c>
      <c r="FI17">
        <f t="shared" si="164"/>
        <v>1</v>
      </c>
      <c r="FJ17">
        <f t="shared" si="165"/>
        <v>1</v>
      </c>
      <c r="FK17">
        <f t="shared" si="166"/>
        <v>1</v>
      </c>
      <c r="FL17">
        <f t="shared" si="167"/>
        <v>34</v>
      </c>
      <c r="FM17">
        <f t="shared" si="168"/>
        <v>34</v>
      </c>
      <c r="FN17">
        <f t="shared" si="169"/>
        <v>34</v>
      </c>
      <c r="FO17">
        <f t="shared" si="170"/>
        <v>34</v>
      </c>
      <c r="FP17">
        <f t="shared" si="171"/>
        <v>127857</v>
      </c>
      <c r="FW17">
        <f t="shared" si="172"/>
        <v>1</v>
      </c>
      <c r="FX17">
        <f t="shared" si="173"/>
        <v>1</v>
      </c>
      <c r="FY17">
        <f t="shared" si="174"/>
        <v>1</v>
      </c>
      <c r="FZ17">
        <f t="shared" si="175"/>
        <v>34</v>
      </c>
      <c r="GA17">
        <f t="shared" si="176"/>
        <v>34</v>
      </c>
      <c r="GB17">
        <f t="shared" si="177"/>
        <v>34</v>
      </c>
      <c r="GC17">
        <f t="shared" si="178"/>
        <v>127857</v>
      </c>
      <c r="GJ17">
        <f t="shared" si="179"/>
        <v>1</v>
      </c>
      <c r="GK17">
        <f t="shared" si="180"/>
        <v>1</v>
      </c>
      <c r="GL17">
        <f t="shared" si="181"/>
        <v>34</v>
      </c>
      <c r="GM17">
        <f t="shared" si="182"/>
        <v>34</v>
      </c>
      <c r="GN17">
        <f t="shared" si="183"/>
        <v>127857</v>
      </c>
      <c r="GW17">
        <f t="shared" si="184"/>
        <v>1</v>
      </c>
      <c r="GX17">
        <f t="shared" si="185"/>
        <v>34</v>
      </c>
      <c r="GY17">
        <f t="shared" si="186"/>
        <v>127857</v>
      </c>
    </row>
    <row r="18" spans="1:207" x14ac:dyDescent="0.3">
      <c r="A18" t="str">
        <f>step8!A22</f>
        <v>O15</v>
      </c>
      <c r="B18">
        <f>step1!CR164</f>
        <v>116178.1</v>
      </c>
      <c r="C18">
        <f>step2!BQ157</f>
        <v>115840.4</v>
      </c>
      <c r="D18">
        <f>step3!AS157</f>
        <v>114584.9</v>
      </c>
      <c r="E18">
        <f>step4!AC157</f>
        <v>141618.9</v>
      </c>
      <c r="F18">
        <f>step5!R169</f>
        <v>139545.1</v>
      </c>
      <c r="G18">
        <f>step6!J169</f>
        <v>137583.79999999999</v>
      </c>
      <c r="H18">
        <f>step7!E169</f>
        <v>135362.70000000001</v>
      </c>
      <c r="I18">
        <f>step8!C130</f>
        <v>134558.1</v>
      </c>
      <c r="J18">
        <f>step1!CS164</f>
        <v>113566</v>
      </c>
      <c r="L18">
        <f t="shared" si="96"/>
        <v>2612.1000000000058</v>
      </c>
      <c r="M18">
        <f t="shared" si="97"/>
        <v>2274.3999999999942</v>
      </c>
      <c r="N18">
        <f t="shared" si="98"/>
        <v>1018.8999999999942</v>
      </c>
      <c r="O18">
        <f t="shared" si="99"/>
        <v>28052.899999999994</v>
      </c>
      <c r="P18">
        <f t="shared" si="100"/>
        <v>25979.100000000006</v>
      </c>
      <c r="Q18">
        <f t="shared" si="101"/>
        <v>24017.799999999988</v>
      </c>
      <c r="R18">
        <f t="shared" si="102"/>
        <v>21796.700000000012</v>
      </c>
      <c r="S18">
        <f t="shared" si="103"/>
        <v>20992.100000000006</v>
      </c>
      <c r="T18">
        <f t="shared" si="78"/>
        <v>113566</v>
      </c>
      <c r="U18" s="39">
        <v>1000</v>
      </c>
      <c r="V18" s="62">
        <f t="shared" si="187"/>
        <v>29</v>
      </c>
      <c r="W18">
        <f t="shared" si="188"/>
        <v>30</v>
      </c>
      <c r="X18">
        <f t="shared" si="189"/>
        <v>25</v>
      </c>
      <c r="Y18">
        <f t="shared" si="190"/>
        <v>14</v>
      </c>
      <c r="Z18">
        <f t="shared" si="191"/>
        <v>17</v>
      </c>
      <c r="AA18">
        <f t="shared" si="192"/>
        <v>1</v>
      </c>
      <c r="AB18">
        <f t="shared" si="193"/>
        <v>1</v>
      </c>
      <c r="AC18">
        <f t="shared" si="194"/>
        <v>1</v>
      </c>
      <c r="AD18">
        <f t="shared" si="105"/>
        <v>113566</v>
      </c>
      <c r="AF18">
        <f t="shared" si="106"/>
        <v>21</v>
      </c>
      <c r="AG18">
        <f t="shared" si="106"/>
        <v>11</v>
      </c>
      <c r="AH18">
        <f t="shared" si="107"/>
        <v>3</v>
      </c>
      <c r="AI18">
        <f t="shared" si="108"/>
        <v>31</v>
      </c>
      <c r="AJ18">
        <f t="shared" si="109"/>
        <v>28</v>
      </c>
      <c r="AK18">
        <f t="shared" si="110"/>
        <v>29</v>
      </c>
      <c r="AL18">
        <f t="shared" si="111"/>
        <v>29</v>
      </c>
      <c r="AM18">
        <f t="shared" si="112"/>
        <v>30</v>
      </c>
      <c r="AN18">
        <f t="shared" si="113"/>
        <v>113566</v>
      </c>
      <c r="AQ18">
        <f t="shared" si="195"/>
        <v>29</v>
      </c>
      <c r="AR18">
        <f t="shared" si="114"/>
        <v>30</v>
      </c>
      <c r="AS18">
        <f t="shared" si="115"/>
        <v>25</v>
      </c>
      <c r="AT18">
        <f t="shared" si="116"/>
        <v>14</v>
      </c>
      <c r="AU18">
        <f t="shared" si="117"/>
        <v>17</v>
      </c>
      <c r="AV18">
        <f t="shared" si="118"/>
        <v>1</v>
      </c>
      <c r="AW18">
        <f t="shared" si="119"/>
        <v>1</v>
      </c>
      <c r="AX18">
        <f t="shared" si="120"/>
        <v>1</v>
      </c>
      <c r="AY18">
        <f t="shared" si="121"/>
        <v>21</v>
      </c>
      <c r="AZ18">
        <f t="shared" si="122"/>
        <v>11</v>
      </c>
      <c r="BA18">
        <f t="shared" si="123"/>
        <v>3</v>
      </c>
      <c r="BB18">
        <f t="shared" si="124"/>
        <v>31</v>
      </c>
      <c r="BC18">
        <f t="shared" si="125"/>
        <v>28</v>
      </c>
      <c r="BD18">
        <f t="shared" si="126"/>
        <v>29</v>
      </c>
      <c r="BE18">
        <f t="shared" si="127"/>
        <v>29</v>
      </c>
      <c r="BF18">
        <f t="shared" si="128"/>
        <v>30</v>
      </c>
      <c r="BG18">
        <f t="shared" si="129"/>
        <v>113566</v>
      </c>
      <c r="BJ18">
        <f t="shared" si="83"/>
        <v>29</v>
      </c>
      <c r="BK18">
        <f t="shared" ref="BK18:BK37" si="199">AR18</f>
        <v>30</v>
      </c>
      <c r="BL18">
        <f t="shared" ref="BL18:BL37" si="200">AS18</f>
        <v>25</v>
      </c>
      <c r="BM18">
        <f t="shared" ref="BM18:BM37" si="201">AT18</f>
        <v>14</v>
      </c>
      <c r="BN18">
        <f t="shared" ref="BN18:BN37" si="202">AU18</f>
        <v>17</v>
      </c>
      <c r="BO18">
        <f t="shared" ref="BO18:BO37" si="203">AV18</f>
        <v>1</v>
      </c>
      <c r="BP18">
        <f t="shared" ref="BP18:BP37" si="204">AW18</f>
        <v>1</v>
      </c>
      <c r="BQ18">
        <f t="shared" ref="BQ18:BQ37" si="205">AX18</f>
        <v>1</v>
      </c>
      <c r="BR18">
        <f t="shared" si="196"/>
        <v>6</v>
      </c>
      <c r="BS18">
        <f t="shared" si="130"/>
        <v>5</v>
      </c>
      <c r="BT18">
        <f t="shared" si="130"/>
        <v>10</v>
      </c>
      <c r="BU18">
        <f t="shared" si="130"/>
        <v>21</v>
      </c>
      <c r="BV18">
        <f t="shared" si="130"/>
        <v>18</v>
      </c>
      <c r="BW18">
        <f t="shared" si="130"/>
        <v>34</v>
      </c>
      <c r="BX18">
        <f t="shared" si="130"/>
        <v>34</v>
      </c>
      <c r="BY18">
        <f t="shared" si="130"/>
        <v>34</v>
      </c>
      <c r="BZ18">
        <f t="shared" si="197"/>
        <v>113566</v>
      </c>
      <c r="CF18">
        <f t="shared" si="17"/>
        <v>21</v>
      </c>
      <c r="CG18">
        <f t="shared" si="18"/>
        <v>11</v>
      </c>
      <c r="CH18">
        <f t="shared" si="19"/>
        <v>3</v>
      </c>
      <c r="CI18">
        <f t="shared" si="20"/>
        <v>31</v>
      </c>
      <c r="CJ18">
        <f t="shared" si="21"/>
        <v>28</v>
      </c>
      <c r="CK18">
        <f t="shared" si="22"/>
        <v>29</v>
      </c>
      <c r="CL18">
        <f t="shared" si="23"/>
        <v>29</v>
      </c>
      <c r="CM18">
        <f t="shared" si="24"/>
        <v>30</v>
      </c>
      <c r="CN18">
        <f t="shared" si="198"/>
        <v>14</v>
      </c>
      <c r="CO18">
        <f t="shared" si="131"/>
        <v>24</v>
      </c>
      <c r="CP18">
        <f t="shared" si="132"/>
        <v>32</v>
      </c>
      <c r="CQ18">
        <f t="shared" si="133"/>
        <v>4</v>
      </c>
      <c r="CR18">
        <f t="shared" si="134"/>
        <v>7</v>
      </c>
      <c r="CS18">
        <f t="shared" si="135"/>
        <v>6</v>
      </c>
      <c r="CT18">
        <f t="shared" si="136"/>
        <v>6</v>
      </c>
      <c r="CU18">
        <f t="shared" si="137"/>
        <v>5</v>
      </c>
      <c r="CV18">
        <f t="shared" si="138"/>
        <v>113566</v>
      </c>
      <c r="DD18">
        <f t="shared" si="25"/>
        <v>30</v>
      </c>
      <c r="DE18">
        <f t="shared" si="26"/>
        <v>25</v>
      </c>
      <c r="DF18">
        <f t="shared" si="27"/>
        <v>14</v>
      </c>
      <c r="DG18">
        <f t="shared" si="28"/>
        <v>17</v>
      </c>
      <c r="DH18">
        <f t="shared" si="29"/>
        <v>1</v>
      </c>
      <c r="DI18">
        <f t="shared" si="30"/>
        <v>1</v>
      </c>
      <c r="DJ18">
        <f t="shared" si="31"/>
        <v>1</v>
      </c>
      <c r="DK18">
        <f t="shared" si="32"/>
        <v>5</v>
      </c>
      <c r="DL18">
        <f t="shared" si="33"/>
        <v>10</v>
      </c>
      <c r="DM18">
        <f t="shared" si="34"/>
        <v>21</v>
      </c>
      <c r="DN18">
        <f t="shared" si="35"/>
        <v>18</v>
      </c>
      <c r="DO18">
        <f t="shared" si="36"/>
        <v>34</v>
      </c>
      <c r="DP18">
        <f t="shared" si="37"/>
        <v>34</v>
      </c>
      <c r="DQ18">
        <f t="shared" si="38"/>
        <v>34</v>
      </c>
      <c r="DR18">
        <f t="shared" si="93"/>
        <v>113566</v>
      </c>
      <c r="DX18">
        <f t="shared" si="139"/>
        <v>25</v>
      </c>
      <c r="DY18">
        <f t="shared" si="140"/>
        <v>14</v>
      </c>
      <c r="DZ18">
        <f t="shared" si="141"/>
        <v>17</v>
      </c>
      <c r="EA18">
        <f t="shared" si="142"/>
        <v>1</v>
      </c>
      <c r="EB18">
        <f t="shared" si="143"/>
        <v>1</v>
      </c>
      <c r="EC18">
        <f t="shared" si="144"/>
        <v>1</v>
      </c>
      <c r="ED18">
        <f t="shared" si="145"/>
        <v>10</v>
      </c>
      <c r="EE18">
        <f t="shared" si="146"/>
        <v>21</v>
      </c>
      <c r="EF18">
        <f t="shared" si="147"/>
        <v>18</v>
      </c>
      <c r="EG18">
        <f t="shared" si="148"/>
        <v>34</v>
      </c>
      <c r="EH18">
        <f t="shared" si="149"/>
        <v>34</v>
      </c>
      <c r="EI18">
        <f t="shared" si="150"/>
        <v>34</v>
      </c>
      <c r="EJ18">
        <f t="shared" si="151"/>
        <v>113566</v>
      </c>
      <c r="EQ18">
        <f t="shared" si="152"/>
        <v>14</v>
      </c>
      <c r="ER18">
        <f t="shared" si="153"/>
        <v>17</v>
      </c>
      <c r="ES18">
        <f t="shared" si="154"/>
        <v>1</v>
      </c>
      <c r="ET18">
        <f t="shared" si="155"/>
        <v>1</v>
      </c>
      <c r="EU18">
        <f t="shared" si="156"/>
        <v>1</v>
      </c>
      <c r="EV18">
        <f t="shared" si="157"/>
        <v>21</v>
      </c>
      <c r="EW18">
        <f t="shared" si="158"/>
        <v>18</v>
      </c>
      <c r="EX18">
        <f t="shared" si="159"/>
        <v>34</v>
      </c>
      <c r="EY18">
        <f t="shared" si="160"/>
        <v>34</v>
      </c>
      <c r="EZ18">
        <f t="shared" si="161"/>
        <v>34</v>
      </c>
      <c r="FA18">
        <f t="shared" si="162"/>
        <v>113566</v>
      </c>
      <c r="FH18">
        <f t="shared" si="163"/>
        <v>17</v>
      </c>
      <c r="FI18">
        <f t="shared" si="164"/>
        <v>1</v>
      </c>
      <c r="FJ18">
        <f t="shared" si="165"/>
        <v>1</v>
      </c>
      <c r="FK18">
        <f t="shared" si="166"/>
        <v>1</v>
      </c>
      <c r="FL18">
        <f t="shared" si="167"/>
        <v>18</v>
      </c>
      <c r="FM18">
        <f t="shared" si="168"/>
        <v>34</v>
      </c>
      <c r="FN18">
        <f t="shared" si="169"/>
        <v>34</v>
      </c>
      <c r="FO18">
        <f t="shared" si="170"/>
        <v>34</v>
      </c>
      <c r="FP18">
        <f t="shared" si="171"/>
        <v>113566</v>
      </c>
      <c r="FW18">
        <f t="shared" si="172"/>
        <v>1</v>
      </c>
      <c r="FX18">
        <f t="shared" si="173"/>
        <v>1</v>
      </c>
      <c r="FY18">
        <f t="shared" si="174"/>
        <v>1</v>
      </c>
      <c r="FZ18">
        <f t="shared" si="175"/>
        <v>34</v>
      </c>
      <c r="GA18">
        <f t="shared" si="176"/>
        <v>34</v>
      </c>
      <c r="GB18">
        <f t="shared" si="177"/>
        <v>34</v>
      </c>
      <c r="GC18">
        <f t="shared" si="178"/>
        <v>113566</v>
      </c>
      <c r="GJ18">
        <f t="shared" si="179"/>
        <v>1</v>
      </c>
      <c r="GK18">
        <f t="shared" si="180"/>
        <v>1</v>
      </c>
      <c r="GL18">
        <f t="shared" si="181"/>
        <v>34</v>
      </c>
      <c r="GM18">
        <f t="shared" si="182"/>
        <v>34</v>
      </c>
      <c r="GN18">
        <f t="shared" si="183"/>
        <v>113566</v>
      </c>
      <c r="GW18">
        <f t="shared" si="184"/>
        <v>1</v>
      </c>
      <c r="GX18">
        <f t="shared" si="185"/>
        <v>34</v>
      </c>
      <c r="GY18">
        <f t="shared" si="186"/>
        <v>113566</v>
      </c>
    </row>
    <row r="19" spans="1:207" x14ac:dyDescent="0.3">
      <c r="A19" t="str">
        <f>step8!A23</f>
        <v>O16</v>
      </c>
      <c r="B19">
        <f>step1!CR165</f>
        <v>138887.6</v>
      </c>
      <c r="C19">
        <f>step2!BQ158</f>
        <v>136725.70000000001</v>
      </c>
      <c r="D19">
        <f>step3!AS158</f>
        <v>135243.20000000001</v>
      </c>
      <c r="E19">
        <f>step4!AC158</f>
        <v>116035.9</v>
      </c>
      <c r="F19">
        <f>step5!R170</f>
        <v>110023.7</v>
      </c>
      <c r="G19">
        <f>step6!J170</f>
        <v>106898.5</v>
      </c>
      <c r="H19">
        <f>step7!E170</f>
        <v>135362.70000000001</v>
      </c>
      <c r="I19">
        <f>step8!C131</f>
        <v>134558.1</v>
      </c>
      <c r="J19">
        <f>step1!CS165</f>
        <v>139250</v>
      </c>
      <c r="L19">
        <f t="shared" si="96"/>
        <v>362.39999999999418</v>
      </c>
      <c r="M19">
        <f t="shared" si="97"/>
        <v>2524.2999999999884</v>
      </c>
      <c r="N19">
        <f t="shared" si="98"/>
        <v>4006.7999999999884</v>
      </c>
      <c r="O19">
        <f t="shared" si="99"/>
        <v>23214.100000000006</v>
      </c>
      <c r="P19">
        <f t="shared" si="100"/>
        <v>29226.300000000003</v>
      </c>
      <c r="Q19">
        <f t="shared" si="101"/>
        <v>32351.5</v>
      </c>
      <c r="R19">
        <f t="shared" si="102"/>
        <v>3887.2999999999884</v>
      </c>
      <c r="S19">
        <f t="shared" si="103"/>
        <v>4691.8999999999942</v>
      </c>
      <c r="T19">
        <f t="shared" si="78"/>
        <v>139250</v>
      </c>
      <c r="U19" s="39">
        <v>1000</v>
      </c>
      <c r="V19" s="62">
        <f t="shared" si="187"/>
        <v>6</v>
      </c>
      <c r="W19">
        <f t="shared" si="188"/>
        <v>8</v>
      </c>
      <c r="X19">
        <f t="shared" si="189"/>
        <v>9</v>
      </c>
      <c r="Y19">
        <f t="shared" si="190"/>
        <v>23</v>
      </c>
      <c r="Z19">
        <f t="shared" si="191"/>
        <v>29</v>
      </c>
      <c r="AA19">
        <f t="shared" si="192"/>
        <v>32</v>
      </c>
      <c r="AB19">
        <f t="shared" si="193"/>
        <v>1</v>
      </c>
      <c r="AC19">
        <f t="shared" si="194"/>
        <v>1</v>
      </c>
      <c r="AD19">
        <f t="shared" si="105"/>
        <v>139250</v>
      </c>
      <c r="AF19">
        <f t="shared" si="106"/>
        <v>13</v>
      </c>
      <c r="AG19">
        <f t="shared" si="106"/>
        <v>16</v>
      </c>
      <c r="AH19">
        <f t="shared" si="107"/>
        <v>11</v>
      </c>
      <c r="AI19">
        <f t="shared" si="108"/>
        <v>23</v>
      </c>
      <c r="AJ19">
        <f t="shared" si="109"/>
        <v>31</v>
      </c>
      <c r="AK19">
        <f t="shared" si="110"/>
        <v>32</v>
      </c>
      <c r="AL19">
        <f t="shared" si="111"/>
        <v>4</v>
      </c>
      <c r="AM19">
        <f t="shared" si="112"/>
        <v>8</v>
      </c>
      <c r="AN19">
        <f t="shared" si="113"/>
        <v>139250</v>
      </c>
      <c r="AQ19">
        <f t="shared" si="195"/>
        <v>6</v>
      </c>
      <c r="AR19">
        <f t="shared" si="114"/>
        <v>8</v>
      </c>
      <c r="AS19">
        <f t="shared" si="115"/>
        <v>9</v>
      </c>
      <c r="AT19">
        <f t="shared" si="116"/>
        <v>23</v>
      </c>
      <c r="AU19">
        <f t="shared" si="117"/>
        <v>29</v>
      </c>
      <c r="AV19">
        <f t="shared" si="118"/>
        <v>32</v>
      </c>
      <c r="AW19">
        <f t="shared" si="119"/>
        <v>1</v>
      </c>
      <c r="AX19">
        <f t="shared" si="120"/>
        <v>1</v>
      </c>
      <c r="AY19">
        <f t="shared" si="121"/>
        <v>13</v>
      </c>
      <c r="AZ19">
        <f t="shared" si="122"/>
        <v>16</v>
      </c>
      <c r="BA19">
        <f t="shared" si="123"/>
        <v>11</v>
      </c>
      <c r="BB19">
        <f t="shared" si="124"/>
        <v>23</v>
      </c>
      <c r="BC19">
        <f t="shared" si="125"/>
        <v>31</v>
      </c>
      <c r="BD19">
        <f t="shared" si="126"/>
        <v>32</v>
      </c>
      <c r="BE19">
        <f t="shared" si="127"/>
        <v>4</v>
      </c>
      <c r="BF19">
        <f t="shared" si="128"/>
        <v>8</v>
      </c>
      <c r="BG19">
        <f t="shared" si="129"/>
        <v>139250</v>
      </c>
      <c r="BJ19">
        <f t="shared" si="83"/>
        <v>6</v>
      </c>
      <c r="BK19">
        <f t="shared" si="199"/>
        <v>8</v>
      </c>
      <c r="BL19">
        <f t="shared" si="200"/>
        <v>9</v>
      </c>
      <c r="BM19">
        <f t="shared" si="201"/>
        <v>23</v>
      </c>
      <c r="BN19">
        <f t="shared" si="202"/>
        <v>29</v>
      </c>
      <c r="BO19">
        <f t="shared" si="203"/>
        <v>32</v>
      </c>
      <c r="BP19">
        <f t="shared" si="204"/>
        <v>1</v>
      </c>
      <c r="BQ19">
        <f t="shared" si="205"/>
        <v>1</v>
      </c>
      <c r="BR19">
        <f t="shared" si="196"/>
        <v>29</v>
      </c>
      <c r="BS19">
        <f t="shared" si="130"/>
        <v>27</v>
      </c>
      <c r="BT19">
        <f t="shared" si="130"/>
        <v>26</v>
      </c>
      <c r="BU19">
        <f t="shared" si="130"/>
        <v>12</v>
      </c>
      <c r="BV19">
        <f t="shared" si="130"/>
        <v>6</v>
      </c>
      <c r="BW19">
        <f t="shared" si="130"/>
        <v>3</v>
      </c>
      <c r="BX19">
        <f t="shared" si="130"/>
        <v>34</v>
      </c>
      <c r="BY19">
        <f t="shared" si="130"/>
        <v>34</v>
      </c>
      <c r="BZ19">
        <f t="shared" si="197"/>
        <v>139250</v>
      </c>
      <c r="CF19">
        <f t="shared" si="17"/>
        <v>13</v>
      </c>
      <c r="CG19">
        <f t="shared" si="18"/>
        <v>16</v>
      </c>
      <c r="CH19">
        <f t="shared" si="19"/>
        <v>11</v>
      </c>
      <c r="CI19">
        <f t="shared" si="20"/>
        <v>23</v>
      </c>
      <c r="CJ19">
        <f t="shared" si="21"/>
        <v>31</v>
      </c>
      <c r="CK19">
        <f t="shared" si="22"/>
        <v>32</v>
      </c>
      <c r="CL19">
        <f t="shared" si="23"/>
        <v>4</v>
      </c>
      <c r="CM19">
        <f t="shared" si="24"/>
        <v>8</v>
      </c>
      <c r="CN19">
        <f t="shared" si="198"/>
        <v>22</v>
      </c>
      <c r="CO19">
        <f t="shared" si="131"/>
        <v>19</v>
      </c>
      <c r="CP19">
        <f t="shared" si="132"/>
        <v>24</v>
      </c>
      <c r="CQ19">
        <f t="shared" si="133"/>
        <v>12</v>
      </c>
      <c r="CR19">
        <f t="shared" si="134"/>
        <v>4</v>
      </c>
      <c r="CS19">
        <f t="shared" si="135"/>
        <v>3</v>
      </c>
      <c r="CT19">
        <f t="shared" si="136"/>
        <v>31</v>
      </c>
      <c r="CU19">
        <f t="shared" si="137"/>
        <v>27</v>
      </c>
      <c r="CV19">
        <f t="shared" si="138"/>
        <v>139250</v>
      </c>
      <c r="DD19">
        <f t="shared" si="25"/>
        <v>8</v>
      </c>
      <c r="DE19">
        <f t="shared" si="26"/>
        <v>9</v>
      </c>
      <c r="DF19">
        <f t="shared" si="27"/>
        <v>23</v>
      </c>
      <c r="DG19">
        <f t="shared" si="28"/>
        <v>29</v>
      </c>
      <c r="DH19">
        <f t="shared" si="29"/>
        <v>32</v>
      </c>
      <c r="DI19">
        <f t="shared" si="30"/>
        <v>1</v>
      </c>
      <c r="DJ19">
        <f t="shared" si="31"/>
        <v>1</v>
      </c>
      <c r="DK19">
        <f t="shared" si="32"/>
        <v>27</v>
      </c>
      <c r="DL19">
        <f t="shared" si="33"/>
        <v>26</v>
      </c>
      <c r="DM19">
        <f t="shared" si="34"/>
        <v>12</v>
      </c>
      <c r="DN19">
        <f t="shared" si="35"/>
        <v>6</v>
      </c>
      <c r="DO19">
        <f t="shared" si="36"/>
        <v>3</v>
      </c>
      <c r="DP19">
        <f t="shared" si="37"/>
        <v>34</v>
      </c>
      <c r="DQ19">
        <f t="shared" si="38"/>
        <v>34</v>
      </c>
      <c r="DR19">
        <f t="shared" si="93"/>
        <v>139250</v>
      </c>
      <c r="DX19">
        <f t="shared" si="139"/>
        <v>9</v>
      </c>
      <c r="DY19">
        <f t="shared" si="140"/>
        <v>23</v>
      </c>
      <c r="DZ19">
        <f t="shared" si="141"/>
        <v>29</v>
      </c>
      <c r="EA19">
        <f t="shared" si="142"/>
        <v>32</v>
      </c>
      <c r="EB19">
        <f t="shared" si="143"/>
        <v>1</v>
      </c>
      <c r="EC19">
        <f t="shared" si="144"/>
        <v>1</v>
      </c>
      <c r="ED19">
        <f t="shared" si="145"/>
        <v>26</v>
      </c>
      <c r="EE19">
        <f t="shared" si="146"/>
        <v>12</v>
      </c>
      <c r="EF19">
        <f t="shared" si="147"/>
        <v>6</v>
      </c>
      <c r="EG19">
        <f t="shared" si="148"/>
        <v>3</v>
      </c>
      <c r="EH19">
        <f t="shared" si="149"/>
        <v>34</v>
      </c>
      <c r="EI19">
        <f t="shared" si="150"/>
        <v>34</v>
      </c>
      <c r="EJ19">
        <f t="shared" si="151"/>
        <v>139250</v>
      </c>
      <c r="EQ19">
        <f t="shared" si="152"/>
        <v>23</v>
      </c>
      <c r="ER19">
        <f t="shared" si="153"/>
        <v>29</v>
      </c>
      <c r="ES19">
        <f t="shared" si="154"/>
        <v>32</v>
      </c>
      <c r="ET19">
        <f t="shared" si="155"/>
        <v>1</v>
      </c>
      <c r="EU19">
        <f t="shared" si="156"/>
        <v>1</v>
      </c>
      <c r="EV19">
        <f t="shared" si="157"/>
        <v>12</v>
      </c>
      <c r="EW19">
        <f t="shared" si="158"/>
        <v>6</v>
      </c>
      <c r="EX19">
        <f t="shared" si="159"/>
        <v>3</v>
      </c>
      <c r="EY19">
        <f t="shared" si="160"/>
        <v>34</v>
      </c>
      <c r="EZ19">
        <f t="shared" si="161"/>
        <v>34</v>
      </c>
      <c r="FA19">
        <f t="shared" si="162"/>
        <v>139250</v>
      </c>
      <c r="FH19">
        <f t="shared" si="163"/>
        <v>29</v>
      </c>
      <c r="FI19">
        <f t="shared" si="164"/>
        <v>32</v>
      </c>
      <c r="FJ19">
        <f t="shared" si="165"/>
        <v>1</v>
      </c>
      <c r="FK19">
        <f t="shared" si="166"/>
        <v>1</v>
      </c>
      <c r="FL19">
        <f t="shared" si="167"/>
        <v>6</v>
      </c>
      <c r="FM19">
        <f t="shared" si="168"/>
        <v>3</v>
      </c>
      <c r="FN19">
        <f t="shared" si="169"/>
        <v>34</v>
      </c>
      <c r="FO19">
        <f t="shared" si="170"/>
        <v>34</v>
      </c>
      <c r="FP19">
        <f t="shared" si="171"/>
        <v>139250</v>
      </c>
      <c r="FW19">
        <f t="shared" si="172"/>
        <v>32</v>
      </c>
      <c r="FX19">
        <f t="shared" si="173"/>
        <v>1</v>
      </c>
      <c r="FY19">
        <f t="shared" si="174"/>
        <v>1</v>
      </c>
      <c r="FZ19">
        <f t="shared" si="175"/>
        <v>3</v>
      </c>
      <c r="GA19">
        <f t="shared" si="176"/>
        <v>34</v>
      </c>
      <c r="GB19">
        <f t="shared" si="177"/>
        <v>34</v>
      </c>
      <c r="GC19">
        <f t="shared" si="178"/>
        <v>139250</v>
      </c>
      <c r="GJ19">
        <f t="shared" si="179"/>
        <v>1</v>
      </c>
      <c r="GK19">
        <f t="shared" si="180"/>
        <v>1</v>
      </c>
      <c r="GL19">
        <f t="shared" si="181"/>
        <v>34</v>
      </c>
      <c r="GM19">
        <f t="shared" si="182"/>
        <v>34</v>
      </c>
      <c r="GN19">
        <f t="shared" si="183"/>
        <v>139250</v>
      </c>
      <c r="GW19">
        <f t="shared" si="184"/>
        <v>1</v>
      </c>
      <c r="GX19">
        <f t="shared" si="185"/>
        <v>34</v>
      </c>
      <c r="GY19">
        <f t="shared" si="186"/>
        <v>139250</v>
      </c>
    </row>
    <row r="20" spans="1:207" x14ac:dyDescent="0.3">
      <c r="A20" t="str">
        <f>step8!A24</f>
        <v>O17</v>
      </c>
      <c r="B20">
        <f>step1!CR166</f>
        <v>132388.20000000001</v>
      </c>
      <c r="C20">
        <f>step2!BQ159</f>
        <v>154106.20000000001</v>
      </c>
      <c r="D20">
        <f>step3!AS159</f>
        <v>167676.5</v>
      </c>
      <c r="E20">
        <f>step4!AC159</f>
        <v>114581.8</v>
      </c>
      <c r="F20">
        <f>step5!R171</f>
        <v>140274.1</v>
      </c>
      <c r="G20">
        <f>step6!J171</f>
        <v>137470.9</v>
      </c>
      <c r="H20">
        <f>step7!E171</f>
        <v>134932.9</v>
      </c>
      <c r="I20">
        <f>step8!C132</f>
        <v>134558.1</v>
      </c>
      <c r="J20">
        <f>step1!CS166</f>
        <v>132733</v>
      </c>
      <c r="L20">
        <f t="shared" si="96"/>
        <v>344.79999999998836</v>
      </c>
      <c r="M20">
        <f t="shared" si="97"/>
        <v>21373.200000000012</v>
      </c>
      <c r="N20">
        <f t="shared" si="98"/>
        <v>34943.5</v>
      </c>
      <c r="O20">
        <f t="shared" si="99"/>
        <v>18151.199999999997</v>
      </c>
      <c r="P20">
        <f t="shared" si="100"/>
        <v>7541.1000000000058</v>
      </c>
      <c r="Q20">
        <f t="shared" si="101"/>
        <v>4737.8999999999942</v>
      </c>
      <c r="R20">
        <f t="shared" si="102"/>
        <v>2199.8999999999942</v>
      </c>
      <c r="S20">
        <f t="shared" si="103"/>
        <v>1825.1000000000058</v>
      </c>
      <c r="T20">
        <f t="shared" si="78"/>
        <v>132733</v>
      </c>
      <c r="U20" s="39">
        <v>1000</v>
      </c>
      <c r="V20" s="62">
        <f t="shared" si="187"/>
        <v>10</v>
      </c>
      <c r="W20">
        <f t="shared" si="188"/>
        <v>5</v>
      </c>
      <c r="X20">
        <f t="shared" si="189"/>
        <v>1</v>
      </c>
      <c r="Y20">
        <f t="shared" si="190"/>
        <v>24</v>
      </c>
      <c r="Z20">
        <f t="shared" si="191"/>
        <v>15</v>
      </c>
      <c r="AA20">
        <f t="shared" si="192"/>
        <v>24</v>
      </c>
      <c r="AB20">
        <f t="shared" si="193"/>
        <v>26</v>
      </c>
      <c r="AC20">
        <f t="shared" si="194"/>
        <v>1</v>
      </c>
      <c r="AD20">
        <f t="shared" si="105"/>
        <v>132733</v>
      </c>
      <c r="AF20">
        <f t="shared" si="106"/>
        <v>11</v>
      </c>
      <c r="AG20">
        <f t="shared" si="106"/>
        <v>31</v>
      </c>
      <c r="AH20">
        <f t="shared" si="107"/>
        <v>33</v>
      </c>
      <c r="AI20">
        <f t="shared" si="108"/>
        <v>11</v>
      </c>
      <c r="AJ20">
        <f t="shared" si="109"/>
        <v>4</v>
      </c>
      <c r="AK20">
        <f t="shared" si="110"/>
        <v>4</v>
      </c>
      <c r="AL20">
        <f t="shared" si="111"/>
        <v>1</v>
      </c>
      <c r="AM20">
        <f t="shared" si="112"/>
        <v>1</v>
      </c>
      <c r="AN20">
        <f t="shared" si="113"/>
        <v>132733</v>
      </c>
      <c r="AQ20">
        <f t="shared" si="195"/>
        <v>10</v>
      </c>
      <c r="AR20">
        <f t="shared" si="114"/>
        <v>5</v>
      </c>
      <c r="AS20">
        <f t="shared" si="115"/>
        <v>1</v>
      </c>
      <c r="AT20">
        <f t="shared" si="116"/>
        <v>24</v>
      </c>
      <c r="AU20">
        <f t="shared" si="117"/>
        <v>15</v>
      </c>
      <c r="AV20">
        <f t="shared" si="118"/>
        <v>24</v>
      </c>
      <c r="AW20">
        <f t="shared" si="119"/>
        <v>26</v>
      </c>
      <c r="AX20">
        <f t="shared" si="120"/>
        <v>1</v>
      </c>
      <c r="AY20">
        <f t="shared" si="121"/>
        <v>11</v>
      </c>
      <c r="AZ20">
        <f t="shared" si="122"/>
        <v>31</v>
      </c>
      <c r="BA20">
        <f t="shared" si="123"/>
        <v>33</v>
      </c>
      <c r="BB20">
        <f t="shared" si="124"/>
        <v>11</v>
      </c>
      <c r="BC20">
        <f t="shared" si="125"/>
        <v>4</v>
      </c>
      <c r="BD20">
        <f t="shared" si="126"/>
        <v>4</v>
      </c>
      <c r="BE20">
        <f t="shared" si="127"/>
        <v>1</v>
      </c>
      <c r="BF20">
        <f t="shared" si="128"/>
        <v>1</v>
      </c>
      <c r="BG20">
        <f t="shared" si="129"/>
        <v>132733</v>
      </c>
      <c r="BJ20">
        <f t="shared" si="83"/>
        <v>10</v>
      </c>
      <c r="BK20">
        <f t="shared" si="199"/>
        <v>5</v>
      </c>
      <c r="BL20">
        <f t="shared" si="200"/>
        <v>1</v>
      </c>
      <c r="BM20">
        <f t="shared" si="201"/>
        <v>24</v>
      </c>
      <c r="BN20">
        <f t="shared" si="202"/>
        <v>15</v>
      </c>
      <c r="BO20">
        <f t="shared" si="203"/>
        <v>24</v>
      </c>
      <c r="BP20">
        <f t="shared" si="204"/>
        <v>26</v>
      </c>
      <c r="BQ20">
        <f t="shared" si="205"/>
        <v>1</v>
      </c>
      <c r="BR20">
        <f t="shared" si="196"/>
        <v>25</v>
      </c>
      <c r="BS20">
        <f t="shared" ref="BS20:BS37" si="206">35-BK20</f>
        <v>30</v>
      </c>
      <c r="BT20">
        <f t="shared" ref="BT20:BT37" si="207">35-BL20</f>
        <v>34</v>
      </c>
      <c r="BU20">
        <f t="shared" ref="BU20:BU37" si="208">35-BM20</f>
        <v>11</v>
      </c>
      <c r="BV20">
        <f t="shared" ref="BV20:BV37" si="209">35-BN20</f>
        <v>20</v>
      </c>
      <c r="BW20">
        <f t="shared" ref="BW20:BW37" si="210">35-BO20</f>
        <v>11</v>
      </c>
      <c r="BX20">
        <f t="shared" ref="BX20:BX37" si="211">35-BP20</f>
        <v>9</v>
      </c>
      <c r="BY20">
        <f t="shared" ref="BY20:BY37" si="212">35-BQ20</f>
        <v>34</v>
      </c>
      <c r="BZ20">
        <f t="shared" si="197"/>
        <v>132733</v>
      </c>
      <c r="CF20">
        <f t="shared" si="17"/>
        <v>11</v>
      </c>
      <c r="CG20">
        <f t="shared" si="18"/>
        <v>31</v>
      </c>
      <c r="CH20">
        <f t="shared" si="19"/>
        <v>33</v>
      </c>
      <c r="CI20">
        <f t="shared" si="20"/>
        <v>11</v>
      </c>
      <c r="CJ20">
        <f t="shared" si="21"/>
        <v>4</v>
      </c>
      <c r="CK20">
        <f t="shared" si="22"/>
        <v>4</v>
      </c>
      <c r="CL20">
        <f t="shared" si="23"/>
        <v>1</v>
      </c>
      <c r="CM20">
        <f t="shared" si="24"/>
        <v>1</v>
      </c>
      <c r="CN20">
        <f t="shared" si="198"/>
        <v>24</v>
      </c>
      <c r="CO20">
        <f t="shared" si="131"/>
        <v>4</v>
      </c>
      <c r="CP20">
        <f t="shared" si="132"/>
        <v>2</v>
      </c>
      <c r="CQ20">
        <f t="shared" si="133"/>
        <v>24</v>
      </c>
      <c r="CR20">
        <f t="shared" si="134"/>
        <v>31</v>
      </c>
      <c r="CS20">
        <f t="shared" si="135"/>
        <v>31</v>
      </c>
      <c r="CT20">
        <f t="shared" si="136"/>
        <v>34</v>
      </c>
      <c r="CU20">
        <f t="shared" si="137"/>
        <v>34</v>
      </c>
      <c r="CV20">
        <f t="shared" si="138"/>
        <v>132733</v>
      </c>
      <c r="DD20">
        <f t="shared" si="25"/>
        <v>5</v>
      </c>
      <c r="DE20">
        <f t="shared" si="26"/>
        <v>1</v>
      </c>
      <c r="DF20">
        <f t="shared" si="27"/>
        <v>24</v>
      </c>
      <c r="DG20">
        <f t="shared" si="28"/>
        <v>15</v>
      </c>
      <c r="DH20">
        <f t="shared" si="29"/>
        <v>24</v>
      </c>
      <c r="DI20">
        <f t="shared" si="30"/>
        <v>26</v>
      </c>
      <c r="DJ20">
        <f t="shared" si="31"/>
        <v>1</v>
      </c>
      <c r="DK20">
        <f t="shared" si="32"/>
        <v>30</v>
      </c>
      <c r="DL20">
        <f t="shared" si="33"/>
        <v>34</v>
      </c>
      <c r="DM20">
        <f t="shared" si="34"/>
        <v>11</v>
      </c>
      <c r="DN20">
        <f t="shared" si="35"/>
        <v>20</v>
      </c>
      <c r="DO20">
        <f t="shared" si="36"/>
        <v>11</v>
      </c>
      <c r="DP20">
        <f t="shared" si="37"/>
        <v>9</v>
      </c>
      <c r="DQ20">
        <f t="shared" si="38"/>
        <v>34</v>
      </c>
      <c r="DR20">
        <f t="shared" si="93"/>
        <v>132733</v>
      </c>
      <c r="DX20">
        <f t="shared" si="139"/>
        <v>1</v>
      </c>
      <c r="DY20">
        <f t="shared" si="140"/>
        <v>24</v>
      </c>
      <c r="DZ20">
        <f t="shared" si="141"/>
        <v>15</v>
      </c>
      <c r="EA20">
        <f t="shared" si="142"/>
        <v>24</v>
      </c>
      <c r="EB20">
        <f t="shared" si="143"/>
        <v>26</v>
      </c>
      <c r="EC20">
        <f t="shared" si="144"/>
        <v>1</v>
      </c>
      <c r="ED20">
        <f t="shared" si="145"/>
        <v>34</v>
      </c>
      <c r="EE20">
        <f t="shared" si="146"/>
        <v>11</v>
      </c>
      <c r="EF20">
        <f t="shared" si="147"/>
        <v>20</v>
      </c>
      <c r="EG20">
        <f t="shared" si="148"/>
        <v>11</v>
      </c>
      <c r="EH20">
        <f t="shared" si="149"/>
        <v>9</v>
      </c>
      <c r="EI20">
        <f t="shared" si="150"/>
        <v>34</v>
      </c>
      <c r="EJ20">
        <f t="shared" si="151"/>
        <v>132733</v>
      </c>
      <c r="EQ20">
        <f t="shared" si="152"/>
        <v>24</v>
      </c>
      <c r="ER20">
        <f t="shared" si="153"/>
        <v>15</v>
      </c>
      <c r="ES20">
        <f t="shared" si="154"/>
        <v>24</v>
      </c>
      <c r="ET20">
        <f t="shared" si="155"/>
        <v>26</v>
      </c>
      <c r="EU20">
        <f t="shared" si="156"/>
        <v>1</v>
      </c>
      <c r="EV20">
        <f t="shared" si="157"/>
        <v>11</v>
      </c>
      <c r="EW20">
        <f t="shared" si="158"/>
        <v>20</v>
      </c>
      <c r="EX20">
        <f t="shared" si="159"/>
        <v>11</v>
      </c>
      <c r="EY20">
        <f t="shared" si="160"/>
        <v>9</v>
      </c>
      <c r="EZ20">
        <f t="shared" si="161"/>
        <v>34</v>
      </c>
      <c r="FA20">
        <f t="shared" si="162"/>
        <v>132733</v>
      </c>
      <c r="FH20">
        <f t="shared" si="163"/>
        <v>15</v>
      </c>
      <c r="FI20">
        <f t="shared" si="164"/>
        <v>24</v>
      </c>
      <c r="FJ20">
        <f t="shared" si="165"/>
        <v>26</v>
      </c>
      <c r="FK20">
        <f t="shared" si="166"/>
        <v>1</v>
      </c>
      <c r="FL20">
        <f t="shared" si="167"/>
        <v>20</v>
      </c>
      <c r="FM20">
        <f t="shared" si="168"/>
        <v>11</v>
      </c>
      <c r="FN20">
        <f t="shared" si="169"/>
        <v>9</v>
      </c>
      <c r="FO20">
        <f t="shared" si="170"/>
        <v>34</v>
      </c>
      <c r="FP20">
        <f t="shared" si="171"/>
        <v>132733</v>
      </c>
      <c r="FW20">
        <f t="shared" si="172"/>
        <v>24</v>
      </c>
      <c r="FX20">
        <f t="shared" si="173"/>
        <v>26</v>
      </c>
      <c r="FY20">
        <f t="shared" si="174"/>
        <v>1</v>
      </c>
      <c r="FZ20">
        <f t="shared" si="175"/>
        <v>11</v>
      </c>
      <c r="GA20">
        <f t="shared" si="176"/>
        <v>9</v>
      </c>
      <c r="GB20">
        <f t="shared" si="177"/>
        <v>34</v>
      </c>
      <c r="GC20">
        <f t="shared" si="178"/>
        <v>132733</v>
      </c>
      <c r="GJ20">
        <f t="shared" si="179"/>
        <v>26</v>
      </c>
      <c r="GK20">
        <f t="shared" si="180"/>
        <v>1</v>
      </c>
      <c r="GL20">
        <f t="shared" si="181"/>
        <v>9</v>
      </c>
      <c r="GM20">
        <f t="shared" si="182"/>
        <v>34</v>
      </c>
      <c r="GN20">
        <f t="shared" si="183"/>
        <v>132733</v>
      </c>
      <c r="GW20">
        <f t="shared" si="184"/>
        <v>1</v>
      </c>
      <c r="GX20">
        <f t="shared" si="185"/>
        <v>34</v>
      </c>
      <c r="GY20">
        <f t="shared" si="186"/>
        <v>132733</v>
      </c>
    </row>
    <row r="21" spans="1:207" x14ac:dyDescent="0.3">
      <c r="A21" t="str">
        <f>step8!A25</f>
        <v>O18</v>
      </c>
      <c r="B21">
        <f>step1!CR167</f>
        <v>124160.2</v>
      </c>
      <c r="C21">
        <f>step2!BQ160</f>
        <v>128493.7</v>
      </c>
      <c r="D21">
        <f>step3!AS160</f>
        <v>149244.70000000001</v>
      </c>
      <c r="E21">
        <f>step4!AC160</f>
        <v>143244</v>
      </c>
      <c r="F21">
        <f>step5!R172</f>
        <v>141146.4</v>
      </c>
      <c r="G21">
        <f>step6!J172</f>
        <v>137583.79999999999</v>
      </c>
      <c r="H21">
        <f>step7!E172</f>
        <v>135362.70000000001</v>
      </c>
      <c r="I21">
        <f>step8!C133</f>
        <v>134558.1</v>
      </c>
      <c r="J21">
        <f>step1!CS167</f>
        <v>120666</v>
      </c>
      <c r="L21">
        <f t="shared" si="96"/>
        <v>3494.1999999999971</v>
      </c>
      <c r="M21">
        <f t="shared" si="97"/>
        <v>7827.6999999999971</v>
      </c>
      <c r="N21">
        <f t="shared" si="98"/>
        <v>28578.700000000012</v>
      </c>
      <c r="O21">
        <f t="shared" si="99"/>
        <v>22578</v>
      </c>
      <c r="P21">
        <f t="shared" si="100"/>
        <v>20480.399999999994</v>
      </c>
      <c r="Q21">
        <f t="shared" si="101"/>
        <v>16917.799999999988</v>
      </c>
      <c r="R21">
        <f t="shared" si="102"/>
        <v>14696.700000000012</v>
      </c>
      <c r="S21">
        <f t="shared" si="103"/>
        <v>13892.100000000006</v>
      </c>
      <c r="T21">
        <f t="shared" si="78"/>
        <v>120666</v>
      </c>
      <c r="U21" s="39">
        <v>1000</v>
      </c>
      <c r="V21" s="62">
        <f t="shared" si="187"/>
        <v>18</v>
      </c>
      <c r="W21">
        <f t="shared" si="188"/>
        <v>10</v>
      </c>
      <c r="X21">
        <f t="shared" si="189"/>
        <v>5</v>
      </c>
      <c r="Y21">
        <f t="shared" si="190"/>
        <v>7</v>
      </c>
      <c r="Z21">
        <f t="shared" si="191"/>
        <v>5</v>
      </c>
      <c r="AA21">
        <f t="shared" si="192"/>
        <v>1</v>
      </c>
      <c r="AB21">
        <f t="shared" si="193"/>
        <v>1</v>
      </c>
      <c r="AC21">
        <f t="shared" si="194"/>
        <v>1</v>
      </c>
      <c r="AD21">
        <f t="shared" si="105"/>
        <v>120666</v>
      </c>
      <c r="AF21">
        <f t="shared" si="106"/>
        <v>23</v>
      </c>
      <c r="AG21">
        <f t="shared" si="106"/>
        <v>24</v>
      </c>
      <c r="AH21">
        <f t="shared" si="107"/>
        <v>32</v>
      </c>
      <c r="AI21">
        <f t="shared" si="108"/>
        <v>22</v>
      </c>
      <c r="AJ21">
        <f t="shared" si="109"/>
        <v>21</v>
      </c>
      <c r="AK21">
        <f t="shared" si="110"/>
        <v>19</v>
      </c>
      <c r="AL21">
        <f t="shared" si="111"/>
        <v>19</v>
      </c>
      <c r="AM21">
        <f t="shared" si="112"/>
        <v>20</v>
      </c>
      <c r="AN21">
        <f t="shared" si="113"/>
        <v>120666</v>
      </c>
      <c r="AQ21">
        <f t="shared" si="195"/>
        <v>18</v>
      </c>
      <c r="AR21">
        <f t="shared" si="114"/>
        <v>10</v>
      </c>
      <c r="AS21">
        <f t="shared" si="115"/>
        <v>5</v>
      </c>
      <c r="AT21">
        <f t="shared" si="116"/>
        <v>7</v>
      </c>
      <c r="AU21">
        <f t="shared" si="117"/>
        <v>5</v>
      </c>
      <c r="AV21">
        <f t="shared" si="118"/>
        <v>1</v>
      </c>
      <c r="AW21">
        <f t="shared" si="119"/>
        <v>1</v>
      </c>
      <c r="AX21">
        <f t="shared" si="120"/>
        <v>1</v>
      </c>
      <c r="AY21">
        <f t="shared" si="121"/>
        <v>23</v>
      </c>
      <c r="AZ21">
        <f t="shared" si="122"/>
        <v>24</v>
      </c>
      <c r="BA21">
        <f t="shared" si="123"/>
        <v>32</v>
      </c>
      <c r="BB21">
        <f t="shared" si="124"/>
        <v>22</v>
      </c>
      <c r="BC21">
        <f t="shared" si="125"/>
        <v>21</v>
      </c>
      <c r="BD21">
        <f t="shared" si="126"/>
        <v>19</v>
      </c>
      <c r="BE21">
        <f t="shared" si="127"/>
        <v>19</v>
      </c>
      <c r="BF21">
        <f t="shared" si="128"/>
        <v>20</v>
      </c>
      <c r="BG21">
        <f t="shared" si="129"/>
        <v>120666</v>
      </c>
      <c r="BJ21">
        <f t="shared" si="83"/>
        <v>18</v>
      </c>
      <c r="BK21">
        <f t="shared" si="199"/>
        <v>10</v>
      </c>
      <c r="BL21">
        <f t="shared" si="200"/>
        <v>5</v>
      </c>
      <c r="BM21">
        <f t="shared" si="201"/>
        <v>7</v>
      </c>
      <c r="BN21">
        <f t="shared" si="202"/>
        <v>5</v>
      </c>
      <c r="BO21">
        <f t="shared" si="203"/>
        <v>1</v>
      </c>
      <c r="BP21">
        <f t="shared" si="204"/>
        <v>1</v>
      </c>
      <c r="BQ21">
        <f t="shared" si="205"/>
        <v>1</v>
      </c>
      <c r="BR21">
        <f t="shared" si="196"/>
        <v>17</v>
      </c>
      <c r="BS21">
        <f t="shared" si="206"/>
        <v>25</v>
      </c>
      <c r="BT21">
        <f t="shared" si="207"/>
        <v>30</v>
      </c>
      <c r="BU21">
        <f t="shared" si="208"/>
        <v>28</v>
      </c>
      <c r="BV21">
        <f t="shared" si="209"/>
        <v>30</v>
      </c>
      <c r="BW21">
        <f t="shared" si="210"/>
        <v>34</v>
      </c>
      <c r="BX21">
        <f t="shared" si="211"/>
        <v>34</v>
      </c>
      <c r="BY21">
        <f t="shared" si="212"/>
        <v>34</v>
      </c>
      <c r="BZ21">
        <f t="shared" si="197"/>
        <v>120666</v>
      </c>
      <c r="CF21">
        <f t="shared" si="17"/>
        <v>23</v>
      </c>
      <c r="CG21">
        <f t="shared" si="18"/>
        <v>24</v>
      </c>
      <c r="CH21">
        <f t="shared" si="19"/>
        <v>32</v>
      </c>
      <c r="CI21">
        <f t="shared" si="20"/>
        <v>22</v>
      </c>
      <c r="CJ21">
        <f t="shared" si="21"/>
        <v>21</v>
      </c>
      <c r="CK21">
        <f t="shared" si="22"/>
        <v>19</v>
      </c>
      <c r="CL21">
        <f t="shared" si="23"/>
        <v>19</v>
      </c>
      <c r="CM21">
        <f t="shared" si="24"/>
        <v>20</v>
      </c>
      <c r="CN21">
        <f t="shared" si="198"/>
        <v>12</v>
      </c>
      <c r="CO21">
        <f t="shared" si="131"/>
        <v>11</v>
      </c>
      <c r="CP21">
        <f t="shared" si="132"/>
        <v>3</v>
      </c>
      <c r="CQ21">
        <f t="shared" si="133"/>
        <v>13</v>
      </c>
      <c r="CR21">
        <f t="shared" si="134"/>
        <v>14</v>
      </c>
      <c r="CS21">
        <f t="shared" si="135"/>
        <v>16</v>
      </c>
      <c r="CT21">
        <f t="shared" si="136"/>
        <v>16</v>
      </c>
      <c r="CU21">
        <f t="shared" si="137"/>
        <v>15</v>
      </c>
      <c r="CV21">
        <f t="shared" si="138"/>
        <v>120666</v>
      </c>
      <c r="DD21">
        <f t="shared" si="25"/>
        <v>10</v>
      </c>
      <c r="DE21">
        <f t="shared" si="26"/>
        <v>5</v>
      </c>
      <c r="DF21">
        <f t="shared" si="27"/>
        <v>7</v>
      </c>
      <c r="DG21">
        <f t="shared" si="28"/>
        <v>5</v>
      </c>
      <c r="DH21">
        <f t="shared" si="29"/>
        <v>1</v>
      </c>
      <c r="DI21">
        <f t="shared" si="30"/>
        <v>1</v>
      </c>
      <c r="DJ21">
        <f t="shared" si="31"/>
        <v>1</v>
      </c>
      <c r="DK21">
        <f t="shared" si="32"/>
        <v>25</v>
      </c>
      <c r="DL21">
        <f t="shared" si="33"/>
        <v>30</v>
      </c>
      <c r="DM21">
        <f t="shared" si="34"/>
        <v>28</v>
      </c>
      <c r="DN21">
        <f t="shared" si="35"/>
        <v>30</v>
      </c>
      <c r="DO21">
        <f t="shared" si="36"/>
        <v>34</v>
      </c>
      <c r="DP21">
        <f t="shared" si="37"/>
        <v>34</v>
      </c>
      <c r="DQ21">
        <f t="shared" si="38"/>
        <v>34</v>
      </c>
      <c r="DR21">
        <f t="shared" si="93"/>
        <v>120666</v>
      </c>
      <c r="DX21">
        <f t="shared" si="139"/>
        <v>5</v>
      </c>
      <c r="DY21">
        <f t="shared" si="140"/>
        <v>7</v>
      </c>
      <c r="DZ21">
        <f t="shared" si="141"/>
        <v>5</v>
      </c>
      <c r="EA21">
        <f t="shared" si="142"/>
        <v>1</v>
      </c>
      <c r="EB21">
        <f t="shared" si="143"/>
        <v>1</v>
      </c>
      <c r="EC21">
        <f t="shared" si="144"/>
        <v>1</v>
      </c>
      <c r="ED21">
        <f t="shared" si="145"/>
        <v>30</v>
      </c>
      <c r="EE21">
        <f t="shared" si="146"/>
        <v>28</v>
      </c>
      <c r="EF21">
        <f t="shared" si="147"/>
        <v>30</v>
      </c>
      <c r="EG21">
        <f t="shared" si="148"/>
        <v>34</v>
      </c>
      <c r="EH21">
        <f t="shared" si="149"/>
        <v>34</v>
      </c>
      <c r="EI21">
        <f t="shared" si="150"/>
        <v>34</v>
      </c>
      <c r="EJ21">
        <f t="shared" si="151"/>
        <v>120666</v>
      </c>
      <c r="EQ21">
        <f t="shared" si="152"/>
        <v>7</v>
      </c>
      <c r="ER21">
        <f t="shared" si="153"/>
        <v>5</v>
      </c>
      <c r="ES21">
        <f t="shared" si="154"/>
        <v>1</v>
      </c>
      <c r="ET21">
        <f t="shared" si="155"/>
        <v>1</v>
      </c>
      <c r="EU21">
        <f t="shared" si="156"/>
        <v>1</v>
      </c>
      <c r="EV21">
        <f t="shared" si="157"/>
        <v>28</v>
      </c>
      <c r="EW21">
        <f t="shared" si="158"/>
        <v>30</v>
      </c>
      <c r="EX21">
        <f t="shared" si="159"/>
        <v>34</v>
      </c>
      <c r="EY21">
        <f t="shared" si="160"/>
        <v>34</v>
      </c>
      <c r="EZ21">
        <f t="shared" si="161"/>
        <v>34</v>
      </c>
      <c r="FA21">
        <f t="shared" si="162"/>
        <v>120666</v>
      </c>
      <c r="FH21">
        <f t="shared" si="163"/>
        <v>5</v>
      </c>
      <c r="FI21">
        <f t="shared" si="164"/>
        <v>1</v>
      </c>
      <c r="FJ21">
        <f t="shared" si="165"/>
        <v>1</v>
      </c>
      <c r="FK21">
        <f t="shared" si="166"/>
        <v>1</v>
      </c>
      <c r="FL21">
        <f t="shared" si="167"/>
        <v>30</v>
      </c>
      <c r="FM21">
        <f t="shared" si="168"/>
        <v>34</v>
      </c>
      <c r="FN21">
        <f t="shared" si="169"/>
        <v>34</v>
      </c>
      <c r="FO21">
        <f t="shared" si="170"/>
        <v>34</v>
      </c>
      <c r="FP21">
        <f t="shared" si="171"/>
        <v>120666</v>
      </c>
      <c r="FW21">
        <f t="shared" si="172"/>
        <v>1</v>
      </c>
      <c r="FX21">
        <f t="shared" si="173"/>
        <v>1</v>
      </c>
      <c r="FY21">
        <f t="shared" si="174"/>
        <v>1</v>
      </c>
      <c r="FZ21">
        <f t="shared" si="175"/>
        <v>34</v>
      </c>
      <c r="GA21">
        <f t="shared" si="176"/>
        <v>34</v>
      </c>
      <c r="GB21">
        <f t="shared" si="177"/>
        <v>34</v>
      </c>
      <c r="GC21">
        <f t="shared" si="178"/>
        <v>120666</v>
      </c>
      <c r="GJ21">
        <f t="shared" si="179"/>
        <v>1</v>
      </c>
      <c r="GK21">
        <f t="shared" si="180"/>
        <v>1</v>
      </c>
      <c r="GL21">
        <f t="shared" si="181"/>
        <v>34</v>
      </c>
      <c r="GM21">
        <f t="shared" si="182"/>
        <v>34</v>
      </c>
      <c r="GN21">
        <f t="shared" si="183"/>
        <v>120666</v>
      </c>
      <c r="GW21">
        <f t="shared" si="184"/>
        <v>1</v>
      </c>
      <c r="GX21">
        <f t="shared" si="185"/>
        <v>34</v>
      </c>
      <c r="GY21">
        <f t="shared" si="186"/>
        <v>120666</v>
      </c>
    </row>
    <row r="22" spans="1:207" x14ac:dyDescent="0.3">
      <c r="A22" t="str">
        <f>step8!A26</f>
        <v>O19</v>
      </c>
      <c r="B22">
        <f>step1!CR168</f>
        <v>128593.1</v>
      </c>
      <c r="C22">
        <f>step2!BQ161</f>
        <v>138802.29999999999</v>
      </c>
      <c r="D22">
        <f>step3!AS161</f>
        <v>143630.1</v>
      </c>
      <c r="E22">
        <f>step4!AC161</f>
        <v>143969.1</v>
      </c>
      <c r="F22">
        <f>step5!R173</f>
        <v>141146.4</v>
      </c>
      <c r="G22">
        <f>step6!J173</f>
        <v>137583.79999999999</v>
      </c>
      <c r="H22">
        <f>step7!E173</f>
        <v>135362.70000000001</v>
      </c>
      <c r="I22">
        <f>step8!C134</f>
        <v>134558.1</v>
      </c>
      <c r="J22">
        <f>step1!CS168</f>
        <v>118966</v>
      </c>
      <c r="L22">
        <f t="shared" si="96"/>
        <v>9627.1000000000058</v>
      </c>
      <c r="M22">
        <f t="shared" si="97"/>
        <v>19836.299999999988</v>
      </c>
      <c r="N22">
        <f t="shared" si="98"/>
        <v>24664.100000000006</v>
      </c>
      <c r="O22">
        <f t="shared" si="99"/>
        <v>25003.100000000006</v>
      </c>
      <c r="P22">
        <f t="shared" si="100"/>
        <v>22180.399999999994</v>
      </c>
      <c r="Q22">
        <f t="shared" si="101"/>
        <v>18617.799999999988</v>
      </c>
      <c r="R22">
        <f t="shared" si="102"/>
        <v>16396.700000000012</v>
      </c>
      <c r="S22">
        <f t="shared" si="103"/>
        <v>15592.100000000006</v>
      </c>
      <c r="T22">
        <f t="shared" si="78"/>
        <v>118966</v>
      </c>
      <c r="U22" s="39">
        <v>1000</v>
      </c>
      <c r="V22" s="62">
        <f t="shared" si="187"/>
        <v>13</v>
      </c>
      <c r="W22">
        <f t="shared" si="188"/>
        <v>6</v>
      </c>
      <c r="X22">
        <f t="shared" si="189"/>
        <v>7</v>
      </c>
      <c r="Y22">
        <f t="shared" si="190"/>
        <v>6</v>
      </c>
      <c r="Z22">
        <f t="shared" si="191"/>
        <v>5</v>
      </c>
      <c r="AA22">
        <f t="shared" si="192"/>
        <v>1</v>
      </c>
      <c r="AB22">
        <f t="shared" si="193"/>
        <v>1</v>
      </c>
      <c r="AC22">
        <f t="shared" si="194"/>
        <v>1</v>
      </c>
      <c r="AD22">
        <f t="shared" si="105"/>
        <v>118966</v>
      </c>
      <c r="AF22">
        <f t="shared" si="106"/>
        <v>31</v>
      </c>
      <c r="AG22">
        <f t="shared" si="106"/>
        <v>30</v>
      </c>
      <c r="AH22">
        <f t="shared" si="107"/>
        <v>29</v>
      </c>
      <c r="AI22">
        <f t="shared" si="108"/>
        <v>28</v>
      </c>
      <c r="AJ22">
        <f t="shared" si="109"/>
        <v>22</v>
      </c>
      <c r="AK22">
        <f t="shared" si="110"/>
        <v>22</v>
      </c>
      <c r="AL22">
        <f t="shared" si="111"/>
        <v>21</v>
      </c>
      <c r="AM22">
        <f t="shared" si="112"/>
        <v>22</v>
      </c>
      <c r="AN22">
        <f t="shared" si="113"/>
        <v>118966</v>
      </c>
      <c r="AQ22">
        <f t="shared" si="195"/>
        <v>13</v>
      </c>
      <c r="AR22">
        <f t="shared" si="114"/>
        <v>6</v>
      </c>
      <c r="AS22">
        <f t="shared" si="115"/>
        <v>7</v>
      </c>
      <c r="AT22">
        <f t="shared" si="116"/>
        <v>6</v>
      </c>
      <c r="AU22">
        <f t="shared" si="117"/>
        <v>5</v>
      </c>
      <c r="AV22">
        <f t="shared" si="118"/>
        <v>1</v>
      </c>
      <c r="AW22">
        <f t="shared" si="119"/>
        <v>1</v>
      </c>
      <c r="AX22">
        <f t="shared" si="120"/>
        <v>1</v>
      </c>
      <c r="AY22">
        <f t="shared" si="121"/>
        <v>31</v>
      </c>
      <c r="AZ22">
        <f t="shared" si="122"/>
        <v>30</v>
      </c>
      <c r="BA22">
        <f t="shared" si="123"/>
        <v>29</v>
      </c>
      <c r="BB22">
        <f t="shared" si="124"/>
        <v>28</v>
      </c>
      <c r="BC22">
        <f t="shared" si="125"/>
        <v>22</v>
      </c>
      <c r="BD22">
        <f t="shared" si="126"/>
        <v>22</v>
      </c>
      <c r="BE22">
        <f t="shared" si="127"/>
        <v>21</v>
      </c>
      <c r="BF22">
        <f t="shared" si="128"/>
        <v>22</v>
      </c>
      <c r="BG22">
        <f t="shared" si="129"/>
        <v>118966</v>
      </c>
      <c r="BJ22">
        <f t="shared" si="83"/>
        <v>13</v>
      </c>
      <c r="BK22">
        <f t="shared" si="199"/>
        <v>6</v>
      </c>
      <c r="BL22">
        <f t="shared" si="200"/>
        <v>7</v>
      </c>
      <c r="BM22">
        <f t="shared" si="201"/>
        <v>6</v>
      </c>
      <c r="BN22">
        <f t="shared" si="202"/>
        <v>5</v>
      </c>
      <c r="BO22">
        <f t="shared" si="203"/>
        <v>1</v>
      </c>
      <c r="BP22">
        <f t="shared" si="204"/>
        <v>1</v>
      </c>
      <c r="BQ22">
        <f t="shared" si="205"/>
        <v>1</v>
      </c>
      <c r="BR22">
        <f t="shared" si="196"/>
        <v>22</v>
      </c>
      <c r="BS22">
        <f t="shared" si="206"/>
        <v>29</v>
      </c>
      <c r="BT22">
        <f t="shared" si="207"/>
        <v>28</v>
      </c>
      <c r="BU22">
        <f t="shared" si="208"/>
        <v>29</v>
      </c>
      <c r="BV22">
        <f t="shared" si="209"/>
        <v>30</v>
      </c>
      <c r="BW22">
        <f t="shared" si="210"/>
        <v>34</v>
      </c>
      <c r="BX22">
        <f t="shared" si="211"/>
        <v>34</v>
      </c>
      <c r="BY22">
        <f t="shared" si="212"/>
        <v>34</v>
      </c>
      <c r="BZ22">
        <f t="shared" si="197"/>
        <v>118966</v>
      </c>
      <c r="CF22">
        <f t="shared" si="17"/>
        <v>31</v>
      </c>
      <c r="CG22">
        <f t="shared" si="18"/>
        <v>30</v>
      </c>
      <c r="CH22">
        <f t="shared" si="19"/>
        <v>29</v>
      </c>
      <c r="CI22">
        <f t="shared" si="20"/>
        <v>28</v>
      </c>
      <c r="CJ22">
        <f t="shared" si="21"/>
        <v>22</v>
      </c>
      <c r="CK22">
        <f t="shared" si="22"/>
        <v>22</v>
      </c>
      <c r="CL22">
        <f t="shared" si="23"/>
        <v>21</v>
      </c>
      <c r="CM22">
        <f t="shared" si="24"/>
        <v>22</v>
      </c>
      <c r="CN22">
        <f t="shared" si="198"/>
        <v>4</v>
      </c>
      <c r="CO22">
        <f t="shared" si="131"/>
        <v>5</v>
      </c>
      <c r="CP22">
        <f t="shared" si="132"/>
        <v>6</v>
      </c>
      <c r="CQ22">
        <f t="shared" si="133"/>
        <v>7</v>
      </c>
      <c r="CR22">
        <f t="shared" si="134"/>
        <v>13</v>
      </c>
      <c r="CS22">
        <f t="shared" si="135"/>
        <v>13</v>
      </c>
      <c r="CT22">
        <f t="shared" si="136"/>
        <v>14</v>
      </c>
      <c r="CU22">
        <f t="shared" si="137"/>
        <v>13</v>
      </c>
      <c r="CV22">
        <f t="shared" si="138"/>
        <v>118966</v>
      </c>
      <c r="DD22">
        <f t="shared" si="25"/>
        <v>6</v>
      </c>
      <c r="DE22">
        <f t="shared" si="26"/>
        <v>7</v>
      </c>
      <c r="DF22">
        <f t="shared" si="27"/>
        <v>6</v>
      </c>
      <c r="DG22">
        <f t="shared" si="28"/>
        <v>5</v>
      </c>
      <c r="DH22">
        <f t="shared" si="29"/>
        <v>1</v>
      </c>
      <c r="DI22">
        <f t="shared" si="30"/>
        <v>1</v>
      </c>
      <c r="DJ22">
        <f t="shared" si="31"/>
        <v>1</v>
      </c>
      <c r="DK22">
        <f t="shared" si="32"/>
        <v>29</v>
      </c>
      <c r="DL22">
        <f t="shared" si="33"/>
        <v>28</v>
      </c>
      <c r="DM22">
        <f t="shared" si="34"/>
        <v>29</v>
      </c>
      <c r="DN22">
        <f t="shared" si="35"/>
        <v>30</v>
      </c>
      <c r="DO22">
        <f t="shared" si="36"/>
        <v>34</v>
      </c>
      <c r="DP22">
        <f t="shared" si="37"/>
        <v>34</v>
      </c>
      <c r="DQ22">
        <f t="shared" si="38"/>
        <v>34</v>
      </c>
      <c r="DR22">
        <f t="shared" si="93"/>
        <v>118966</v>
      </c>
      <c r="DX22">
        <f t="shared" si="139"/>
        <v>7</v>
      </c>
      <c r="DY22">
        <f t="shared" si="140"/>
        <v>6</v>
      </c>
      <c r="DZ22">
        <f t="shared" si="141"/>
        <v>5</v>
      </c>
      <c r="EA22">
        <f t="shared" si="142"/>
        <v>1</v>
      </c>
      <c r="EB22">
        <f t="shared" si="143"/>
        <v>1</v>
      </c>
      <c r="EC22">
        <f t="shared" si="144"/>
        <v>1</v>
      </c>
      <c r="ED22">
        <f t="shared" si="145"/>
        <v>28</v>
      </c>
      <c r="EE22">
        <f t="shared" si="146"/>
        <v>29</v>
      </c>
      <c r="EF22">
        <f t="shared" si="147"/>
        <v>30</v>
      </c>
      <c r="EG22">
        <f t="shared" si="148"/>
        <v>34</v>
      </c>
      <c r="EH22">
        <f t="shared" si="149"/>
        <v>34</v>
      </c>
      <c r="EI22">
        <f t="shared" si="150"/>
        <v>34</v>
      </c>
      <c r="EJ22">
        <f t="shared" si="151"/>
        <v>118966</v>
      </c>
      <c r="EQ22">
        <f t="shared" si="152"/>
        <v>6</v>
      </c>
      <c r="ER22">
        <f t="shared" si="153"/>
        <v>5</v>
      </c>
      <c r="ES22">
        <f t="shared" si="154"/>
        <v>1</v>
      </c>
      <c r="ET22">
        <f t="shared" si="155"/>
        <v>1</v>
      </c>
      <c r="EU22">
        <f t="shared" si="156"/>
        <v>1</v>
      </c>
      <c r="EV22">
        <f t="shared" si="157"/>
        <v>29</v>
      </c>
      <c r="EW22">
        <f t="shared" si="158"/>
        <v>30</v>
      </c>
      <c r="EX22">
        <f t="shared" si="159"/>
        <v>34</v>
      </c>
      <c r="EY22">
        <f t="shared" si="160"/>
        <v>34</v>
      </c>
      <c r="EZ22">
        <f t="shared" si="161"/>
        <v>34</v>
      </c>
      <c r="FA22">
        <f t="shared" si="162"/>
        <v>118966</v>
      </c>
      <c r="FH22">
        <f t="shared" si="163"/>
        <v>5</v>
      </c>
      <c r="FI22">
        <f t="shared" si="164"/>
        <v>1</v>
      </c>
      <c r="FJ22">
        <f t="shared" si="165"/>
        <v>1</v>
      </c>
      <c r="FK22">
        <f t="shared" si="166"/>
        <v>1</v>
      </c>
      <c r="FL22">
        <f t="shared" si="167"/>
        <v>30</v>
      </c>
      <c r="FM22">
        <f t="shared" si="168"/>
        <v>34</v>
      </c>
      <c r="FN22">
        <f t="shared" si="169"/>
        <v>34</v>
      </c>
      <c r="FO22">
        <f t="shared" si="170"/>
        <v>34</v>
      </c>
      <c r="FP22">
        <f t="shared" si="171"/>
        <v>118966</v>
      </c>
      <c r="FW22">
        <f t="shared" si="172"/>
        <v>1</v>
      </c>
      <c r="FX22">
        <f t="shared" si="173"/>
        <v>1</v>
      </c>
      <c r="FY22">
        <f t="shared" si="174"/>
        <v>1</v>
      </c>
      <c r="FZ22">
        <f t="shared" si="175"/>
        <v>34</v>
      </c>
      <c r="GA22">
        <f t="shared" si="176"/>
        <v>34</v>
      </c>
      <c r="GB22">
        <f t="shared" si="177"/>
        <v>34</v>
      </c>
      <c r="GC22">
        <f t="shared" si="178"/>
        <v>118966</v>
      </c>
      <c r="GJ22">
        <f t="shared" si="179"/>
        <v>1</v>
      </c>
      <c r="GK22">
        <f t="shared" si="180"/>
        <v>1</v>
      </c>
      <c r="GL22">
        <f t="shared" si="181"/>
        <v>34</v>
      </c>
      <c r="GM22">
        <f t="shared" si="182"/>
        <v>34</v>
      </c>
      <c r="GN22">
        <f t="shared" si="183"/>
        <v>118966</v>
      </c>
      <c r="GW22">
        <f t="shared" si="184"/>
        <v>1</v>
      </c>
      <c r="GX22">
        <f t="shared" si="185"/>
        <v>34</v>
      </c>
      <c r="GY22">
        <f t="shared" si="186"/>
        <v>118966</v>
      </c>
    </row>
    <row r="23" spans="1:207" x14ac:dyDescent="0.3">
      <c r="A23" t="str">
        <f>step8!A27</f>
        <v>O20</v>
      </c>
      <c r="B23">
        <f>step1!CR169</f>
        <v>119158.8</v>
      </c>
      <c r="C23">
        <f>step2!BQ162</f>
        <v>121981</v>
      </c>
      <c r="D23">
        <f>step3!AS162</f>
        <v>142934.29999999999</v>
      </c>
      <c r="E23">
        <f>step4!AC162</f>
        <v>111201.8</v>
      </c>
      <c r="F23">
        <f>step5!R174</f>
        <v>140932</v>
      </c>
      <c r="G23">
        <f>step6!J174</f>
        <v>137583.79999999999</v>
      </c>
      <c r="H23">
        <f>step7!E174</f>
        <v>135362.70000000001</v>
      </c>
      <c r="I23">
        <f>step8!C135</f>
        <v>134558.1</v>
      </c>
      <c r="J23">
        <f>step1!CS169</f>
        <v>116800</v>
      </c>
      <c r="L23">
        <f t="shared" si="96"/>
        <v>2358.8000000000029</v>
      </c>
      <c r="M23">
        <f t="shared" si="97"/>
        <v>5181</v>
      </c>
      <c r="N23">
        <f t="shared" si="98"/>
        <v>26134.299999999988</v>
      </c>
      <c r="O23">
        <f t="shared" si="99"/>
        <v>5598.1999999999971</v>
      </c>
      <c r="P23">
        <f t="shared" si="100"/>
        <v>24132</v>
      </c>
      <c r="Q23">
        <f t="shared" si="101"/>
        <v>20783.799999999988</v>
      </c>
      <c r="R23">
        <f t="shared" si="102"/>
        <v>18562.700000000012</v>
      </c>
      <c r="S23">
        <f t="shared" si="103"/>
        <v>17758.100000000006</v>
      </c>
      <c r="T23">
        <f t="shared" si="78"/>
        <v>116800</v>
      </c>
      <c r="U23" s="39">
        <v>1000</v>
      </c>
      <c r="V23" s="62">
        <f t="shared" si="187"/>
        <v>23</v>
      </c>
      <c r="W23">
        <f t="shared" si="188"/>
        <v>20</v>
      </c>
      <c r="X23">
        <f t="shared" si="189"/>
        <v>8</v>
      </c>
      <c r="Y23">
        <f t="shared" si="190"/>
        <v>26</v>
      </c>
      <c r="Z23">
        <f t="shared" si="191"/>
        <v>11</v>
      </c>
      <c r="AA23">
        <f t="shared" si="192"/>
        <v>1</v>
      </c>
      <c r="AB23">
        <f t="shared" si="193"/>
        <v>1</v>
      </c>
      <c r="AC23">
        <f t="shared" si="194"/>
        <v>1</v>
      </c>
      <c r="AD23">
        <f t="shared" si="105"/>
        <v>116800</v>
      </c>
      <c r="AF23">
        <f t="shared" si="106"/>
        <v>19</v>
      </c>
      <c r="AG23">
        <f t="shared" si="106"/>
        <v>22</v>
      </c>
      <c r="AH23">
        <f t="shared" si="107"/>
        <v>30</v>
      </c>
      <c r="AI23">
        <f t="shared" si="108"/>
        <v>2</v>
      </c>
      <c r="AJ23">
        <f t="shared" si="109"/>
        <v>26</v>
      </c>
      <c r="AK23">
        <f t="shared" si="110"/>
        <v>25</v>
      </c>
      <c r="AL23">
        <f t="shared" si="111"/>
        <v>24</v>
      </c>
      <c r="AM23">
        <f t="shared" si="112"/>
        <v>25</v>
      </c>
      <c r="AN23">
        <f t="shared" si="113"/>
        <v>116800</v>
      </c>
      <c r="AQ23">
        <f t="shared" si="195"/>
        <v>23</v>
      </c>
      <c r="AR23">
        <f t="shared" si="114"/>
        <v>20</v>
      </c>
      <c r="AS23">
        <f t="shared" si="115"/>
        <v>8</v>
      </c>
      <c r="AT23">
        <f t="shared" si="116"/>
        <v>26</v>
      </c>
      <c r="AU23">
        <f t="shared" si="117"/>
        <v>11</v>
      </c>
      <c r="AV23">
        <f t="shared" si="118"/>
        <v>1</v>
      </c>
      <c r="AW23">
        <f t="shared" si="119"/>
        <v>1</v>
      </c>
      <c r="AX23">
        <f t="shared" si="120"/>
        <v>1</v>
      </c>
      <c r="AY23">
        <f t="shared" si="121"/>
        <v>19</v>
      </c>
      <c r="AZ23">
        <f t="shared" si="122"/>
        <v>22</v>
      </c>
      <c r="BA23">
        <f t="shared" si="123"/>
        <v>30</v>
      </c>
      <c r="BB23">
        <f t="shared" si="124"/>
        <v>2</v>
      </c>
      <c r="BC23">
        <f t="shared" si="125"/>
        <v>26</v>
      </c>
      <c r="BD23">
        <f t="shared" si="126"/>
        <v>25</v>
      </c>
      <c r="BE23">
        <f t="shared" si="127"/>
        <v>24</v>
      </c>
      <c r="BF23">
        <f t="shared" si="128"/>
        <v>25</v>
      </c>
      <c r="BG23">
        <f t="shared" si="129"/>
        <v>116800</v>
      </c>
      <c r="BJ23">
        <f t="shared" si="83"/>
        <v>23</v>
      </c>
      <c r="BK23">
        <f t="shared" si="199"/>
        <v>20</v>
      </c>
      <c r="BL23">
        <f t="shared" si="200"/>
        <v>8</v>
      </c>
      <c r="BM23">
        <f t="shared" si="201"/>
        <v>26</v>
      </c>
      <c r="BN23">
        <f t="shared" si="202"/>
        <v>11</v>
      </c>
      <c r="BO23">
        <f t="shared" si="203"/>
        <v>1</v>
      </c>
      <c r="BP23">
        <f t="shared" si="204"/>
        <v>1</v>
      </c>
      <c r="BQ23">
        <f t="shared" si="205"/>
        <v>1</v>
      </c>
      <c r="BR23">
        <f t="shared" si="196"/>
        <v>12</v>
      </c>
      <c r="BS23">
        <f t="shared" si="206"/>
        <v>15</v>
      </c>
      <c r="BT23">
        <f t="shared" si="207"/>
        <v>27</v>
      </c>
      <c r="BU23">
        <f t="shared" si="208"/>
        <v>9</v>
      </c>
      <c r="BV23">
        <f t="shared" si="209"/>
        <v>24</v>
      </c>
      <c r="BW23">
        <f t="shared" si="210"/>
        <v>34</v>
      </c>
      <c r="BX23">
        <f t="shared" si="211"/>
        <v>34</v>
      </c>
      <c r="BY23">
        <f t="shared" si="212"/>
        <v>34</v>
      </c>
      <c r="BZ23">
        <f t="shared" si="197"/>
        <v>116800</v>
      </c>
      <c r="CF23">
        <f t="shared" si="17"/>
        <v>19</v>
      </c>
      <c r="CG23">
        <f t="shared" si="18"/>
        <v>22</v>
      </c>
      <c r="CH23">
        <f t="shared" si="19"/>
        <v>30</v>
      </c>
      <c r="CI23">
        <f t="shared" si="20"/>
        <v>2</v>
      </c>
      <c r="CJ23">
        <f t="shared" si="21"/>
        <v>26</v>
      </c>
      <c r="CK23">
        <f t="shared" si="22"/>
        <v>25</v>
      </c>
      <c r="CL23">
        <f t="shared" si="23"/>
        <v>24</v>
      </c>
      <c r="CM23">
        <f t="shared" si="24"/>
        <v>25</v>
      </c>
      <c r="CN23">
        <f t="shared" si="198"/>
        <v>16</v>
      </c>
      <c r="CO23">
        <f t="shared" si="131"/>
        <v>13</v>
      </c>
      <c r="CP23">
        <f t="shared" si="132"/>
        <v>5</v>
      </c>
      <c r="CQ23">
        <f t="shared" si="133"/>
        <v>33</v>
      </c>
      <c r="CR23">
        <f t="shared" si="134"/>
        <v>9</v>
      </c>
      <c r="CS23">
        <f t="shared" si="135"/>
        <v>10</v>
      </c>
      <c r="CT23">
        <f t="shared" si="136"/>
        <v>11</v>
      </c>
      <c r="CU23">
        <f t="shared" si="137"/>
        <v>10</v>
      </c>
      <c r="CV23">
        <f t="shared" si="138"/>
        <v>116800</v>
      </c>
      <c r="DD23">
        <f t="shared" si="25"/>
        <v>20</v>
      </c>
      <c r="DE23">
        <f t="shared" si="26"/>
        <v>8</v>
      </c>
      <c r="DF23">
        <f t="shared" si="27"/>
        <v>26</v>
      </c>
      <c r="DG23">
        <f t="shared" si="28"/>
        <v>11</v>
      </c>
      <c r="DH23">
        <f t="shared" si="29"/>
        <v>1</v>
      </c>
      <c r="DI23">
        <f t="shared" si="30"/>
        <v>1</v>
      </c>
      <c r="DJ23">
        <f t="shared" si="31"/>
        <v>1</v>
      </c>
      <c r="DK23">
        <f t="shared" si="32"/>
        <v>15</v>
      </c>
      <c r="DL23">
        <f t="shared" si="33"/>
        <v>27</v>
      </c>
      <c r="DM23">
        <f t="shared" si="34"/>
        <v>9</v>
      </c>
      <c r="DN23">
        <f t="shared" si="35"/>
        <v>24</v>
      </c>
      <c r="DO23">
        <f t="shared" si="36"/>
        <v>34</v>
      </c>
      <c r="DP23">
        <f t="shared" si="37"/>
        <v>34</v>
      </c>
      <c r="DQ23">
        <f t="shared" si="38"/>
        <v>34</v>
      </c>
      <c r="DR23">
        <f t="shared" si="93"/>
        <v>116800</v>
      </c>
      <c r="DX23">
        <f t="shared" si="139"/>
        <v>8</v>
      </c>
      <c r="DY23">
        <f t="shared" si="140"/>
        <v>26</v>
      </c>
      <c r="DZ23">
        <f t="shared" si="141"/>
        <v>11</v>
      </c>
      <c r="EA23">
        <f t="shared" si="142"/>
        <v>1</v>
      </c>
      <c r="EB23">
        <f t="shared" si="143"/>
        <v>1</v>
      </c>
      <c r="EC23">
        <f t="shared" si="144"/>
        <v>1</v>
      </c>
      <c r="ED23">
        <f t="shared" si="145"/>
        <v>27</v>
      </c>
      <c r="EE23">
        <f t="shared" si="146"/>
        <v>9</v>
      </c>
      <c r="EF23">
        <f t="shared" si="147"/>
        <v>24</v>
      </c>
      <c r="EG23">
        <f t="shared" si="148"/>
        <v>34</v>
      </c>
      <c r="EH23">
        <f t="shared" si="149"/>
        <v>34</v>
      </c>
      <c r="EI23">
        <f t="shared" si="150"/>
        <v>34</v>
      </c>
      <c r="EJ23">
        <f t="shared" si="151"/>
        <v>116800</v>
      </c>
      <c r="EQ23">
        <f t="shared" si="152"/>
        <v>26</v>
      </c>
      <c r="ER23">
        <f t="shared" si="153"/>
        <v>11</v>
      </c>
      <c r="ES23">
        <f t="shared" si="154"/>
        <v>1</v>
      </c>
      <c r="ET23">
        <f t="shared" si="155"/>
        <v>1</v>
      </c>
      <c r="EU23">
        <f t="shared" si="156"/>
        <v>1</v>
      </c>
      <c r="EV23">
        <f t="shared" si="157"/>
        <v>9</v>
      </c>
      <c r="EW23">
        <f t="shared" si="158"/>
        <v>24</v>
      </c>
      <c r="EX23">
        <f t="shared" si="159"/>
        <v>34</v>
      </c>
      <c r="EY23">
        <f t="shared" si="160"/>
        <v>34</v>
      </c>
      <c r="EZ23">
        <f t="shared" si="161"/>
        <v>34</v>
      </c>
      <c r="FA23">
        <f t="shared" si="162"/>
        <v>116800</v>
      </c>
      <c r="FH23">
        <f t="shared" si="163"/>
        <v>11</v>
      </c>
      <c r="FI23">
        <f t="shared" si="164"/>
        <v>1</v>
      </c>
      <c r="FJ23">
        <f t="shared" si="165"/>
        <v>1</v>
      </c>
      <c r="FK23">
        <f t="shared" si="166"/>
        <v>1</v>
      </c>
      <c r="FL23">
        <f t="shared" si="167"/>
        <v>24</v>
      </c>
      <c r="FM23">
        <f t="shared" si="168"/>
        <v>34</v>
      </c>
      <c r="FN23">
        <f t="shared" si="169"/>
        <v>34</v>
      </c>
      <c r="FO23">
        <f t="shared" si="170"/>
        <v>34</v>
      </c>
      <c r="FP23">
        <f t="shared" si="171"/>
        <v>116800</v>
      </c>
      <c r="FW23">
        <f t="shared" si="172"/>
        <v>1</v>
      </c>
      <c r="FX23">
        <f t="shared" si="173"/>
        <v>1</v>
      </c>
      <c r="FY23">
        <f t="shared" si="174"/>
        <v>1</v>
      </c>
      <c r="FZ23">
        <f t="shared" si="175"/>
        <v>34</v>
      </c>
      <c r="GA23">
        <f t="shared" si="176"/>
        <v>34</v>
      </c>
      <c r="GB23">
        <f t="shared" si="177"/>
        <v>34</v>
      </c>
      <c r="GC23">
        <f t="shared" si="178"/>
        <v>116800</v>
      </c>
      <c r="GJ23">
        <f t="shared" si="179"/>
        <v>1</v>
      </c>
      <c r="GK23">
        <f t="shared" si="180"/>
        <v>1</v>
      </c>
      <c r="GL23">
        <f t="shared" si="181"/>
        <v>34</v>
      </c>
      <c r="GM23">
        <f t="shared" si="182"/>
        <v>34</v>
      </c>
      <c r="GN23">
        <f t="shared" si="183"/>
        <v>116800</v>
      </c>
      <c r="GW23">
        <f t="shared" si="184"/>
        <v>1</v>
      </c>
      <c r="GX23">
        <f t="shared" si="185"/>
        <v>34</v>
      </c>
      <c r="GY23">
        <f t="shared" si="186"/>
        <v>116800</v>
      </c>
    </row>
    <row r="24" spans="1:207" x14ac:dyDescent="0.3">
      <c r="A24" t="str">
        <f>step8!A28</f>
        <v>O21</v>
      </c>
      <c r="B24">
        <f>step1!CR170</f>
        <v>130691.1</v>
      </c>
      <c r="C24">
        <f>step2!BQ163</f>
        <v>126733.7</v>
      </c>
      <c r="D24">
        <f>step3!AS163</f>
        <v>125465.9</v>
      </c>
      <c r="E24">
        <f>step4!AC163</f>
        <v>143244</v>
      </c>
      <c r="F24">
        <f>step5!R175</f>
        <v>140932</v>
      </c>
      <c r="G24">
        <f>step6!J175</f>
        <v>137583.79999999999</v>
      </c>
      <c r="H24">
        <f>step7!E175</f>
        <v>135362.70000000001</v>
      </c>
      <c r="I24">
        <f>step8!C136</f>
        <v>134558.1</v>
      </c>
      <c r="J24">
        <f>step1!CS170</f>
        <v>124233</v>
      </c>
      <c r="L24">
        <f t="shared" si="96"/>
        <v>6458.1000000000058</v>
      </c>
      <c r="M24">
        <f t="shared" si="97"/>
        <v>2500.6999999999971</v>
      </c>
      <c r="N24">
        <f t="shared" si="98"/>
        <v>1232.8999999999942</v>
      </c>
      <c r="O24">
        <f t="shared" si="99"/>
        <v>19011</v>
      </c>
      <c r="P24">
        <f t="shared" si="100"/>
        <v>16699</v>
      </c>
      <c r="Q24">
        <f t="shared" si="101"/>
        <v>13350.799999999988</v>
      </c>
      <c r="R24">
        <f t="shared" si="102"/>
        <v>11129.700000000012</v>
      </c>
      <c r="S24">
        <f t="shared" si="103"/>
        <v>10325.100000000006</v>
      </c>
      <c r="T24">
        <f t="shared" si="78"/>
        <v>124233</v>
      </c>
      <c r="U24" s="39">
        <v>1000</v>
      </c>
      <c r="V24" s="62">
        <f t="shared" si="187"/>
        <v>12</v>
      </c>
      <c r="W24">
        <f t="shared" si="188"/>
        <v>16</v>
      </c>
      <c r="X24">
        <f t="shared" si="189"/>
        <v>17</v>
      </c>
      <c r="Y24">
        <f t="shared" si="190"/>
        <v>7</v>
      </c>
      <c r="Z24">
        <f t="shared" si="191"/>
        <v>11</v>
      </c>
      <c r="AA24">
        <f t="shared" si="192"/>
        <v>1</v>
      </c>
      <c r="AB24">
        <f t="shared" si="193"/>
        <v>1</v>
      </c>
      <c r="AC24">
        <f t="shared" si="194"/>
        <v>1</v>
      </c>
      <c r="AD24">
        <f t="shared" si="105"/>
        <v>124233</v>
      </c>
      <c r="AF24">
        <f t="shared" si="106"/>
        <v>29</v>
      </c>
      <c r="AG24">
        <f t="shared" si="106"/>
        <v>14</v>
      </c>
      <c r="AH24">
        <f t="shared" si="107"/>
        <v>4</v>
      </c>
      <c r="AI24">
        <f t="shared" si="108"/>
        <v>13</v>
      </c>
      <c r="AJ24">
        <f t="shared" si="109"/>
        <v>16</v>
      </c>
      <c r="AK24">
        <f t="shared" si="110"/>
        <v>14</v>
      </c>
      <c r="AL24">
        <f t="shared" si="111"/>
        <v>15</v>
      </c>
      <c r="AM24">
        <f t="shared" si="112"/>
        <v>16</v>
      </c>
      <c r="AN24">
        <f t="shared" si="113"/>
        <v>124233</v>
      </c>
      <c r="AQ24">
        <f t="shared" si="195"/>
        <v>12</v>
      </c>
      <c r="AR24">
        <f t="shared" si="114"/>
        <v>16</v>
      </c>
      <c r="AS24">
        <f t="shared" si="115"/>
        <v>17</v>
      </c>
      <c r="AT24">
        <f t="shared" si="116"/>
        <v>7</v>
      </c>
      <c r="AU24">
        <f t="shared" si="117"/>
        <v>11</v>
      </c>
      <c r="AV24">
        <f t="shared" si="118"/>
        <v>1</v>
      </c>
      <c r="AW24">
        <f t="shared" si="119"/>
        <v>1</v>
      </c>
      <c r="AX24">
        <f t="shared" si="120"/>
        <v>1</v>
      </c>
      <c r="AY24">
        <f t="shared" si="121"/>
        <v>29</v>
      </c>
      <c r="AZ24">
        <f t="shared" si="122"/>
        <v>14</v>
      </c>
      <c r="BA24">
        <f t="shared" si="123"/>
        <v>4</v>
      </c>
      <c r="BB24">
        <f t="shared" si="124"/>
        <v>13</v>
      </c>
      <c r="BC24">
        <f t="shared" si="125"/>
        <v>16</v>
      </c>
      <c r="BD24">
        <f t="shared" si="126"/>
        <v>14</v>
      </c>
      <c r="BE24">
        <f t="shared" si="127"/>
        <v>15</v>
      </c>
      <c r="BF24">
        <f t="shared" si="128"/>
        <v>16</v>
      </c>
      <c r="BG24">
        <f t="shared" si="129"/>
        <v>124233</v>
      </c>
      <c r="BJ24">
        <f t="shared" si="83"/>
        <v>12</v>
      </c>
      <c r="BK24">
        <f t="shared" si="199"/>
        <v>16</v>
      </c>
      <c r="BL24">
        <f t="shared" si="200"/>
        <v>17</v>
      </c>
      <c r="BM24">
        <f t="shared" si="201"/>
        <v>7</v>
      </c>
      <c r="BN24">
        <f t="shared" si="202"/>
        <v>11</v>
      </c>
      <c r="BO24">
        <f t="shared" si="203"/>
        <v>1</v>
      </c>
      <c r="BP24">
        <f t="shared" si="204"/>
        <v>1</v>
      </c>
      <c r="BQ24">
        <f t="shared" si="205"/>
        <v>1</v>
      </c>
      <c r="BR24">
        <f t="shared" si="196"/>
        <v>23</v>
      </c>
      <c r="BS24">
        <f t="shared" si="206"/>
        <v>19</v>
      </c>
      <c r="BT24">
        <f t="shared" si="207"/>
        <v>18</v>
      </c>
      <c r="BU24">
        <f t="shared" si="208"/>
        <v>28</v>
      </c>
      <c r="BV24">
        <f t="shared" si="209"/>
        <v>24</v>
      </c>
      <c r="BW24">
        <f t="shared" si="210"/>
        <v>34</v>
      </c>
      <c r="BX24">
        <f t="shared" si="211"/>
        <v>34</v>
      </c>
      <c r="BY24">
        <f t="shared" si="212"/>
        <v>34</v>
      </c>
      <c r="BZ24">
        <f t="shared" si="197"/>
        <v>124233</v>
      </c>
      <c r="CF24">
        <f t="shared" si="17"/>
        <v>29</v>
      </c>
      <c r="CG24">
        <f t="shared" si="18"/>
        <v>14</v>
      </c>
      <c r="CH24">
        <f t="shared" si="19"/>
        <v>4</v>
      </c>
      <c r="CI24">
        <f t="shared" si="20"/>
        <v>13</v>
      </c>
      <c r="CJ24">
        <f t="shared" si="21"/>
        <v>16</v>
      </c>
      <c r="CK24">
        <f t="shared" si="22"/>
        <v>14</v>
      </c>
      <c r="CL24">
        <f t="shared" si="23"/>
        <v>15</v>
      </c>
      <c r="CM24">
        <f t="shared" si="24"/>
        <v>16</v>
      </c>
      <c r="CN24">
        <f t="shared" si="198"/>
        <v>6</v>
      </c>
      <c r="CO24">
        <f t="shared" si="131"/>
        <v>21</v>
      </c>
      <c r="CP24">
        <f t="shared" si="132"/>
        <v>31</v>
      </c>
      <c r="CQ24">
        <f t="shared" si="133"/>
        <v>22</v>
      </c>
      <c r="CR24">
        <f t="shared" si="134"/>
        <v>19</v>
      </c>
      <c r="CS24">
        <f t="shared" si="135"/>
        <v>21</v>
      </c>
      <c r="CT24">
        <f t="shared" si="136"/>
        <v>20</v>
      </c>
      <c r="CU24">
        <f t="shared" si="137"/>
        <v>19</v>
      </c>
      <c r="CV24">
        <f t="shared" si="138"/>
        <v>124233</v>
      </c>
      <c r="DD24">
        <f t="shared" si="25"/>
        <v>16</v>
      </c>
      <c r="DE24">
        <f t="shared" si="26"/>
        <v>17</v>
      </c>
      <c r="DF24">
        <f t="shared" si="27"/>
        <v>7</v>
      </c>
      <c r="DG24">
        <f t="shared" si="28"/>
        <v>11</v>
      </c>
      <c r="DH24">
        <f t="shared" si="29"/>
        <v>1</v>
      </c>
      <c r="DI24">
        <f t="shared" si="30"/>
        <v>1</v>
      </c>
      <c r="DJ24">
        <f t="shared" si="31"/>
        <v>1</v>
      </c>
      <c r="DK24">
        <f t="shared" si="32"/>
        <v>19</v>
      </c>
      <c r="DL24">
        <f t="shared" si="33"/>
        <v>18</v>
      </c>
      <c r="DM24">
        <f t="shared" si="34"/>
        <v>28</v>
      </c>
      <c r="DN24">
        <f t="shared" si="35"/>
        <v>24</v>
      </c>
      <c r="DO24">
        <f t="shared" si="36"/>
        <v>34</v>
      </c>
      <c r="DP24">
        <f t="shared" si="37"/>
        <v>34</v>
      </c>
      <c r="DQ24">
        <f t="shared" si="38"/>
        <v>34</v>
      </c>
      <c r="DR24">
        <f t="shared" si="93"/>
        <v>124233</v>
      </c>
      <c r="DX24">
        <f t="shared" si="139"/>
        <v>17</v>
      </c>
      <c r="DY24">
        <f t="shared" si="140"/>
        <v>7</v>
      </c>
      <c r="DZ24">
        <f t="shared" si="141"/>
        <v>11</v>
      </c>
      <c r="EA24">
        <f t="shared" si="142"/>
        <v>1</v>
      </c>
      <c r="EB24">
        <f t="shared" si="143"/>
        <v>1</v>
      </c>
      <c r="EC24">
        <f t="shared" si="144"/>
        <v>1</v>
      </c>
      <c r="ED24">
        <f t="shared" si="145"/>
        <v>18</v>
      </c>
      <c r="EE24">
        <f t="shared" si="146"/>
        <v>28</v>
      </c>
      <c r="EF24">
        <f t="shared" si="147"/>
        <v>24</v>
      </c>
      <c r="EG24">
        <f t="shared" si="148"/>
        <v>34</v>
      </c>
      <c r="EH24">
        <f t="shared" si="149"/>
        <v>34</v>
      </c>
      <c r="EI24">
        <f t="shared" si="150"/>
        <v>34</v>
      </c>
      <c r="EJ24">
        <f t="shared" si="151"/>
        <v>124233</v>
      </c>
      <c r="EQ24">
        <f t="shared" si="152"/>
        <v>7</v>
      </c>
      <c r="ER24">
        <f t="shared" si="153"/>
        <v>11</v>
      </c>
      <c r="ES24">
        <f t="shared" si="154"/>
        <v>1</v>
      </c>
      <c r="ET24">
        <f t="shared" si="155"/>
        <v>1</v>
      </c>
      <c r="EU24">
        <f t="shared" si="156"/>
        <v>1</v>
      </c>
      <c r="EV24">
        <f t="shared" si="157"/>
        <v>28</v>
      </c>
      <c r="EW24">
        <f t="shared" si="158"/>
        <v>24</v>
      </c>
      <c r="EX24">
        <f t="shared" si="159"/>
        <v>34</v>
      </c>
      <c r="EY24">
        <f t="shared" si="160"/>
        <v>34</v>
      </c>
      <c r="EZ24">
        <f t="shared" si="161"/>
        <v>34</v>
      </c>
      <c r="FA24">
        <f t="shared" si="162"/>
        <v>124233</v>
      </c>
      <c r="FH24">
        <f t="shared" si="163"/>
        <v>11</v>
      </c>
      <c r="FI24">
        <f t="shared" si="164"/>
        <v>1</v>
      </c>
      <c r="FJ24">
        <f t="shared" si="165"/>
        <v>1</v>
      </c>
      <c r="FK24">
        <f t="shared" si="166"/>
        <v>1</v>
      </c>
      <c r="FL24">
        <f t="shared" si="167"/>
        <v>24</v>
      </c>
      <c r="FM24">
        <f t="shared" si="168"/>
        <v>34</v>
      </c>
      <c r="FN24">
        <f t="shared" si="169"/>
        <v>34</v>
      </c>
      <c r="FO24">
        <f t="shared" si="170"/>
        <v>34</v>
      </c>
      <c r="FP24">
        <f t="shared" si="171"/>
        <v>124233</v>
      </c>
      <c r="FW24">
        <f t="shared" si="172"/>
        <v>1</v>
      </c>
      <c r="FX24">
        <f t="shared" si="173"/>
        <v>1</v>
      </c>
      <c r="FY24">
        <f t="shared" si="174"/>
        <v>1</v>
      </c>
      <c r="FZ24">
        <f t="shared" si="175"/>
        <v>34</v>
      </c>
      <c r="GA24">
        <f t="shared" si="176"/>
        <v>34</v>
      </c>
      <c r="GB24">
        <f t="shared" si="177"/>
        <v>34</v>
      </c>
      <c r="GC24">
        <f t="shared" si="178"/>
        <v>124233</v>
      </c>
      <c r="GJ24">
        <f t="shared" si="179"/>
        <v>1</v>
      </c>
      <c r="GK24">
        <f t="shared" si="180"/>
        <v>1</v>
      </c>
      <c r="GL24">
        <f t="shared" si="181"/>
        <v>34</v>
      </c>
      <c r="GM24">
        <f t="shared" si="182"/>
        <v>34</v>
      </c>
      <c r="GN24">
        <f t="shared" si="183"/>
        <v>124233</v>
      </c>
      <c r="GW24">
        <f t="shared" si="184"/>
        <v>1</v>
      </c>
      <c r="GX24">
        <f t="shared" si="185"/>
        <v>34</v>
      </c>
      <c r="GY24">
        <f t="shared" si="186"/>
        <v>124233</v>
      </c>
    </row>
    <row r="25" spans="1:207" x14ac:dyDescent="0.3">
      <c r="A25" t="str">
        <f>step8!A29</f>
        <v>O22</v>
      </c>
      <c r="B25">
        <f>step1!CR171</f>
        <v>122531.5</v>
      </c>
      <c r="C25">
        <f>step2!BQ164</f>
        <v>128493.7</v>
      </c>
      <c r="D25">
        <f>step3!AS164</f>
        <v>125821.9</v>
      </c>
      <c r="E25">
        <f>step4!AC164</f>
        <v>143244</v>
      </c>
      <c r="F25">
        <f>step5!R176</f>
        <v>141146.4</v>
      </c>
      <c r="G25">
        <f>step6!J176</f>
        <v>137583.79999999999</v>
      </c>
      <c r="H25">
        <f>step7!E176</f>
        <v>135362.70000000001</v>
      </c>
      <c r="I25">
        <f>step8!C137</f>
        <v>134558.1</v>
      </c>
      <c r="J25">
        <f>step1!CS171</f>
        <v>128300</v>
      </c>
      <c r="L25">
        <f t="shared" si="96"/>
        <v>5768.5</v>
      </c>
      <c r="M25">
        <f t="shared" si="97"/>
        <v>193.69999999999709</v>
      </c>
      <c r="N25">
        <f t="shared" si="98"/>
        <v>2478.1000000000058</v>
      </c>
      <c r="O25">
        <f t="shared" si="99"/>
        <v>14944</v>
      </c>
      <c r="P25">
        <f t="shared" si="100"/>
        <v>12846.399999999994</v>
      </c>
      <c r="Q25">
        <f t="shared" si="101"/>
        <v>9283.7999999999884</v>
      </c>
      <c r="R25">
        <f t="shared" si="102"/>
        <v>7062.7000000000116</v>
      </c>
      <c r="S25">
        <f t="shared" si="103"/>
        <v>6258.1000000000058</v>
      </c>
      <c r="T25">
        <f t="shared" si="78"/>
        <v>128300</v>
      </c>
      <c r="U25" s="39">
        <v>1000</v>
      </c>
      <c r="V25" s="62">
        <f t="shared" si="187"/>
        <v>22</v>
      </c>
      <c r="W25">
        <f t="shared" si="188"/>
        <v>10</v>
      </c>
      <c r="X25">
        <f t="shared" si="189"/>
        <v>15</v>
      </c>
      <c r="Y25">
        <f t="shared" si="190"/>
        <v>7</v>
      </c>
      <c r="Z25">
        <f t="shared" si="191"/>
        <v>5</v>
      </c>
      <c r="AA25">
        <f t="shared" si="192"/>
        <v>1</v>
      </c>
      <c r="AB25">
        <f t="shared" si="193"/>
        <v>1</v>
      </c>
      <c r="AC25">
        <f t="shared" si="194"/>
        <v>1</v>
      </c>
      <c r="AD25">
        <f t="shared" si="105"/>
        <v>128300</v>
      </c>
      <c r="AF25">
        <f t="shared" si="106"/>
        <v>27</v>
      </c>
      <c r="AG25">
        <f t="shared" si="106"/>
        <v>1</v>
      </c>
      <c r="AH25">
        <f t="shared" si="107"/>
        <v>9</v>
      </c>
      <c r="AI25">
        <f t="shared" si="108"/>
        <v>9</v>
      </c>
      <c r="AJ25">
        <f t="shared" si="109"/>
        <v>12</v>
      </c>
      <c r="AK25">
        <f t="shared" si="110"/>
        <v>9</v>
      </c>
      <c r="AL25">
        <f t="shared" si="111"/>
        <v>10</v>
      </c>
      <c r="AM25">
        <f t="shared" si="112"/>
        <v>10</v>
      </c>
      <c r="AN25">
        <f t="shared" si="113"/>
        <v>128300</v>
      </c>
      <c r="AQ25">
        <f t="shared" si="195"/>
        <v>22</v>
      </c>
      <c r="AR25">
        <f t="shared" si="114"/>
        <v>10</v>
      </c>
      <c r="AS25">
        <f t="shared" si="115"/>
        <v>15</v>
      </c>
      <c r="AT25">
        <f t="shared" si="116"/>
        <v>7</v>
      </c>
      <c r="AU25">
        <f t="shared" si="117"/>
        <v>5</v>
      </c>
      <c r="AV25">
        <f t="shared" si="118"/>
        <v>1</v>
      </c>
      <c r="AW25">
        <f t="shared" si="119"/>
        <v>1</v>
      </c>
      <c r="AX25">
        <f t="shared" si="120"/>
        <v>1</v>
      </c>
      <c r="AY25">
        <f t="shared" si="121"/>
        <v>27</v>
      </c>
      <c r="AZ25">
        <f t="shared" si="122"/>
        <v>1</v>
      </c>
      <c r="BA25">
        <f t="shared" si="123"/>
        <v>9</v>
      </c>
      <c r="BB25">
        <f t="shared" si="124"/>
        <v>9</v>
      </c>
      <c r="BC25">
        <f t="shared" si="125"/>
        <v>12</v>
      </c>
      <c r="BD25">
        <f t="shared" si="126"/>
        <v>9</v>
      </c>
      <c r="BE25">
        <f t="shared" si="127"/>
        <v>10</v>
      </c>
      <c r="BF25">
        <f t="shared" si="128"/>
        <v>10</v>
      </c>
      <c r="BG25">
        <f t="shared" si="129"/>
        <v>128300</v>
      </c>
      <c r="BJ25">
        <f t="shared" si="83"/>
        <v>22</v>
      </c>
      <c r="BK25">
        <f t="shared" si="199"/>
        <v>10</v>
      </c>
      <c r="BL25">
        <f t="shared" si="200"/>
        <v>15</v>
      </c>
      <c r="BM25">
        <f t="shared" si="201"/>
        <v>7</v>
      </c>
      <c r="BN25">
        <f t="shared" si="202"/>
        <v>5</v>
      </c>
      <c r="BO25">
        <f t="shared" si="203"/>
        <v>1</v>
      </c>
      <c r="BP25">
        <f t="shared" si="204"/>
        <v>1</v>
      </c>
      <c r="BQ25">
        <f t="shared" si="205"/>
        <v>1</v>
      </c>
      <c r="BR25">
        <f t="shared" si="196"/>
        <v>13</v>
      </c>
      <c r="BS25">
        <f t="shared" si="206"/>
        <v>25</v>
      </c>
      <c r="BT25">
        <f t="shared" si="207"/>
        <v>20</v>
      </c>
      <c r="BU25">
        <f t="shared" si="208"/>
        <v>28</v>
      </c>
      <c r="BV25">
        <f t="shared" si="209"/>
        <v>30</v>
      </c>
      <c r="BW25">
        <f t="shared" si="210"/>
        <v>34</v>
      </c>
      <c r="BX25">
        <f t="shared" si="211"/>
        <v>34</v>
      </c>
      <c r="BY25">
        <f t="shared" si="212"/>
        <v>34</v>
      </c>
      <c r="BZ25">
        <f t="shared" si="197"/>
        <v>128300</v>
      </c>
      <c r="CF25">
        <f t="shared" si="17"/>
        <v>27</v>
      </c>
      <c r="CG25">
        <f t="shared" si="18"/>
        <v>1</v>
      </c>
      <c r="CH25">
        <f t="shared" si="19"/>
        <v>9</v>
      </c>
      <c r="CI25">
        <f t="shared" si="20"/>
        <v>9</v>
      </c>
      <c r="CJ25">
        <f t="shared" si="21"/>
        <v>12</v>
      </c>
      <c r="CK25">
        <f t="shared" si="22"/>
        <v>9</v>
      </c>
      <c r="CL25">
        <f t="shared" si="23"/>
        <v>10</v>
      </c>
      <c r="CM25">
        <f t="shared" si="24"/>
        <v>10</v>
      </c>
      <c r="CN25">
        <f t="shared" si="198"/>
        <v>8</v>
      </c>
      <c r="CO25">
        <f t="shared" si="131"/>
        <v>34</v>
      </c>
      <c r="CP25">
        <f t="shared" si="132"/>
        <v>26</v>
      </c>
      <c r="CQ25">
        <f t="shared" si="133"/>
        <v>26</v>
      </c>
      <c r="CR25">
        <f t="shared" si="134"/>
        <v>23</v>
      </c>
      <c r="CS25">
        <f t="shared" si="135"/>
        <v>26</v>
      </c>
      <c r="CT25">
        <f t="shared" si="136"/>
        <v>25</v>
      </c>
      <c r="CU25">
        <f t="shared" si="137"/>
        <v>25</v>
      </c>
      <c r="CV25">
        <f t="shared" si="138"/>
        <v>128300</v>
      </c>
      <c r="DD25">
        <f t="shared" si="25"/>
        <v>10</v>
      </c>
      <c r="DE25">
        <f t="shared" si="26"/>
        <v>15</v>
      </c>
      <c r="DF25">
        <f t="shared" si="27"/>
        <v>7</v>
      </c>
      <c r="DG25">
        <f t="shared" si="28"/>
        <v>5</v>
      </c>
      <c r="DH25">
        <f t="shared" si="29"/>
        <v>1</v>
      </c>
      <c r="DI25">
        <f t="shared" si="30"/>
        <v>1</v>
      </c>
      <c r="DJ25">
        <f t="shared" si="31"/>
        <v>1</v>
      </c>
      <c r="DK25">
        <f t="shared" si="32"/>
        <v>25</v>
      </c>
      <c r="DL25">
        <f t="shared" si="33"/>
        <v>20</v>
      </c>
      <c r="DM25">
        <f t="shared" si="34"/>
        <v>28</v>
      </c>
      <c r="DN25">
        <f t="shared" si="35"/>
        <v>30</v>
      </c>
      <c r="DO25">
        <f t="shared" si="36"/>
        <v>34</v>
      </c>
      <c r="DP25">
        <f t="shared" si="37"/>
        <v>34</v>
      </c>
      <c r="DQ25">
        <f t="shared" si="38"/>
        <v>34</v>
      </c>
      <c r="DR25">
        <f t="shared" si="93"/>
        <v>128300</v>
      </c>
      <c r="DX25">
        <f t="shared" si="139"/>
        <v>15</v>
      </c>
      <c r="DY25">
        <f t="shared" si="140"/>
        <v>7</v>
      </c>
      <c r="DZ25">
        <f t="shared" si="141"/>
        <v>5</v>
      </c>
      <c r="EA25">
        <f t="shared" si="142"/>
        <v>1</v>
      </c>
      <c r="EB25">
        <f t="shared" si="143"/>
        <v>1</v>
      </c>
      <c r="EC25">
        <f t="shared" si="144"/>
        <v>1</v>
      </c>
      <c r="ED25">
        <f t="shared" si="145"/>
        <v>20</v>
      </c>
      <c r="EE25">
        <f t="shared" si="146"/>
        <v>28</v>
      </c>
      <c r="EF25">
        <f t="shared" si="147"/>
        <v>30</v>
      </c>
      <c r="EG25">
        <f t="shared" si="148"/>
        <v>34</v>
      </c>
      <c r="EH25">
        <f t="shared" si="149"/>
        <v>34</v>
      </c>
      <c r="EI25">
        <f t="shared" si="150"/>
        <v>34</v>
      </c>
      <c r="EJ25">
        <f t="shared" si="151"/>
        <v>128300</v>
      </c>
      <c r="EQ25">
        <f t="shared" si="152"/>
        <v>7</v>
      </c>
      <c r="ER25">
        <f t="shared" si="153"/>
        <v>5</v>
      </c>
      <c r="ES25">
        <f t="shared" si="154"/>
        <v>1</v>
      </c>
      <c r="ET25">
        <f t="shared" si="155"/>
        <v>1</v>
      </c>
      <c r="EU25">
        <f t="shared" si="156"/>
        <v>1</v>
      </c>
      <c r="EV25">
        <f t="shared" si="157"/>
        <v>28</v>
      </c>
      <c r="EW25">
        <f t="shared" si="158"/>
        <v>30</v>
      </c>
      <c r="EX25">
        <f t="shared" si="159"/>
        <v>34</v>
      </c>
      <c r="EY25">
        <f t="shared" si="160"/>
        <v>34</v>
      </c>
      <c r="EZ25">
        <f t="shared" si="161"/>
        <v>34</v>
      </c>
      <c r="FA25">
        <f t="shared" si="162"/>
        <v>128300</v>
      </c>
      <c r="FH25">
        <f t="shared" si="163"/>
        <v>5</v>
      </c>
      <c r="FI25">
        <f t="shared" si="164"/>
        <v>1</v>
      </c>
      <c r="FJ25">
        <f t="shared" si="165"/>
        <v>1</v>
      </c>
      <c r="FK25">
        <f t="shared" si="166"/>
        <v>1</v>
      </c>
      <c r="FL25">
        <f t="shared" si="167"/>
        <v>30</v>
      </c>
      <c r="FM25">
        <f t="shared" si="168"/>
        <v>34</v>
      </c>
      <c r="FN25">
        <f t="shared" si="169"/>
        <v>34</v>
      </c>
      <c r="FO25">
        <f t="shared" si="170"/>
        <v>34</v>
      </c>
      <c r="FP25">
        <f t="shared" si="171"/>
        <v>128300</v>
      </c>
      <c r="FW25">
        <f t="shared" si="172"/>
        <v>1</v>
      </c>
      <c r="FX25">
        <f t="shared" si="173"/>
        <v>1</v>
      </c>
      <c r="FY25">
        <f t="shared" si="174"/>
        <v>1</v>
      </c>
      <c r="FZ25">
        <f t="shared" si="175"/>
        <v>34</v>
      </c>
      <c r="GA25">
        <f t="shared" si="176"/>
        <v>34</v>
      </c>
      <c r="GB25">
        <f t="shared" si="177"/>
        <v>34</v>
      </c>
      <c r="GC25">
        <f t="shared" si="178"/>
        <v>128300</v>
      </c>
      <c r="GJ25">
        <f t="shared" si="179"/>
        <v>1</v>
      </c>
      <c r="GK25">
        <f t="shared" si="180"/>
        <v>1</v>
      </c>
      <c r="GL25">
        <f t="shared" si="181"/>
        <v>34</v>
      </c>
      <c r="GM25">
        <f t="shared" si="182"/>
        <v>34</v>
      </c>
      <c r="GN25">
        <f t="shared" si="183"/>
        <v>128300</v>
      </c>
      <c r="GW25">
        <f t="shared" si="184"/>
        <v>1</v>
      </c>
      <c r="GX25">
        <f t="shared" si="185"/>
        <v>34</v>
      </c>
      <c r="GY25">
        <f t="shared" si="186"/>
        <v>128300</v>
      </c>
    </row>
    <row r="26" spans="1:207" x14ac:dyDescent="0.3">
      <c r="A26" t="str">
        <f>step8!A30</f>
        <v>O23</v>
      </c>
      <c r="B26">
        <f>step1!CR172</f>
        <v>127233.7</v>
      </c>
      <c r="C26">
        <f>step2!BQ165</f>
        <v>126841.2</v>
      </c>
      <c r="D26">
        <f>step3!AS165</f>
        <v>125821.9</v>
      </c>
      <c r="E26">
        <f>step4!AC165</f>
        <v>143244</v>
      </c>
      <c r="F26">
        <f>step5!R177</f>
        <v>141146.4</v>
      </c>
      <c r="G26">
        <f>step6!J177</f>
        <v>137583.79999999999</v>
      </c>
      <c r="H26">
        <f>step7!E177</f>
        <v>135362.70000000001</v>
      </c>
      <c r="I26">
        <f>step8!C138</f>
        <v>134558.1</v>
      </c>
      <c r="J26">
        <f>step1!CS172</f>
        <v>117300</v>
      </c>
      <c r="L26">
        <f t="shared" si="96"/>
        <v>9933.6999999999971</v>
      </c>
      <c r="M26">
        <f t="shared" si="97"/>
        <v>9541.1999999999971</v>
      </c>
      <c r="N26">
        <f t="shared" si="98"/>
        <v>8521.8999999999942</v>
      </c>
      <c r="O26">
        <f t="shared" si="99"/>
        <v>25944</v>
      </c>
      <c r="P26">
        <f t="shared" si="100"/>
        <v>23846.399999999994</v>
      </c>
      <c r="Q26">
        <f t="shared" si="101"/>
        <v>20283.799999999988</v>
      </c>
      <c r="R26">
        <f t="shared" si="102"/>
        <v>18062.700000000012</v>
      </c>
      <c r="S26">
        <f t="shared" si="103"/>
        <v>17258.100000000006</v>
      </c>
      <c r="T26">
        <f t="shared" si="78"/>
        <v>117300</v>
      </c>
      <c r="U26" s="39">
        <v>1000</v>
      </c>
      <c r="V26" s="62">
        <f t="shared" si="187"/>
        <v>15</v>
      </c>
      <c r="W26">
        <f t="shared" si="188"/>
        <v>14</v>
      </c>
      <c r="X26">
        <f t="shared" si="189"/>
        <v>15</v>
      </c>
      <c r="Y26">
        <f t="shared" si="190"/>
        <v>7</v>
      </c>
      <c r="Z26">
        <f t="shared" si="191"/>
        <v>5</v>
      </c>
      <c r="AA26">
        <f t="shared" si="192"/>
        <v>1</v>
      </c>
      <c r="AB26">
        <f t="shared" si="193"/>
        <v>1</v>
      </c>
      <c r="AC26">
        <f t="shared" si="194"/>
        <v>1</v>
      </c>
      <c r="AD26">
        <f t="shared" si="105"/>
        <v>117300</v>
      </c>
      <c r="AF26">
        <f t="shared" si="106"/>
        <v>32</v>
      </c>
      <c r="AG26">
        <f t="shared" si="106"/>
        <v>25</v>
      </c>
      <c r="AH26">
        <f t="shared" si="107"/>
        <v>18</v>
      </c>
      <c r="AI26">
        <f t="shared" si="108"/>
        <v>29</v>
      </c>
      <c r="AJ26">
        <f t="shared" si="109"/>
        <v>24</v>
      </c>
      <c r="AK26">
        <f t="shared" si="110"/>
        <v>23</v>
      </c>
      <c r="AL26">
        <f t="shared" si="111"/>
        <v>22</v>
      </c>
      <c r="AM26">
        <f t="shared" si="112"/>
        <v>23</v>
      </c>
      <c r="AN26">
        <f t="shared" si="113"/>
        <v>117300</v>
      </c>
      <c r="AQ26">
        <f t="shared" si="195"/>
        <v>15</v>
      </c>
      <c r="AR26">
        <f t="shared" si="114"/>
        <v>14</v>
      </c>
      <c r="AS26">
        <f t="shared" si="115"/>
        <v>15</v>
      </c>
      <c r="AT26">
        <f t="shared" si="116"/>
        <v>7</v>
      </c>
      <c r="AU26">
        <f t="shared" si="117"/>
        <v>5</v>
      </c>
      <c r="AV26">
        <f t="shared" si="118"/>
        <v>1</v>
      </c>
      <c r="AW26">
        <f t="shared" si="119"/>
        <v>1</v>
      </c>
      <c r="AX26">
        <f t="shared" si="120"/>
        <v>1</v>
      </c>
      <c r="AY26">
        <f t="shared" si="121"/>
        <v>32</v>
      </c>
      <c r="AZ26">
        <f t="shared" si="122"/>
        <v>25</v>
      </c>
      <c r="BA26">
        <f t="shared" si="123"/>
        <v>18</v>
      </c>
      <c r="BB26">
        <f t="shared" si="124"/>
        <v>29</v>
      </c>
      <c r="BC26">
        <f t="shared" si="125"/>
        <v>24</v>
      </c>
      <c r="BD26">
        <f t="shared" si="126"/>
        <v>23</v>
      </c>
      <c r="BE26">
        <f t="shared" si="127"/>
        <v>22</v>
      </c>
      <c r="BF26">
        <f t="shared" si="128"/>
        <v>23</v>
      </c>
      <c r="BG26">
        <f t="shared" si="129"/>
        <v>117300</v>
      </c>
      <c r="BJ26">
        <f t="shared" si="83"/>
        <v>15</v>
      </c>
      <c r="BK26">
        <f t="shared" si="199"/>
        <v>14</v>
      </c>
      <c r="BL26">
        <f t="shared" si="200"/>
        <v>15</v>
      </c>
      <c r="BM26">
        <f t="shared" si="201"/>
        <v>7</v>
      </c>
      <c r="BN26">
        <f t="shared" si="202"/>
        <v>5</v>
      </c>
      <c r="BO26">
        <f t="shared" si="203"/>
        <v>1</v>
      </c>
      <c r="BP26">
        <f t="shared" si="204"/>
        <v>1</v>
      </c>
      <c r="BQ26">
        <f t="shared" si="205"/>
        <v>1</v>
      </c>
      <c r="BR26">
        <f t="shared" si="196"/>
        <v>20</v>
      </c>
      <c r="BS26">
        <f t="shared" si="206"/>
        <v>21</v>
      </c>
      <c r="BT26">
        <f t="shared" si="207"/>
        <v>20</v>
      </c>
      <c r="BU26">
        <f t="shared" si="208"/>
        <v>28</v>
      </c>
      <c r="BV26">
        <f t="shared" si="209"/>
        <v>30</v>
      </c>
      <c r="BW26">
        <f t="shared" si="210"/>
        <v>34</v>
      </c>
      <c r="BX26">
        <f t="shared" si="211"/>
        <v>34</v>
      </c>
      <c r="BY26">
        <f t="shared" si="212"/>
        <v>34</v>
      </c>
      <c r="BZ26">
        <f t="shared" si="197"/>
        <v>117300</v>
      </c>
      <c r="CF26">
        <f t="shared" si="17"/>
        <v>32</v>
      </c>
      <c r="CG26">
        <f t="shared" si="18"/>
        <v>25</v>
      </c>
      <c r="CH26">
        <f t="shared" si="19"/>
        <v>18</v>
      </c>
      <c r="CI26">
        <f t="shared" si="20"/>
        <v>29</v>
      </c>
      <c r="CJ26">
        <f t="shared" si="21"/>
        <v>24</v>
      </c>
      <c r="CK26">
        <f t="shared" si="22"/>
        <v>23</v>
      </c>
      <c r="CL26">
        <f t="shared" si="23"/>
        <v>22</v>
      </c>
      <c r="CM26">
        <f t="shared" si="24"/>
        <v>23</v>
      </c>
      <c r="CN26">
        <f t="shared" si="198"/>
        <v>3</v>
      </c>
      <c r="CO26">
        <f t="shared" si="131"/>
        <v>10</v>
      </c>
      <c r="CP26">
        <f t="shared" si="132"/>
        <v>17</v>
      </c>
      <c r="CQ26">
        <f t="shared" si="133"/>
        <v>6</v>
      </c>
      <c r="CR26">
        <f t="shared" si="134"/>
        <v>11</v>
      </c>
      <c r="CS26">
        <f t="shared" si="135"/>
        <v>12</v>
      </c>
      <c r="CT26">
        <f t="shared" si="136"/>
        <v>13</v>
      </c>
      <c r="CU26">
        <f t="shared" si="137"/>
        <v>12</v>
      </c>
      <c r="CV26">
        <f t="shared" si="138"/>
        <v>117300</v>
      </c>
      <c r="DD26">
        <f t="shared" si="25"/>
        <v>14</v>
      </c>
      <c r="DE26">
        <f t="shared" si="26"/>
        <v>15</v>
      </c>
      <c r="DF26">
        <f t="shared" si="27"/>
        <v>7</v>
      </c>
      <c r="DG26">
        <f t="shared" si="28"/>
        <v>5</v>
      </c>
      <c r="DH26">
        <f t="shared" si="29"/>
        <v>1</v>
      </c>
      <c r="DI26">
        <f t="shared" si="30"/>
        <v>1</v>
      </c>
      <c r="DJ26">
        <f t="shared" si="31"/>
        <v>1</v>
      </c>
      <c r="DK26">
        <f t="shared" si="32"/>
        <v>21</v>
      </c>
      <c r="DL26">
        <f t="shared" si="33"/>
        <v>20</v>
      </c>
      <c r="DM26">
        <f t="shared" si="34"/>
        <v>28</v>
      </c>
      <c r="DN26">
        <f t="shared" si="35"/>
        <v>30</v>
      </c>
      <c r="DO26">
        <f t="shared" si="36"/>
        <v>34</v>
      </c>
      <c r="DP26">
        <f t="shared" si="37"/>
        <v>34</v>
      </c>
      <c r="DQ26">
        <f t="shared" si="38"/>
        <v>34</v>
      </c>
      <c r="DR26">
        <f t="shared" si="93"/>
        <v>117300</v>
      </c>
      <c r="DX26">
        <f t="shared" si="139"/>
        <v>15</v>
      </c>
      <c r="DY26">
        <f t="shared" si="140"/>
        <v>7</v>
      </c>
      <c r="DZ26">
        <f t="shared" si="141"/>
        <v>5</v>
      </c>
      <c r="EA26">
        <f t="shared" si="142"/>
        <v>1</v>
      </c>
      <c r="EB26">
        <f t="shared" si="143"/>
        <v>1</v>
      </c>
      <c r="EC26">
        <f t="shared" si="144"/>
        <v>1</v>
      </c>
      <c r="ED26">
        <f t="shared" si="145"/>
        <v>20</v>
      </c>
      <c r="EE26">
        <f t="shared" si="146"/>
        <v>28</v>
      </c>
      <c r="EF26">
        <f t="shared" si="147"/>
        <v>30</v>
      </c>
      <c r="EG26">
        <f t="shared" si="148"/>
        <v>34</v>
      </c>
      <c r="EH26">
        <f t="shared" si="149"/>
        <v>34</v>
      </c>
      <c r="EI26">
        <f t="shared" si="150"/>
        <v>34</v>
      </c>
      <c r="EJ26">
        <f t="shared" si="151"/>
        <v>117300</v>
      </c>
      <c r="EQ26">
        <f t="shared" si="152"/>
        <v>7</v>
      </c>
      <c r="ER26">
        <f t="shared" si="153"/>
        <v>5</v>
      </c>
      <c r="ES26">
        <f t="shared" si="154"/>
        <v>1</v>
      </c>
      <c r="ET26">
        <f t="shared" si="155"/>
        <v>1</v>
      </c>
      <c r="EU26">
        <f t="shared" si="156"/>
        <v>1</v>
      </c>
      <c r="EV26">
        <f t="shared" si="157"/>
        <v>28</v>
      </c>
      <c r="EW26">
        <f t="shared" si="158"/>
        <v>30</v>
      </c>
      <c r="EX26">
        <f t="shared" si="159"/>
        <v>34</v>
      </c>
      <c r="EY26">
        <f t="shared" si="160"/>
        <v>34</v>
      </c>
      <c r="EZ26">
        <f t="shared" si="161"/>
        <v>34</v>
      </c>
      <c r="FA26">
        <f t="shared" si="162"/>
        <v>117300</v>
      </c>
      <c r="FH26">
        <f t="shared" si="163"/>
        <v>5</v>
      </c>
      <c r="FI26">
        <f t="shared" si="164"/>
        <v>1</v>
      </c>
      <c r="FJ26">
        <f t="shared" si="165"/>
        <v>1</v>
      </c>
      <c r="FK26">
        <f t="shared" si="166"/>
        <v>1</v>
      </c>
      <c r="FL26">
        <f t="shared" si="167"/>
        <v>30</v>
      </c>
      <c r="FM26">
        <f t="shared" si="168"/>
        <v>34</v>
      </c>
      <c r="FN26">
        <f t="shared" si="169"/>
        <v>34</v>
      </c>
      <c r="FO26">
        <f t="shared" si="170"/>
        <v>34</v>
      </c>
      <c r="FP26">
        <f t="shared" si="171"/>
        <v>117300</v>
      </c>
      <c r="FW26">
        <f t="shared" si="172"/>
        <v>1</v>
      </c>
      <c r="FX26">
        <f t="shared" si="173"/>
        <v>1</v>
      </c>
      <c r="FY26">
        <f t="shared" si="174"/>
        <v>1</v>
      </c>
      <c r="FZ26">
        <f t="shared" si="175"/>
        <v>34</v>
      </c>
      <c r="GA26">
        <f t="shared" si="176"/>
        <v>34</v>
      </c>
      <c r="GB26">
        <f t="shared" si="177"/>
        <v>34</v>
      </c>
      <c r="GC26">
        <f t="shared" si="178"/>
        <v>117300</v>
      </c>
      <c r="GJ26">
        <f t="shared" si="179"/>
        <v>1</v>
      </c>
      <c r="GK26">
        <f t="shared" si="180"/>
        <v>1</v>
      </c>
      <c r="GL26">
        <f t="shared" si="181"/>
        <v>34</v>
      </c>
      <c r="GM26">
        <f t="shared" si="182"/>
        <v>34</v>
      </c>
      <c r="GN26">
        <f t="shared" si="183"/>
        <v>117300</v>
      </c>
      <c r="GW26">
        <f t="shared" si="184"/>
        <v>1</v>
      </c>
      <c r="GX26">
        <f t="shared" si="185"/>
        <v>34</v>
      </c>
      <c r="GY26">
        <f t="shared" si="186"/>
        <v>117300</v>
      </c>
    </row>
    <row r="27" spans="1:207" x14ac:dyDescent="0.3">
      <c r="A27" t="str">
        <f>step8!A31</f>
        <v>O24</v>
      </c>
      <c r="B27">
        <f>step1!CR173</f>
        <v>139905</v>
      </c>
      <c r="C27">
        <f>step2!BQ166</f>
        <v>126841.2</v>
      </c>
      <c r="D27">
        <f>step3!AS166</f>
        <v>125465.9</v>
      </c>
      <c r="E27">
        <f>step4!AC166</f>
        <v>143244</v>
      </c>
      <c r="F27">
        <f>step5!R178</f>
        <v>140932</v>
      </c>
      <c r="G27">
        <f>step6!J178</f>
        <v>137583.79999999999</v>
      </c>
      <c r="H27">
        <f>step7!E178</f>
        <v>135362.70000000001</v>
      </c>
      <c r="I27">
        <f>step8!C139</f>
        <v>134558.1</v>
      </c>
      <c r="J27">
        <f>step1!CS173</f>
        <v>141066</v>
      </c>
      <c r="L27">
        <f t="shared" si="96"/>
        <v>1161</v>
      </c>
      <c r="M27">
        <f t="shared" si="97"/>
        <v>14224.800000000003</v>
      </c>
      <c r="N27">
        <f t="shared" si="98"/>
        <v>15600.100000000006</v>
      </c>
      <c r="O27">
        <f t="shared" si="99"/>
        <v>2178</v>
      </c>
      <c r="P27">
        <f t="shared" si="100"/>
        <v>134</v>
      </c>
      <c r="Q27">
        <f t="shared" si="101"/>
        <v>3482.2000000000116</v>
      </c>
      <c r="R27">
        <f t="shared" si="102"/>
        <v>5703.2999999999884</v>
      </c>
      <c r="S27">
        <f t="shared" si="103"/>
        <v>6507.8999999999942</v>
      </c>
      <c r="T27">
        <f t="shared" si="78"/>
        <v>141066</v>
      </c>
      <c r="U27" s="39">
        <v>1000</v>
      </c>
      <c r="V27" s="62">
        <f t="shared" si="187"/>
        <v>5</v>
      </c>
      <c r="W27">
        <f t="shared" si="188"/>
        <v>14</v>
      </c>
      <c r="X27">
        <f t="shared" si="189"/>
        <v>17</v>
      </c>
      <c r="Y27">
        <f t="shared" si="190"/>
        <v>7</v>
      </c>
      <c r="Z27">
        <f t="shared" si="191"/>
        <v>11</v>
      </c>
      <c r="AA27">
        <f t="shared" si="192"/>
        <v>1</v>
      </c>
      <c r="AB27">
        <f t="shared" si="193"/>
        <v>1</v>
      </c>
      <c r="AC27">
        <f t="shared" si="194"/>
        <v>1</v>
      </c>
      <c r="AD27">
        <f t="shared" si="105"/>
        <v>141066</v>
      </c>
      <c r="AF27">
        <f t="shared" si="106"/>
        <v>17</v>
      </c>
      <c r="AG27">
        <f t="shared" si="106"/>
        <v>28</v>
      </c>
      <c r="AH27">
        <f t="shared" si="107"/>
        <v>25</v>
      </c>
      <c r="AI27">
        <f t="shared" si="108"/>
        <v>1</v>
      </c>
      <c r="AJ27">
        <f t="shared" si="109"/>
        <v>1</v>
      </c>
      <c r="AK27">
        <f t="shared" si="110"/>
        <v>3</v>
      </c>
      <c r="AL27">
        <f t="shared" si="111"/>
        <v>9</v>
      </c>
      <c r="AM27">
        <f t="shared" si="112"/>
        <v>11</v>
      </c>
      <c r="AN27">
        <f t="shared" si="113"/>
        <v>141066</v>
      </c>
      <c r="AQ27">
        <f t="shared" si="195"/>
        <v>5</v>
      </c>
      <c r="AR27">
        <f t="shared" si="114"/>
        <v>14</v>
      </c>
      <c r="AS27">
        <f t="shared" si="115"/>
        <v>17</v>
      </c>
      <c r="AT27">
        <f t="shared" si="116"/>
        <v>7</v>
      </c>
      <c r="AU27">
        <f t="shared" si="117"/>
        <v>11</v>
      </c>
      <c r="AV27">
        <f t="shared" si="118"/>
        <v>1</v>
      </c>
      <c r="AW27">
        <f t="shared" si="119"/>
        <v>1</v>
      </c>
      <c r="AX27">
        <f t="shared" si="120"/>
        <v>1</v>
      </c>
      <c r="AY27">
        <f t="shared" si="121"/>
        <v>17</v>
      </c>
      <c r="AZ27">
        <f t="shared" si="122"/>
        <v>28</v>
      </c>
      <c r="BA27">
        <f t="shared" si="123"/>
        <v>25</v>
      </c>
      <c r="BB27">
        <f t="shared" si="124"/>
        <v>1</v>
      </c>
      <c r="BC27">
        <f t="shared" si="125"/>
        <v>1</v>
      </c>
      <c r="BD27">
        <f t="shared" si="126"/>
        <v>3</v>
      </c>
      <c r="BE27">
        <f t="shared" si="127"/>
        <v>9</v>
      </c>
      <c r="BF27">
        <f t="shared" si="128"/>
        <v>11</v>
      </c>
      <c r="BG27">
        <f t="shared" si="129"/>
        <v>141066</v>
      </c>
      <c r="BJ27">
        <f t="shared" si="83"/>
        <v>5</v>
      </c>
      <c r="BK27">
        <f t="shared" si="199"/>
        <v>14</v>
      </c>
      <c r="BL27">
        <f t="shared" si="200"/>
        <v>17</v>
      </c>
      <c r="BM27">
        <f t="shared" si="201"/>
        <v>7</v>
      </c>
      <c r="BN27">
        <f t="shared" si="202"/>
        <v>11</v>
      </c>
      <c r="BO27">
        <f t="shared" si="203"/>
        <v>1</v>
      </c>
      <c r="BP27">
        <f t="shared" si="204"/>
        <v>1</v>
      </c>
      <c r="BQ27">
        <f t="shared" si="205"/>
        <v>1</v>
      </c>
      <c r="BR27">
        <f t="shared" si="196"/>
        <v>30</v>
      </c>
      <c r="BS27">
        <f t="shared" si="206"/>
        <v>21</v>
      </c>
      <c r="BT27">
        <f t="shared" si="207"/>
        <v>18</v>
      </c>
      <c r="BU27">
        <f t="shared" si="208"/>
        <v>28</v>
      </c>
      <c r="BV27">
        <f t="shared" si="209"/>
        <v>24</v>
      </c>
      <c r="BW27">
        <f t="shared" si="210"/>
        <v>34</v>
      </c>
      <c r="BX27">
        <f t="shared" si="211"/>
        <v>34</v>
      </c>
      <c r="BY27">
        <f t="shared" si="212"/>
        <v>34</v>
      </c>
      <c r="BZ27">
        <f t="shared" si="197"/>
        <v>141066</v>
      </c>
      <c r="CF27">
        <f t="shared" si="17"/>
        <v>17</v>
      </c>
      <c r="CG27">
        <f t="shared" si="18"/>
        <v>28</v>
      </c>
      <c r="CH27">
        <f t="shared" si="19"/>
        <v>25</v>
      </c>
      <c r="CI27">
        <f t="shared" si="20"/>
        <v>1</v>
      </c>
      <c r="CJ27">
        <f t="shared" si="21"/>
        <v>1</v>
      </c>
      <c r="CK27">
        <f t="shared" si="22"/>
        <v>3</v>
      </c>
      <c r="CL27">
        <f t="shared" si="23"/>
        <v>9</v>
      </c>
      <c r="CM27">
        <f t="shared" si="24"/>
        <v>11</v>
      </c>
      <c r="CN27">
        <f t="shared" si="198"/>
        <v>18</v>
      </c>
      <c r="CO27">
        <f t="shared" si="131"/>
        <v>7</v>
      </c>
      <c r="CP27">
        <f t="shared" si="132"/>
        <v>10</v>
      </c>
      <c r="CQ27">
        <f t="shared" si="133"/>
        <v>34</v>
      </c>
      <c r="CR27">
        <f t="shared" si="134"/>
        <v>34</v>
      </c>
      <c r="CS27">
        <f t="shared" si="135"/>
        <v>32</v>
      </c>
      <c r="CT27">
        <f t="shared" si="136"/>
        <v>26</v>
      </c>
      <c r="CU27">
        <f t="shared" si="137"/>
        <v>24</v>
      </c>
      <c r="CV27">
        <f t="shared" si="138"/>
        <v>141066</v>
      </c>
      <c r="DD27">
        <f t="shared" si="25"/>
        <v>14</v>
      </c>
      <c r="DE27">
        <f t="shared" si="26"/>
        <v>17</v>
      </c>
      <c r="DF27">
        <f t="shared" si="27"/>
        <v>7</v>
      </c>
      <c r="DG27">
        <f t="shared" si="28"/>
        <v>11</v>
      </c>
      <c r="DH27">
        <f t="shared" si="29"/>
        <v>1</v>
      </c>
      <c r="DI27">
        <f t="shared" si="30"/>
        <v>1</v>
      </c>
      <c r="DJ27">
        <f t="shared" si="31"/>
        <v>1</v>
      </c>
      <c r="DK27">
        <f t="shared" si="32"/>
        <v>21</v>
      </c>
      <c r="DL27">
        <f t="shared" si="33"/>
        <v>18</v>
      </c>
      <c r="DM27">
        <f t="shared" si="34"/>
        <v>28</v>
      </c>
      <c r="DN27">
        <f t="shared" si="35"/>
        <v>24</v>
      </c>
      <c r="DO27">
        <f t="shared" si="36"/>
        <v>34</v>
      </c>
      <c r="DP27">
        <f t="shared" si="37"/>
        <v>34</v>
      </c>
      <c r="DQ27">
        <f t="shared" si="38"/>
        <v>34</v>
      </c>
      <c r="DR27">
        <f t="shared" si="93"/>
        <v>141066</v>
      </c>
      <c r="DX27">
        <f t="shared" si="139"/>
        <v>17</v>
      </c>
      <c r="DY27">
        <f t="shared" si="140"/>
        <v>7</v>
      </c>
      <c r="DZ27">
        <f t="shared" si="141"/>
        <v>11</v>
      </c>
      <c r="EA27">
        <f t="shared" si="142"/>
        <v>1</v>
      </c>
      <c r="EB27">
        <f t="shared" si="143"/>
        <v>1</v>
      </c>
      <c r="EC27">
        <f t="shared" si="144"/>
        <v>1</v>
      </c>
      <c r="ED27">
        <f t="shared" si="145"/>
        <v>18</v>
      </c>
      <c r="EE27">
        <f t="shared" si="146"/>
        <v>28</v>
      </c>
      <c r="EF27">
        <f t="shared" si="147"/>
        <v>24</v>
      </c>
      <c r="EG27">
        <f t="shared" si="148"/>
        <v>34</v>
      </c>
      <c r="EH27">
        <f t="shared" si="149"/>
        <v>34</v>
      </c>
      <c r="EI27">
        <f t="shared" si="150"/>
        <v>34</v>
      </c>
      <c r="EJ27">
        <f t="shared" si="151"/>
        <v>141066</v>
      </c>
      <c r="EQ27">
        <f t="shared" si="152"/>
        <v>7</v>
      </c>
      <c r="ER27">
        <f t="shared" si="153"/>
        <v>11</v>
      </c>
      <c r="ES27">
        <f t="shared" si="154"/>
        <v>1</v>
      </c>
      <c r="ET27">
        <f t="shared" si="155"/>
        <v>1</v>
      </c>
      <c r="EU27">
        <f t="shared" si="156"/>
        <v>1</v>
      </c>
      <c r="EV27">
        <f t="shared" si="157"/>
        <v>28</v>
      </c>
      <c r="EW27">
        <f t="shared" si="158"/>
        <v>24</v>
      </c>
      <c r="EX27">
        <f t="shared" si="159"/>
        <v>34</v>
      </c>
      <c r="EY27">
        <f t="shared" si="160"/>
        <v>34</v>
      </c>
      <c r="EZ27">
        <f t="shared" si="161"/>
        <v>34</v>
      </c>
      <c r="FA27">
        <f t="shared" si="162"/>
        <v>141066</v>
      </c>
      <c r="FH27">
        <f t="shared" si="163"/>
        <v>11</v>
      </c>
      <c r="FI27">
        <f t="shared" si="164"/>
        <v>1</v>
      </c>
      <c r="FJ27">
        <f t="shared" si="165"/>
        <v>1</v>
      </c>
      <c r="FK27">
        <f t="shared" si="166"/>
        <v>1</v>
      </c>
      <c r="FL27">
        <f t="shared" si="167"/>
        <v>24</v>
      </c>
      <c r="FM27">
        <f t="shared" si="168"/>
        <v>34</v>
      </c>
      <c r="FN27">
        <f t="shared" si="169"/>
        <v>34</v>
      </c>
      <c r="FO27">
        <f t="shared" si="170"/>
        <v>34</v>
      </c>
      <c r="FP27">
        <f t="shared" si="171"/>
        <v>141066</v>
      </c>
      <c r="FW27">
        <f t="shared" si="172"/>
        <v>1</v>
      </c>
      <c r="FX27">
        <f t="shared" si="173"/>
        <v>1</v>
      </c>
      <c r="FY27">
        <f t="shared" si="174"/>
        <v>1</v>
      </c>
      <c r="FZ27">
        <f t="shared" si="175"/>
        <v>34</v>
      </c>
      <c r="GA27">
        <f t="shared" si="176"/>
        <v>34</v>
      </c>
      <c r="GB27">
        <f t="shared" si="177"/>
        <v>34</v>
      </c>
      <c r="GC27">
        <f t="shared" si="178"/>
        <v>141066</v>
      </c>
      <c r="GJ27">
        <f t="shared" si="179"/>
        <v>1</v>
      </c>
      <c r="GK27">
        <f t="shared" si="180"/>
        <v>1</v>
      </c>
      <c r="GL27">
        <f t="shared" si="181"/>
        <v>34</v>
      </c>
      <c r="GM27">
        <f t="shared" si="182"/>
        <v>34</v>
      </c>
      <c r="GN27">
        <f t="shared" si="183"/>
        <v>141066</v>
      </c>
      <c r="GW27">
        <f t="shared" si="184"/>
        <v>1</v>
      </c>
      <c r="GX27">
        <f t="shared" si="185"/>
        <v>34</v>
      </c>
      <c r="GY27">
        <f t="shared" si="186"/>
        <v>141066</v>
      </c>
    </row>
    <row r="28" spans="1:207" x14ac:dyDescent="0.3">
      <c r="A28" t="str">
        <f>step8!A32</f>
        <v>O25</v>
      </c>
      <c r="B28">
        <f>step1!CR174</f>
        <v>140311.9</v>
      </c>
      <c r="C28">
        <f>step2!BQ167</f>
        <v>138127.79999999999</v>
      </c>
      <c r="D28">
        <f>step3!AS167</f>
        <v>131630.20000000001</v>
      </c>
      <c r="E28">
        <f>step4!AC167</f>
        <v>147838.79999999999</v>
      </c>
      <c r="F28">
        <f>step5!R179</f>
        <v>113966.7</v>
      </c>
      <c r="G28">
        <f>step6!J179</f>
        <v>137583.79999999999</v>
      </c>
      <c r="H28">
        <f>step7!E179</f>
        <v>135362.70000000001</v>
      </c>
      <c r="I28">
        <f>step8!C140</f>
        <v>134558.1</v>
      </c>
      <c r="J28">
        <f>step1!CS174</f>
        <v>140678</v>
      </c>
      <c r="L28">
        <f t="shared" si="96"/>
        <v>366.10000000000582</v>
      </c>
      <c r="M28">
        <f t="shared" si="97"/>
        <v>2550.2000000000116</v>
      </c>
      <c r="N28">
        <f t="shared" si="98"/>
        <v>9047.7999999999884</v>
      </c>
      <c r="O28">
        <f t="shared" si="99"/>
        <v>7160.7999999999884</v>
      </c>
      <c r="P28">
        <f t="shared" si="100"/>
        <v>26711.300000000003</v>
      </c>
      <c r="Q28">
        <f t="shared" si="101"/>
        <v>3094.2000000000116</v>
      </c>
      <c r="R28">
        <f t="shared" si="102"/>
        <v>5315.2999999999884</v>
      </c>
      <c r="S28">
        <f t="shared" si="103"/>
        <v>6119.8999999999942</v>
      </c>
      <c r="T28">
        <f t="shared" si="78"/>
        <v>140678</v>
      </c>
      <c r="U28" s="39">
        <v>1000</v>
      </c>
      <c r="V28" s="62">
        <f t="shared" si="187"/>
        <v>3</v>
      </c>
      <c r="W28">
        <f t="shared" si="188"/>
        <v>7</v>
      </c>
      <c r="X28">
        <f t="shared" si="189"/>
        <v>11</v>
      </c>
      <c r="Y28">
        <f t="shared" si="190"/>
        <v>3</v>
      </c>
      <c r="Z28">
        <f t="shared" si="191"/>
        <v>28</v>
      </c>
      <c r="AA28">
        <f t="shared" si="192"/>
        <v>1</v>
      </c>
      <c r="AB28">
        <f t="shared" si="193"/>
        <v>1</v>
      </c>
      <c r="AC28">
        <f t="shared" si="194"/>
        <v>1</v>
      </c>
      <c r="AD28">
        <f t="shared" si="105"/>
        <v>140678</v>
      </c>
      <c r="AF28">
        <f t="shared" si="106"/>
        <v>14</v>
      </c>
      <c r="AG28">
        <f t="shared" si="106"/>
        <v>17</v>
      </c>
      <c r="AH28">
        <f t="shared" si="107"/>
        <v>19</v>
      </c>
      <c r="AI28">
        <f t="shared" si="108"/>
        <v>5</v>
      </c>
      <c r="AJ28">
        <f t="shared" si="109"/>
        <v>29</v>
      </c>
      <c r="AK28">
        <f t="shared" si="110"/>
        <v>2</v>
      </c>
      <c r="AL28">
        <f t="shared" si="111"/>
        <v>8</v>
      </c>
      <c r="AM28">
        <f t="shared" si="112"/>
        <v>9</v>
      </c>
      <c r="AN28">
        <f t="shared" si="113"/>
        <v>140678</v>
      </c>
      <c r="AQ28">
        <f t="shared" si="195"/>
        <v>3</v>
      </c>
      <c r="AR28">
        <f t="shared" si="114"/>
        <v>7</v>
      </c>
      <c r="AS28">
        <f t="shared" si="115"/>
        <v>11</v>
      </c>
      <c r="AT28">
        <f t="shared" si="116"/>
        <v>3</v>
      </c>
      <c r="AU28">
        <f t="shared" si="117"/>
        <v>28</v>
      </c>
      <c r="AV28">
        <f t="shared" si="118"/>
        <v>1</v>
      </c>
      <c r="AW28">
        <f t="shared" si="119"/>
        <v>1</v>
      </c>
      <c r="AX28">
        <f t="shared" si="120"/>
        <v>1</v>
      </c>
      <c r="AY28">
        <f t="shared" si="121"/>
        <v>14</v>
      </c>
      <c r="AZ28">
        <f t="shared" si="122"/>
        <v>17</v>
      </c>
      <c r="BA28">
        <f t="shared" si="123"/>
        <v>19</v>
      </c>
      <c r="BB28">
        <f t="shared" si="124"/>
        <v>5</v>
      </c>
      <c r="BC28">
        <f t="shared" si="125"/>
        <v>29</v>
      </c>
      <c r="BD28">
        <f t="shared" si="126"/>
        <v>2</v>
      </c>
      <c r="BE28">
        <f t="shared" si="127"/>
        <v>8</v>
      </c>
      <c r="BF28">
        <f t="shared" si="128"/>
        <v>9</v>
      </c>
      <c r="BG28">
        <f t="shared" si="129"/>
        <v>140678</v>
      </c>
      <c r="BJ28">
        <f t="shared" si="83"/>
        <v>3</v>
      </c>
      <c r="BK28">
        <f t="shared" si="199"/>
        <v>7</v>
      </c>
      <c r="BL28">
        <f t="shared" si="200"/>
        <v>11</v>
      </c>
      <c r="BM28">
        <f t="shared" si="201"/>
        <v>3</v>
      </c>
      <c r="BN28">
        <f t="shared" si="202"/>
        <v>28</v>
      </c>
      <c r="BO28">
        <f t="shared" si="203"/>
        <v>1</v>
      </c>
      <c r="BP28">
        <f t="shared" si="204"/>
        <v>1</v>
      </c>
      <c r="BQ28">
        <f t="shared" si="205"/>
        <v>1</v>
      </c>
      <c r="BR28">
        <f t="shared" si="196"/>
        <v>32</v>
      </c>
      <c r="BS28">
        <f t="shared" si="206"/>
        <v>28</v>
      </c>
      <c r="BT28">
        <f t="shared" si="207"/>
        <v>24</v>
      </c>
      <c r="BU28">
        <f t="shared" si="208"/>
        <v>32</v>
      </c>
      <c r="BV28">
        <f t="shared" si="209"/>
        <v>7</v>
      </c>
      <c r="BW28">
        <f t="shared" si="210"/>
        <v>34</v>
      </c>
      <c r="BX28">
        <f t="shared" si="211"/>
        <v>34</v>
      </c>
      <c r="BY28">
        <f t="shared" si="212"/>
        <v>34</v>
      </c>
      <c r="BZ28">
        <f t="shared" si="197"/>
        <v>140678</v>
      </c>
      <c r="CF28">
        <f t="shared" si="17"/>
        <v>14</v>
      </c>
      <c r="CG28">
        <f t="shared" si="18"/>
        <v>17</v>
      </c>
      <c r="CH28">
        <f t="shared" si="19"/>
        <v>19</v>
      </c>
      <c r="CI28">
        <f t="shared" si="20"/>
        <v>5</v>
      </c>
      <c r="CJ28">
        <f t="shared" si="21"/>
        <v>29</v>
      </c>
      <c r="CK28">
        <f t="shared" si="22"/>
        <v>2</v>
      </c>
      <c r="CL28">
        <f t="shared" si="23"/>
        <v>8</v>
      </c>
      <c r="CM28">
        <f t="shared" si="24"/>
        <v>9</v>
      </c>
      <c r="CN28">
        <f t="shared" si="198"/>
        <v>21</v>
      </c>
      <c r="CO28">
        <f t="shared" si="131"/>
        <v>18</v>
      </c>
      <c r="CP28">
        <f t="shared" si="132"/>
        <v>16</v>
      </c>
      <c r="CQ28">
        <f t="shared" si="133"/>
        <v>30</v>
      </c>
      <c r="CR28">
        <f t="shared" si="134"/>
        <v>6</v>
      </c>
      <c r="CS28">
        <f t="shared" si="135"/>
        <v>33</v>
      </c>
      <c r="CT28">
        <f t="shared" si="136"/>
        <v>27</v>
      </c>
      <c r="CU28">
        <f t="shared" si="137"/>
        <v>26</v>
      </c>
      <c r="CV28">
        <f t="shared" si="138"/>
        <v>140678</v>
      </c>
      <c r="DD28">
        <f t="shared" si="25"/>
        <v>7</v>
      </c>
      <c r="DE28">
        <f t="shared" si="26"/>
        <v>11</v>
      </c>
      <c r="DF28">
        <f t="shared" si="27"/>
        <v>3</v>
      </c>
      <c r="DG28">
        <f t="shared" si="28"/>
        <v>28</v>
      </c>
      <c r="DH28">
        <f t="shared" si="29"/>
        <v>1</v>
      </c>
      <c r="DI28">
        <f t="shared" si="30"/>
        <v>1</v>
      </c>
      <c r="DJ28">
        <f t="shared" si="31"/>
        <v>1</v>
      </c>
      <c r="DK28">
        <f t="shared" si="32"/>
        <v>28</v>
      </c>
      <c r="DL28">
        <f t="shared" si="33"/>
        <v>24</v>
      </c>
      <c r="DM28">
        <f t="shared" si="34"/>
        <v>32</v>
      </c>
      <c r="DN28">
        <f t="shared" si="35"/>
        <v>7</v>
      </c>
      <c r="DO28">
        <f t="shared" si="36"/>
        <v>34</v>
      </c>
      <c r="DP28">
        <f t="shared" si="37"/>
        <v>34</v>
      </c>
      <c r="DQ28">
        <f t="shared" si="38"/>
        <v>34</v>
      </c>
      <c r="DR28">
        <f t="shared" si="93"/>
        <v>140678</v>
      </c>
      <c r="DX28">
        <f t="shared" si="139"/>
        <v>11</v>
      </c>
      <c r="DY28">
        <f t="shared" si="140"/>
        <v>3</v>
      </c>
      <c r="DZ28">
        <f t="shared" si="141"/>
        <v>28</v>
      </c>
      <c r="EA28">
        <f t="shared" si="142"/>
        <v>1</v>
      </c>
      <c r="EB28">
        <f t="shared" si="143"/>
        <v>1</v>
      </c>
      <c r="EC28">
        <f t="shared" si="144"/>
        <v>1</v>
      </c>
      <c r="ED28">
        <f t="shared" si="145"/>
        <v>24</v>
      </c>
      <c r="EE28">
        <f t="shared" si="146"/>
        <v>32</v>
      </c>
      <c r="EF28">
        <f t="shared" si="147"/>
        <v>7</v>
      </c>
      <c r="EG28">
        <f t="shared" si="148"/>
        <v>34</v>
      </c>
      <c r="EH28">
        <f t="shared" si="149"/>
        <v>34</v>
      </c>
      <c r="EI28">
        <f t="shared" si="150"/>
        <v>34</v>
      </c>
      <c r="EJ28">
        <f t="shared" si="151"/>
        <v>140678</v>
      </c>
      <c r="EQ28">
        <f t="shared" si="152"/>
        <v>3</v>
      </c>
      <c r="ER28">
        <f t="shared" si="153"/>
        <v>28</v>
      </c>
      <c r="ES28">
        <f t="shared" si="154"/>
        <v>1</v>
      </c>
      <c r="ET28">
        <f t="shared" si="155"/>
        <v>1</v>
      </c>
      <c r="EU28">
        <f t="shared" si="156"/>
        <v>1</v>
      </c>
      <c r="EV28">
        <f t="shared" si="157"/>
        <v>32</v>
      </c>
      <c r="EW28">
        <f t="shared" si="158"/>
        <v>7</v>
      </c>
      <c r="EX28">
        <f t="shared" si="159"/>
        <v>34</v>
      </c>
      <c r="EY28">
        <f t="shared" si="160"/>
        <v>34</v>
      </c>
      <c r="EZ28">
        <f t="shared" si="161"/>
        <v>34</v>
      </c>
      <c r="FA28">
        <f t="shared" si="162"/>
        <v>140678</v>
      </c>
      <c r="FH28">
        <f t="shared" si="163"/>
        <v>28</v>
      </c>
      <c r="FI28">
        <f t="shared" si="164"/>
        <v>1</v>
      </c>
      <c r="FJ28">
        <f t="shared" si="165"/>
        <v>1</v>
      </c>
      <c r="FK28">
        <f t="shared" si="166"/>
        <v>1</v>
      </c>
      <c r="FL28">
        <f t="shared" si="167"/>
        <v>7</v>
      </c>
      <c r="FM28">
        <f t="shared" si="168"/>
        <v>34</v>
      </c>
      <c r="FN28">
        <f t="shared" si="169"/>
        <v>34</v>
      </c>
      <c r="FO28">
        <f t="shared" si="170"/>
        <v>34</v>
      </c>
      <c r="FP28">
        <f t="shared" si="171"/>
        <v>140678</v>
      </c>
      <c r="FW28">
        <f t="shared" si="172"/>
        <v>1</v>
      </c>
      <c r="FX28">
        <f t="shared" si="173"/>
        <v>1</v>
      </c>
      <c r="FY28">
        <f t="shared" si="174"/>
        <v>1</v>
      </c>
      <c r="FZ28">
        <f t="shared" si="175"/>
        <v>34</v>
      </c>
      <c r="GA28">
        <f t="shared" si="176"/>
        <v>34</v>
      </c>
      <c r="GB28">
        <f t="shared" si="177"/>
        <v>34</v>
      </c>
      <c r="GC28">
        <f t="shared" si="178"/>
        <v>140678</v>
      </c>
      <c r="GJ28">
        <f t="shared" si="179"/>
        <v>1</v>
      </c>
      <c r="GK28">
        <f t="shared" si="180"/>
        <v>1</v>
      </c>
      <c r="GL28">
        <f t="shared" si="181"/>
        <v>34</v>
      </c>
      <c r="GM28">
        <f t="shared" si="182"/>
        <v>34</v>
      </c>
      <c r="GN28">
        <f t="shared" si="183"/>
        <v>140678</v>
      </c>
      <c r="GW28">
        <f t="shared" si="184"/>
        <v>1</v>
      </c>
      <c r="GX28">
        <f t="shared" si="185"/>
        <v>34</v>
      </c>
      <c r="GY28">
        <f t="shared" si="186"/>
        <v>140678</v>
      </c>
    </row>
    <row r="29" spans="1:207" x14ac:dyDescent="0.3">
      <c r="A29" t="str">
        <f>step8!A33</f>
        <v>O26</v>
      </c>
      <c r="B29">
        <f>step1!CR175</f>
        <v>123344.4</v>
      </c>
      <c r="C29">
        <f>step2!BQ168</f>
        <v>122912.3</v>
      </c>
      <c r="D29">
        <f>step3!AS168</f>
        <v>117318.8</v>
      </c>
      <c r="E29">
        <f>step4!AC168</f>
        <v>141836.5</v>
      </c>
      <c r="F29">
        <f>step5!R180</f>
        <v>139545.1</v>
      </c>
      <c r="G29">
        <f>step6!J180</f>
        <v>137583.79999999999</v>
      </c>
      <c r="H29">
        <f>step7!E180</f>
        <v>135362.70000000001</v>
      </c>
      <c r="I29">
        <f>step8!C141</f>
        <v>134558.1</v>
      </c>
      <c r="J29">
        <f>step1!CS175</f>
        <v>123666</v>
      </c>
      <c r="L29">
        <f t="shared" si="96"/>
        <v>321.60000000000582</v>
      </c>
      <c r="M29">
        <f t="shared" si="97"/>
        <v>753.69999999999709</v>
      </c>
      <c r="N29">
        <f t="shared" si="98"/>
        <v>6347.1999999999971</v>
      </c>
      <c r="O29">
        <f t="shared" si="99"/>
        <v>18170.5</v>
      </c>
      <c r="P29">
        <f t="shared" si="100"/>
        <v>15879.100000000006</v>
      </c>
      <c r="Q29">
        <f t="shared" si="101"/>
        <v>13917.799999999988</v>
      </c>
      <c r="R29">
        <f t="shared" si="102"/>
        <v>11696.700000000012</v>
      </c>
      <c r="S29">
        <f t="shared" si="103"/>
        <v>10892.100000000006</v>
      </c>
      <c r="T29">
        <f t="shared" si="78"/>
        <v>123666</v>
      </c>
      <c r="U29" s="39">
        <v>1000</v>
      </c>
      <c r="V29" s="62">
        <f t="shared" si="187"/>
        <v>21</v>
      </c>
      <c r="W29">
        <f t="shared" si="188"/>
        <v>19</v>
      </c>
      <c r="X29">
        <f t="shared" si="189"/>
        <v>24</v>
      </c>
      <c r="Y29">
        <f t="shared" si="190"/>
        <v>13</v>
      </c>
      <c r="Z29">
        <f t="shared" si="191"/>
        <v>17</v>
      </c>
      <c r="AA29">
        <f t="shared" si="192"/>
        <v>1</v>
      </c>
      <c r="AB29">
        <f t="shared" si="193"/>
        <v>1</v>
      </c>
      <c r="AC29">
        <f t="shared" si="194"/>
        <v>1</v>
      </c>
      <c r="AD29">
        <f t="shared" si="105"/>
        <v>123666</v>
      </c>
      <c r="AF29">
        <f t="shared" si="106"/>
        <v>5</v>
      </c>
      <c r="AG29">
        <f t="shared" si="106"/>
        <v>2</v>
      </c>
      <c r="AH29">
        <f t="shared" si="107"/>
        <v>15</v>
      </c>
      <c r="AI29">
        <f t="shared" si="108"/>
        <v>12</v>
      </c>
      <c r="AJ29">
        <f t="shared" si="109"/>
        <v>14</v>
      </c>
      <c r="AK29">
        <f t="shared" si="110"/>
        <v>15</v>
      </c>
      <c r="AL29">
        <f t="shared" si="111"/>
        <v>17</v>
      </c>
      <c r="AM29">
        <f t="shared" si="112"/>
        <v>18</v>
      </c>
      <c r="AN29">
        <f t="shared" si="113"/>
        <v>123666</v>
      </c>
      <c r="AQ29">
        <f t="shared" si="195"/>
        <v>21</v>
      </c>
      <c r="AR29">
        <f t="shared" si="114"/>
        <v>19</v>
      </c>
      <c r="AS29">
        <f t="shared" si="115"/>
        <v>24</v>
      </c>
      <c r="AT29">
        <f t="shared" si="116"/>
        <v>13</v>
      </c>
      <c r="AU29">
        <f t="shared" si="117"/>
        <v>17</v>
      </c>
      <c r="AV29">
        <f t="shared" si="118"/>
        <v>1</v>
      </c>
      <c r="AW29">
        <f t="shared" si="119"/>
        <v>1</v>
      </c>
      <c r="AX29">
        <f t="shared" si="120"/>
        <v>1</v>
      </c>
      <c r="AY29">
        <f t="shared" si="121"/>
        <v>5</v>
      </c>
      <c r="AZ29">
        <f t="shared" si="122"/>
        <v>2</v>
      </c>
      <c r="BA29">
        <f t="shared" si="123"/>
        <v>15</v>
      </c>
      <c r="BB29">
        <f t="shared" si="124"/>
        <v>12</v>
      </c>
      <c r="BC29">
        <f t="shared" si="125"/>
        <v>14</v>
      </c>
      <c r="BD29">
        <f t="shared" si="126"/>
        <v>15</v>
      </c>
      <c r="BE29">
        <f t="shared" si="127"/>
        <v>17</v>
      </c>
      <c r="BF29">
        <f t="shared" si="128"/>
        <v>18</v>
      </c>
      <c r="BG29">
        <f t="shared" si="129"/>
        <v>123666</v>
      </c>
      <c r="BJ29">
        <f t="shared" si="83"/>
        <v>21</v>
      </c>
      <c r="BK29">
        <f t="shared" si="199"/>
        <v>19</v>
      </c>
      <c r="BL29">
        <f t="shared" si="200"/>
        <v>24</v>
      </c>
      <c r="BM29">
        <f t="shared" si="201"/>
        <v>13</v>
      </c>
      <c r="BN29">
        <f t="shared" si="202"/>
        <v>17</v>
      </c>
      <c r="BO29">
        <f t="shared" si="203"/>
        <v>1</v>
      </c>
      <c r="BP29">
        <f t="shared" si="204"/>
        <v>1</v>
      </c>
      <c r="BQ29">
        <f t="shared" si="205"/>
        <v>1</v>
      </c>
      <c r="BR29">
        <f t="shared" si="196"/>
        <v>14</v>
      </c>
      <c r="BS29">
        <f t="shared" si="206"/>
        <v>16</v>
      </c>
      <c r="BT29">
        <f t="shared" si="207"/>
        <v>11</v>
      </c>
      <c r="BU29">
        <f t="shared" si="208"/>
        <v>22</v>
      </c>
      <c r="BV29">
        <f t="shared" si="209"/>
        <v>18</v>
      </c>
      <c r="BW29">
        <f t="shared" si="210"/>
        <v>34</v>
      </c>
      <c r="BX29">
        <f t="shared" si="211"/>
        <v>34</v>
      </c>
      <c r="BY29">
        <f t="shared" si="212"/>
        <v>34</v>
      </c>
      <c r="BZ29">
        <f t="shared" si="197"/>
        <v>123666</v>
      </c>
      <c r="CF29">
        <f t="shared" si="17"/>
        <v>5</v>
      </c>
      <c r="CG29">
        <f t="shared" si="18"/>
        <v>2</v>
      </c>
      <c r="CH29">
        <f t="shared" si="19"/>
        <v>15</v>
      </c>
      <c r="CI29">
        <f t="shared" si="20"/>
        <v>12</v>
      </c>
      <c r="CJ29">
        <f t="shared" si="21"/>
        <v>14</v>
      </c>
      <c r="CK29">
        <f t="shared" si="22"/>
        <v>15</v>
      </c>
      <c r="CL29">
        <f t="shared" si="23"/>
        <v>17</v>
      </c>
      <c r="CM29">
        <f t="shared" si="24"/>
        <v>18</v>
      </c>
      <c r="CN29">
        <f t="shared" si="198"/>
        <v>30</v>
      </c>
      <c r="CO29">
        <f t="shared" si="131"/>
        <v>33</v>
      </c>
      <c r="CP29">
        <f t="shared" si="132"/>
        <v>20</v>
      </c>
      <c r="CQ29">
        <f t="shared" si="133"/>
        <v>23</v>
      </c>
      <c r="CR29">
        <f t="shared" si="134"/>
        <v>21</v>
      </c>
      <c r="CS29">
        <f t="shared" si="135"/>
        <v>20</v>
      </c>
      <c r="CT29">
        <f t="shared" si="136"/>
        <v>18</v>
      </c>
      <c r="CU29">
        <f t="shared" si="137"/>
        <v>17</v>
      </c>
      <c r="CV29">
        <f t="shared" si="138"/>
        <v>123666</v>
      </c>
      <c r="DD29">
        <f t="shared" si="25"/>
        <v>19</v>
      </c>
      <c r="DE29">
        <f t="shared" si="26"/>
        <v>24</v>
      </c>
      <c r="DF29">
        <f t="shared" si="27"/>
        <v>13</v>
      </c>
      <c r="DG29">
        <f t="shared" si="28"/>
        <v>17</v>
      </c>
      <c r="DH29">
        <f t="shared" si="29"/>
        <v>1</v>
      </c>
      <c r="DI29">
        <f t="shared" si="30"/>
        <v>1</v>
      </c>
      <c r="DJ29">
        <f t="shared" si="31"/>
        <v>1</v>
      </c>
      <c r="DK29">
        <f t="shared" si="32"/>
        <v>16</v>
      </c>
      <c r="DL29">
        <f t="shared" si="33"/>
        <v>11</v>
      </c>
      <c r="DM29">
        <f t="shared" si="34"/>
        <v>22</v>
      </c>
      <c r="DN29">
        <f t="shared" si="35"/>
        <v>18</v>
      </c>
      <c r="DO29">
        <f t="shared" si="36"/>
        <v>34</v>
      </c>
      <c r="DP29">
        <f t="shared" si="37"/>
        <v>34</v>
      </c>
      <c r="DQ29">
        <f t="shared" si="38"/>
        <v>34</v>
      </c>
      <c r="DR29">
        <f t="shared" si="93"/>
        <v>123666</v>
      </c>
      <c r="DX29">
        <f t="shared" si="139"/>
        <v>24</v>
      </c>
      <c r="DY29">
        <f t="shared" si="140"/>
        <v>13</v>
      </c>
      <c r="DZ29">
        <f t="shared" si="141"/>
        <v>17</v>
      </c>
      <c r="EA29">
        <f t="shared" si="142"/>
        <v>1</v>
      </c>
      <c r="EB29">
        <f t="shared" si="143"/>
        <v>1</v>
      </c>
      <c r="EC29">
        <f t="shared" si="144"/>
        <v>1</v>
      </c>
      <c r="ED29">
        <f t="shared" si="145"/>
        <v>11</v>
      </c>
      <c r="EE29">
        <f t="shared" si="146"/>
        <v>22</v>
      </c>
      <c r="EF29">
        <f t="shared" si="147"/>
        <v>18</v>
      </c>
      <c r="EG29">
        <f t="shared" si="148"/>
        <v>34</v>
      </c>
      <c r="EH29">
        <f t="shared" si="149"/>
        <v>34</v>
      </c>
      <c r="EI29">
        <f t="shared" si="150"/>
        <v>34</v>
      </c>
      <c r="EJ29">
        <f t="shared" si="151"/>
        <v>123666</v>
      </c>
      <c r="EQ29">
        <f t="shared" si="152"/>
        <v>13</v>
      </c>
      <c r="ER29">
        <f t="shared" si="153"/>
        <v>17</v>
      </c>
      <c r="ES29">
        <f t="shared" si="154"/>
        <v>1</v>
      </c>
      <c r="ET29">
        <f t="shared" si="155"/>
        <v>1</v>
      </c>
      <c r="EU29">
        <f t="shared" si="156"/>
        <v>1</v>
      </c>
      <c r="EV29">
        <f t="shared" si="157"/>
        <v>22</v>
      </c>
      <c r="EW29">
        <f t="shared" si="158"/>
        <v>18</v>
      </c>
      <c r="EX29">
        <f t="shared" si="159"/>
        <v>34</v>
      </c>
      <c r="EY29">
        <f t="shared" si="160"/>
        <v>34</v>
      </c>
      <c r="EZ29">
        <f t="shared" si="161"/>
        <v>34</v>
      </c>
      <c r="FA29">
        <f t="shared" si="162"/>
        <v>123666</v>
      </c>
      <c r="FH29">
        <f t="shared" si="163"/>
        <v>17</v>
      </c>
      <c r="FI29">
        <f t="shared" si="164"/>
        <v>1</v>
      </c>
      <c r="FJ29">
        <f t="shared" si="165"/>
        <v>1</v>
      </c>
      <c r="FK29">
        <f t="shared" si="166"/>
        <v>1</v>
      </c>
      <c r="FL29">
        <f t="shared" si="167"/>
        <v>18</v>
      </c>
      <c r="FM29">
        <f t="shared" si="168"/>
        <v>34</v>
      </c>
      <c r="FN29">
        <f t="shared" si="169"/>
        <v>34</v>
      </c>
      <c r="FO29">
        <f t="shared" si="170"/>
        <v>34</v>
      </c>
      <c r="FP29">
        <f t="shared" si="171"/>
        <v>123666</v>
      </c>
      <c r="FW29">
        <f t="shared" si="172"/>
        <v>1</v>
      </c>
      <c r="FX29">
        <f t="shared" si="173"/>
        <v>1</v>
      </c>
      <c r="FY29">
        <f t="shared" si="174"/>
        <v>1</v>
      </c>
      <c r="FZ29">
        <f t="shared" si="175"/>
        <v>34</v>
      </c>
      <c r="GA29">
        <f t="shared" si="176"/>
        <v>34</v>
      </c>
      <c r="GB29">
        <f t="shared" si="177"/>
        <v>34</v>
      </c>
      <c r="GC29">
        <f t="shared" si="178"/>
        <v>123666</v>
      </c>
      <c r="GJ29">
        <f t="shared" si="179"/>
        <v>1</v>
      </c>
      <c r="GK29">
        <f t="shared" si="180"/>
        <v>1</v>
      </c>
      <c r="GL29">
        <f t="shared" si="181"/>
        <v>34</v>
      </c>
      <c r="GM29">
        <f t="shared" si="182"/>
        <v>34</v>
      </c>
      <c r="GN29">
        <f t="shared" si="183"/>
        <v>123666</v>
      </c>
      <c r="GW29">
        <f t="shared" si="184"/>
        <v>1</v>
      </c>
      <c r="GX29">
        <f t="shared" si="185"/>
        <v>34</v>
      </c>
      <c r="GY29">
        <f t="shared" si="186"/>
        <v>123666</v>
      </c>
    </row>
    <row r="30" spans="1:207" x14ac:dyDescent="0.3">
      <c r="A30" t="str">
        <f>step8!A34</f>
        <v>O27</v>
      </c>
      <c r="B30">
        <f>step1!CR176</f>
        <v>117261.3</v>
      </c>
      <c r="C30">
        <f>step2!BQ169</f>
        <v>115889.5</v>
      </c>
      <c r="D30">
        <f>step3!AS169</f>
        <v>114584.9</v>
      </c>
      <c r="E30">
        <f>step4!AC169</f>
        <v>141618.9</v>
      </c>
      <c r="F30">
        <f>step5!R181</f>
        <v>139545.1</v>
      </c>
      <c r="G30">
        <f>step6!J181</f>
        <v>137583.79999999999</v>
      </c>
      <c r="H30">
        <f>step7!E181</f>
        <v>135362.70000000001</v>
      </c>
      <c r="I30">
        <f>step8!C142</f>
        <v>134558.1</v>
      </c>
      <c r="J30">
        <f>step1!CS176</f>
        <v>113666</v>
      </c>
      <c r="L30">
        <f t="shared" si="96"/>
        <v>3595.3000000000029</v>
      </c>
      <c r="M30">
        <f t="shared" si="97"/>
        <v>2223.5</v>
      </c>
      <c r="N30">
        <f t="shared" si="98"/>
        <v>918.89999999999418</v>
      </c>
      <c r="O30">
        <f t="shared" si="99"/>
        <v>27952.899999999994</v>
      </c>
      <c r="P30">
        <f t="shared" si="100"/>
        <v>25879.100000000006</v>
      </c>
      <c r="Q30">
        <f t="shared" si="101"/>
        <v>23917.799999999988</v>
      </c>
      <c r="R30">
        <f t="shared" si="102"/>
        <v>21696.700000000012</v>
      </c>
      <c r="S30">
        <f t="shared" si="103"/>
        <v>20892.100000000006</v>
      </c>
      <c r="T30">
        <f t="shared" si="78"/>
        <v>113666</v>
      </c>
      <c r="U30" s="39">
        <v>1000</v>
      </c>
      <c r="V30" s="62">
        <f t="shared" si="187"/>
        <v>26</v>
      </c>
      <c r="W30">
        <f t="shared" si="188"/>
        <v>26</v>
      </c>
      <c r="X30">
        <f t="shared" si="189"/>
        <v>25</v>
      </c>
      <c r="Y30">
        <f t="shared" si="190"/>
        <v>14</v>
      </c>
      <c r="Z30">
        <f t="shared" si="191"/>
        <v>17</v>
      </c>
      <c r="AA30">
        <f t="shared" si="192"/>
        <v>1</v>
      </c>
      <c r="AB30">
        <f t="shared" si="193"/>
        <v>1</v>
      </c>
      <c r="AC30">
        <f t="shared" si="194"/>
        <v>1</v>
      </c>
      <c r="AD30">
        <f t="shared" si="105"/>
        <v>113666</v>
      </c>
      <c r="AF30">
        <f t="shared" si="106"/>
        <v>24</v>
      </c>
      <c r="AG30">
        <f t="shared" si="106"/>
        <v>9</v>
      </c>
      <c r="AH30">
        <f t="shared" si="107"/>
        <v>1</v>
      </c>
      <c r="AI30">
        <f t="shared" si="108"/>
        <v>30</v>
      </c>
      <c r="AJ30">
        <f t="shared" si="109"/>
        <v>27</v>
      </c>
      <c r="AK30">
        <f t="shared" si="110"/>
        <v>28</v>
      </c>
      <c r="AL30">
        <f t="shared" si="111"/>
        <v>28</v>
      </c>
      <c r="AM30">
        <f t="shared" si="112"/>
        <v>29</v>
      </c>
      <c r="AN30">
        <f t="shared" si="113"/>
        <v>113666</v>
      </c>
      <c r="AQ30">
        <f t="shared" si="195"/>
        <v>26</v>
      </c>
      <c r="AR30">
        <f t="shared" si="114"/>
        <v>26</v>
      </c>
      <c r="AS30">
        <f t="shared" si="115"/>
        <v>25</v>
      </c>
      <c r="AT30">
        <f t="shared" si="116"/>
        <v>14</v>
      </c>
      <c r="AU30">
        <f t="shared" si="117"/>
        <v>17</v>
      </c>
      <c r="AV30">
        <f t="shared" si="118"/>
        <v>1</v>
      </c>
      <c r="AW30">
        <f t="shared" si="119"/>
        <v>1</v>
      </c>
      <c r="AX30">
        <f t="shared" si="120"/>
        <v>1</v>
      </c>
      <c r="AY30">
        <f t="shared" si="121"/>
        <v>24</v>
      </c>
      <c r="AZ30">
        <f t="shared" si="122"/>
        <v>9</v>
      </c>
      <c r="BA30">
        <f t="shared" si="123"/>
        <v>1</v>
      </c>
      <c r="BB30">
        <f t="shared" si="124"/>
        <v>30</v>
      </c>
      <c r="BC30">
        <f t="shared" si="125"/>
        <v>27</v>
      </c>
      <c r="BD30">
        <f t="shared" si="126"/>
        <v>28</v>
      </c>
      <c r="BE30">
        <f t="shared" si="127"/>
        <v>28</v>
      </c>
      <c r="BF30">
        <f t="shared" si="128"/>
        <v>29</v>
      </c>
      <c r="BG30">
        <f t="shared" si="129"/>
        <v>113666</v>
      </c>
      <c r="BJ30">
        <f t="shared" si="83"/>
        <v>26</v>
      </c>
      <c r="BK30">
        <f t="shared" si="199"/>
        <v>26</v>
      </c>
      <c r="BL30">
        <f t="shared" si="200"/>
        <v>25</v>
      </c>
      <c r="BM30">
        <f t="shared" si="201"/>
        <v>14</v>
      </c>
      <c r="BN30">
        <f t="shared" si="202"/>
        <v>17</v>
      </c>
      <c r="BO30">
        <f t="shared" si="203"/>
        <v>1</v>
      </c>
      <c r="BP30">
        <f t="shared" si="204"/>
        <v>1</v>
      </c>
      <c r="BQ30">
        <f t="shared" si="205"/>
        <v>1</v>
      </c>
      <c r="BR30">
        <f t="shared" si="196"/>
        <v>9</v>
      </c>
      <c r="BS30">
        <f t="shared" si="206"/>
        <v>9</v>
      </c>
      <c r="BT30">
        <f t="shared" si="207"/>
        <v>10</v>
      </c>
      <c r="BU30">
        <f t="shared" si="208"/>
        <v>21</v>
      </c>
      <c r="BV30">
        <f t="shared" si="209"/>
        <v>18</v>
      </c>
      <c r="BW30">
        <f t="shared" si="210"/>
        <v>34</v>
      </c>
      <c r="BX30">
        <f t="shared" si="211"/>
        <v>34</v>
      </c>
      <c r="BY30">
        <f t="shared" si="212"/>
        <v>34</v>
      </c>
      <c r="BZ30">
        <f t="shared" si="197"/>
        <v>113666</v>
      </c>
      <c r="CF30">
        <f t="shared" si="17"/>
        <v>24</v>
      </c>
      <c r="CG30">
        <f t="shared" si="18"/>
        <v>9</v>
      </c>
      <c r="CH30">
        <f t="shared" si="19"/>
        <v>1</v>
      </c>
      <c r="CI30">
        <f t="shared" si="20"/>
        <v>30</v>
      </c>
      <c r="CJ30">
        <f t="shared" si="21"/>
        <v>27</v>
      </c>
      <c r="CK30">
        <f t="shared" si="22"/>
        <v>28</v>
      </c>
      <c r="CL30">
        <f t="shared" si="23"/>
        <v>28</v>
      </c>
      <c r="CM30">
        <f t="shared" si="24"/>
        <v>29</v>
      </c>
      <c r="CN30">
        <f t="shared" si="198"/>
        <v>11</v>
      </c>
      <c r="CO30">
        <f t="shared" si="131"/>
        <v>26</v>
      </c>
      <c r="CP30">
        <f t="shared" si="132"/>
        <v>34</v>
      </c>
      <c r="CQ30">
        <f t="shared" si="133"/>
        <v>5</v>
      </c>
      <c r="CR30">
        <f t="shared" si="134"/>
        <v>8</v>
      </c>
      <c r="CS30">
        <f t="shared" si="135"/>
        <v>7</v>
      </c>
      <c r="CT30">
        <f t="shared" si="136"/>
        <v>7</v>
      </c>
      <c r="CU30">
        <f t="shared" si="137"/>
        <v>6</v>
      </c>
      <c r="CV30">
        <f t="shared" si="138"/>
        <v>113666</v>
      </c>
      <c r="DD30">
        <f t="shared" si="25"/>
        <v>26</v>
      </c>
      <c r="DE30">
        <f t="shared" si="26"/>
        <v>25</v>
      </c>
      <c r="DF30">
        <f t="shared" si="27"/>
        <v>14</v>
      </c>
      <c r="DG30">
        <f t="shared" si="28"/>
        <v>17</v>
      </c>
      <c r="DH30">
        <f t="shared" si="29"/>
        <v>1</v>
      </c>
      <c r="DI30">
        <f t="shared" si="30"/>
        <v>1</v>
      </c>
      <c r="DJ30">
        <f t="shared" si="31"/>
        <v>1</v>
      </c>
      <c r="DK30">
        <f t="shared" si="32"/>
        <v>9</v>
      </c>
      <c r="DL30">
        <f t="shared" si="33"/>
        <v>10</v>
      </c>
      <c r="DM30">
        <f t="shared" si="34"/>
        <v>21</v>
      </c>
      <c r="DN30">
        <f t="shared" si="35"/>
        <v>18</v>
      </c>
      <c r="DO30">
        <f t="shared" si="36"/>
        <v>34</v>
      </c>
      <c r="DP30">
        <f t="shared" si="37"/>
        <v>34</v>
      </c>
      <c r="DQ30">
        <f t="shared" si="38"/>
        <v>34</v>
      </c>
      <c r="DR30">
        <f t="shared" si="93"/>
        <v>113666</v>
      </c>
      <c r="DX30">
        <f t="shared" si="139"/>
        <v>25</v>
      </c>
      <c r="DY30">
        <f t="shared" si="140"/>
        <v>14</v>
      </c>
      <c r="DZ30">
        <f t="shared" si="141"/>
        <v>17</v>
      </c>
      <c r="EA30">
        <f t="shared" si="142"/>
        <v>1</v>
      </c>
      <c r="EB30">
        <f t="shared" si="143"/>
        <v>1</v>
      </c>
      <c r="EC30">
        <f t="shared" si="144"/>
        <v>1</v>
      </c>
      <c r="ED30">
        <f t="shared" si="145"/>
        <v>10</v>
      </c>
      <c r="EE30">
        <f t="shared" si="146"/>
        <v>21</v>
      </c>
      <c r="EF30">
        <f t="shared" si="147"/>
        <v>18</v>
      </c>
      <c r="EG30">
        <f t="shared" si="148"/>
        <v>34</v>
      </c>
      <c r="EH30">
        <f t="shared" si="149"/>
        <v>34</v>
      </c>
      <c r="EI30">
        <f t="shared" si="150"/>
        <v>34</v>
      </c>
      <c r="EJ30">
        <f t="shared" si="151"/>
        <v>113666</v>
      </c>
      <c r="EQ30">
        <f t="shared" si="152"/>
        <v>14</v>
      </c>
      <c r="ER30">
        <f t="shared" si="153"/>
        <v>17</v>
      </c>
      <c r="ES30">
        <f t="shared" si="154"/>
        <v>1</v>
      </c>
      <c r="ET30">
        <f t="shared" si="155"/>
        <v>1</v>
      </c>
      <c r="EU30">
        <f t="shared" si="156"/>
        <v>1</v>
      </c>
      <c r="EV30">
        <f t="shared" si="157"/>
        <v>21</v>
      </c>
      <c r="EW30">
        <f t="shared" si="158"/>
        <v>18</v>
      </c>
      <c r="EX30">
        <f t="shared" si="159"/>
        <v>34</v>
      </c>
      <c r="EY30">
        <f t="shared" si="160"/>
        <v>34</v>
      </c>
      <c r="EZ30">
        <f t="shared" si="161"/>
        <v>34</v>
      </c>
      <c r="FA30">
        <f t="shared" si="162"/>
        <v>113666</v>
      </c>
      <c r="FH30">
        <f t="shared" si="163"/>
        <v>17</v>
      </c>
      <c r="FI30">
        <f t="shared" si="164"/>
        <v>1</v>
      </c>
      <c r="FJ30">
        <f t="shared" si="165"/>
        <v>1</v>
      </c>
      <c r="FK30">
        <f t="shared" si="166"/>
        <v>1</v>
      </c>
      <c r="FL30">
        <f t="shared" si="167"/>
        <v>18</v>
      </c>
      <c r="FM30">
        <f t="shared" si="168"/>
        <v>34</v>
      </c>
      <c r="FN30">
        <f t="shared" si="169"/>
        <v>34</v>
      </c>
      <c r="FO30">
        <f t="shared" si="170"/>
        <v>34</v>
      </c>
      <c r="FP30">
        <f t="shared" si="171"/>
        <v>113666</v>
      </c>
      <c r="FW30">
        <f t="shared" si="172"/>
        <v>1</v>
      </c>
      <c r="FX30">
        <f t="shared" si="173"/>
        <v>1</v>
      </c>
      <c r="FY30">
        <f t="shared" si="174"/>
        <v>1</v>
      </c>
      <c r="FZ30">
        <f t="shared" si="175"/>
        <v>34</v>
      </c>
      <c r="GA30">
        <f t="shared" si="176"/>
        <v>34</v>
      </c>
      <c r="GB30">
        <f t="shared" si="177"/>
        <v>34</v>
      </c>
      <c r="GC30">
        <f t="shared" si="178"/>
        <v>113666</v>
      </c>
      <c r="GJ30">
        <f t="shared" si="179"/>
        <v>1</v>
      </c>
      <c r="GK30">
        <f t="shared" si="180"/>
        <v>1</v>
      </c>
      <c r="GL30">
        <f t="shared" si="181"/>
        <v>34</v>
      </c>
      <c r="GM30">
        <f t="shared" si="182"/>
        <v>34</v>
      </c>
      <c r="GN30">
        <f t="shared" si="183"/>
        <v>113666</v>
      </c>
      <c r="GW30">
        <f t="shared" si="184"/>
        <v>1</v>
      </c>
      <c r="GX30">
        <f t="shared" si="185"/>
        <v>34</v>
      </c>
      <c r="GY30">
        <f t="shared" si="186"/>
        <v>113666</v>
      </c>
    </row>
    <row r="31" spans="1:207" x14ac:dyDescent="0.3">
      <c r="A31" t="str">
        <f>step8!A35</f>
        <v>O28</v>
      </c>
      <c r="B31">
        <f>step1!CR177</f>
        <v>117261.3</v>
      </c>
      <c r="C31">
        <f>step2!BQ170</f>
        <v>115889.5</v>
      </c>
      <c r="D31">
        <f>step3!AS170</f>
        <v>114584.9</v>
      </c>
      <c r="E31">
        <f>step4!AC170</f>
        <v>141618.9</v>
      </c>
      <c r="F31">
        <f>step5!R182</f>
        <v>139545.1</v>
      </c>
      <c r="G31">
        <f>step6!J182</f>
        <v>137583.79999999999</v>
      </c>
      <c r="H31">
        <f>step7!E182</f>
        <v>135362.70000000001</v>
      </c>
      <c r="I31">
        <f>step8!C143</f>
        <v>134558.1</v>
      </c>
      <c r="J31">
        <f>step1!CS177</f>
        <v>117033</v>
      </c>
      <c r="L31">
        <f t="shared" si="96"/>
        <v>228.30000000000291</v>
      </c>
      <c r="M31">
        <f t="shared" si="97"/>
        <v>1143.5</v>
      </c>
      <c r="N31">
        <f t="shared" si="98"/>
        <v>2448.1000000000058</v>
      </c>
      <c r="O31">
        <f t="shared" si="99"/>
        <v>24585.899999999994</v>
      </c>
      <c r="P31">
        <f t="shared" si="100"/>
        <v>22512.100000000006</v>
      </c>
      <c r="Q31">
        <f t="shared" si="101"/>
        <v>20550.799999999988</v>
      </c>
      <c r="R31">
        <f t="shared" si="102"/>
        <v>18329.700000000012</v>
      </c>
      <c r="S31">
        <f t="shared" si="103"/>
        <v>17525.100000000006</v>
      </c>
      <c r="T31">
        <f t="shared" si="78"/>
        <v>117033</v>
      </c>
      <c r="U31" s="39">
        <v>1000</v>
      </c>
      <c r="V31" s="62">
        <f t="shared" si="187"/>
        <v>26</v>
      </c>
      <c r="W31">
        <f t="shared" si="188"/>
        <v>26</v>
      </c>
      <c r="X31">
        <f t="shared" si="189"/>
        <v>25</v>
      </c>
      <c r="Y31">
        <f t="shared" si="190"/>
        <v>14</v>
      </c>
      <c r="Z31">
        <f t="shared" si="191"/>
        <v>17</v>
      </c>
      <c r="AA31">
        <f t="shared" si="192"/>
        <v>1</v>
      </c>
      <c r="AB31">
        <f t="shared" si="193"/>
        <v>1</v>
      </c>
      <c r="AC31">
        <f t="shared" si="194"/>
        <v>1</v>
      </c>
      <c r="AD31">
        <f t="shared" si="105"/>
        <v>117033</v>
      </c>
      <c r="AF31">
        <f t="shared" si="106"/>
        <v>1</v>
      </c>
      <c r="AG31">
        <f t="shared" si="106"/>
        <v>4</v>
      </c>
      <c r="AH31">
        <f t="shared" si="107"/>
        <v>8</v>
      </c>
      <c r="AI31">
        <f t="shared" si="108"/>
        <v>26</v>
      </c>
      <c r="AJ31">
        <f t="shared" si="109"/>
        <v>23</v>
      </c>
      <c r="AK31">
        <f t="shared" si="110"/>
        <v>24</v>
      </c>
      <c r="AL31">
        <f t="shared" si="111"/>
        <v>23</v>
      </c>
      <c r="AM31">
        <f t="shared" si="112"/>
        <v>24</v>
      </c>
      <c r="AN31">
        <f t="shared" si="113"/>
        <v>117033</v>
      </c>
      <c r="AQ31">
        <f t="shared" si="195"/>
        <v>26</v>
      </c>
      <c r="AR31">
        <f t="shared" si="114"/>
        <v>26</v>
      </c>
      <c r="AS31">
        <f t="shared" si="115"/>
        <v>25</v>
      </c>
      <c r="AT31">
        <f t="shared" si="116"/>
        <v>14</v>
      </c>
      <c r="AU31">
        <f t="shared" si="117"/>
        <v>17</v>
      </c>
      <c r="AV31">
        <f t="shared" si="118"/>
        <v>1</v>
      </c>
      <c r="AW31">
        <f t="shared" si="119"/>
        <v>1</v>
      </c>
      <c r="AX31">
        <f t="shared" si="120"/>
        <v>1</v>
      </c>
      <c r="AY31">
        <f t="shared" si="121"/>
        <v>1</v>
      </c>
      <c r="AZ31">
        <f t="shared" si="122"/>
        <v>4</v>
      </c>
      <c r="BA31">
        <f t="shared" si="123"/>
        <v>8</v>
      </c>
      <c r="BB31">
        <f t="shared" si="124"/>
        <v>26</v>
      </c>
      <c r="BC31">
        <f t="shared" si="125"/>
        <v>23</v>
      </c>
      <c r="BD31">
        <f t="shared" si="126"/>
        <v>24</v>
      </c>
      <c r="BE31">
        <f t="shared" si="127"/>
        <v>23</v>
      </c>
      <c r="BF31">
        <f t="shared" si="128"/>
        <v>24</v>
      </c>
      <c r="BG31">
        <f t="shared" si="129"/>
        <v>117033</v>
      </c>
      <c r="BJ31">
        <f t="shared" si="83"/>
        <v>26</v>
      </c>
      <c r="BK31">
        <f t="shared" si="199"/>
        <v>26</v>
      </c>
      <c r="BL31">
        <f t="shared" si="200"/>
        <v>25</v>
      </c>
      <c r="BM31">
        <f t="shared" si="201"/>
        <v>14</v>
      </c>
      <c r="BN31">
        <f t="shared" si="202"/>
        <v>17</v>
      </c>
      <c r="BO31">
        <f t="shared" si="203"/>
        <v>1</v>
      </c>
      <c r="BP31">
        <f t="shared" si="204"/>
        <v>1</v>
      </c>
      <c r="BQ31">
        <f t="shared" si="205"/>
        <v>1</v>
      </c>
      <c r="BR31">
        <f t="shared" si="196"/>
        <v>9</v>
      </c>
      <c r="BS31">
        <f t="shared" si="206"/>
        <v>9</v>
      </c>
      <c r="BT31">
        <f t="shared" si="207"/>
        <v>10</v>
      </c>
      <c r="BU31">
        <f t="shared" si="208"/>
        <v>21</v>
      </c>
      <c r="BV31">
        <f t="shared" si="209"/>
        <v>18</v>
      </c>
      <c r="BW31">
        <f t="shared" si="210"/>
        <v>34</v>
      </c>
      <c r="BX31">
        <f t="shared" si="211"/>
        <v>34</v>
      </c>
      <c r="BY31">
        <f t="shared" si="212"/>
        <v>34</v>
      </c>
      <c r="BZ31">
        <f t="shared" si="197"/>
        <v>117033</v>
      </c>
      <c r="CF31">
        <f t="shared" si="17"/>
        <v>1</v>
      </c>
      <c r="CG31">
        <f t="shared" si="18"/>
        <v>4</v>
      </c>
      <c r="CH31">
        <f t="shared" si="19"/>
        <v>8</v>
      </c>
      <c r="CI31">
        <f t="shared" si="20"/>
        <v>26</v>
      </c>
      <c r="CJ31">
        <f t="shared" si="21"/>
        <v>23</v>
      </c>
      <c r="CK31">
        <f t="shared" si="22"/>
        <v>24</v>
      </c>
      <c r="CL31">
        <f t="shared" si="23"/>
        <v>23</v>
      </c>
      <c r="CM31">
        <f t="shared" si="24"/>
        <v>24</v>
      </c>
      <c r="CN31">
        <f t="shared" si="198"/>
        <v>34</v>
      </c>
      <c r="CO31">
        <f t="shared" si="131"/>
        <v>31</v>
      </c>
      <c r="CP31">
        <f t="shared" si="132"/>
        <v>27</v>
      </c>
      <c r="CQ31">
        <f t="shared" si="133"/>
        <v>9</v>
      </c>
      <c r="CR31">
        <f t="shared" si="134"/>
        <v>12</v>
      </c>
      <c r="CS31">
        <f t="shared" si="135"/>
        <v>11</v>
      </c>
      <c r="CT31">
        <f t="shared" si="136"/>
        <v>12</v>
      </c>
      <c r="CU31">
        <f t="shared" si="137"/>
        <v>11</v>
      </c>
      <c r="CV31">
        <f t="shared" si="138"/>
        <v>117033</v>
      </c>
      <c r="DD31">
        <f t="shared" si="25"/>
        <v>26</v>
      </c>
      <c r="DE31">
        <f t="shared" si="26"/>
        <v>25</v>
      </c>
      <c r="DF31">
        <f t="shared" si="27"/>
        <v>14</v>
      </c>
      <c r="DG31">
        <f t="shared" si="28"/>
        <v>17</v>
      </c>
      <c r="DH31">
        <f t="shared" si="29"/>
        <v>1</v>
      </c>
      <c r="DI31">
        <f t="shared" si="30"/>
        <v>1</v>
      </c>
      <c r="DJ31">
        <f t="shared" si="31"/>
        <v>1</v>
      </c>
      <c r="DK31">
        <f t="shared" si="32"/>
        <v>9</v>
      </c>
      <c r="DL31">
        <f t="shared" si="33"/>
        <v>10</v>
      </c>
      <c r="DM31">
        <f t="shared" si="34"/>
        <v>21</v>
      </c>
      <c r="DN31">
        <f t="shared" si="35"/>
        <v>18</v>
      </c>
      <c r="DO31">
        <f t="shared" si="36"/>
        <v>34</v>
      </c>
      <c r="DP31">
        <f t="shared" si="37"/>
        <v>34</v>
      </c>
      <c r="DQ31">
        <f t="shared" si="38"/>
        <v>34</v>
      </c>
      <c r="DR31">
        <f t="shared" si="93"/>
        <v>117033</v>
      </c>
      <c r="DX31">
        <f t="shared" si="139"/>
        <v>25</v>
      </c>
      <c r="DY31">
        <f t="shared" si="140"/>
        <v>14</v>
      </c>
      <c r="DZ31">
        <f t="shared" si="141"/>
        <v>17</v>
      </c>
      <c r="EA31">
        <f t="shared" si="142"/>
        <v>1</v>
      </c>
      <c r="EB31">
        <f t="shared" si="143"/>
        <v>1</v>
      </c>
      <c r="EC31">
        <f t="shared" si="144"/>
        <v>1</v>
      </c>
      <c r="ED31">
        <f t="shared" si="145"/>
        <v>10</v>
      </c>
      <c r="EE31">
        <f t="shared" si="146"/>
        <v>21</v>
      </c>
      <c r="EF31">
        <f t="shared" si="147"/>
        <v>18</v>
      </c>
      <c r="EG31">
        <f t="shared" si="148"/>
        <v>34</v>
      </c>
      <c r="EH31">
        <f t="shared" si="149"/>
        <v>34</v>
      </c>
      <c r="EI31">
        <f t="shared" si="150"/>
        <v>34</v>
      </c>
      <c r="EJ31">
        <f t="shared" si="151"/>
        <v>117033</v>
      </c>
      <c r="EQ31">
        <f t="shared" si="152"/>
        <v>14</v>
      </c>
      <c r="ER31">
        <f t="shared" si="153"/>
        <v>17</v>
      </c>
      <c r="ES31">
        <f t="shared" si="154"/>
        <v>1</v>
      </c>
      <c r="ET31">
        <f t="shared" si="155"/>
        <v>1</v>
      </c>
      <c r="EU31">
        <f t="shared" si="156"/>
        <v>1</v>
      </c>
      <c r="EV31">
        <f t="shared" si="157"/>
        <v>21</v>
      </c>
      <c r="EW31">
        <f t="shared" si="158"/>
        <v>18</v>
      </c>
      <c r="EX31">
        <f t="shared" si="159"/>
        <v>34</v>
      </c>
      <c r="EY31">
        <f t="shared" si="160"/>
        <v>34</v>
      </c>
      <c r="EZ31">
        <f t="shared" si="161"/>
        <v>34</v>
      </c>
      <c r="FA31">
        <f t="shared" si="162"/>
        <v>117033</v>
      </c>
      <c r="FH31">
        <f t="shared" si="163"/>
        <v>17</v>
      </c>
      <c r="FI31">
        <f t="shared" si="164"/>
        <v>1</v>
      </c>
      <c r="FJ31">
        <f t="shared" si="165"/>
        <v>1</v>
      </c>
      <c r="FK31">
        <f t="shared" si="166"/>
        <v>1</v>
      </c>
      <c r="FL31">
        <f t="shared" si="167"/>
        <v>18</v>
      </c>
      <c r="FM31">
        <f t="shared" si="168"/>
        <v>34</v>
      </c>
      <c r="FN31">
        <f t="shared" si="169"/>
        <v>34</v>
      </c>
      <c r="FO31">
        <f t="shared" si="170"/>
        <v>34</v>
      </c>
      <c r="FP31">
        <f t="shared" si="171"/>
        <v>117033</v>
      </c>
      <c r="FW31">
        <f t="shared" si="172"/>
        <v>1</v>
      </c>
      <c r="FX31">
        <f t="shared" si="173"/>
        <v>1</v>
      </c>
      <c r="FY31">
        <f t="shared" si="174"/>
        <v>1</v>
      </c>
      <c r="FZ31">
        <f t="shared" si="175"/>
        <v>34</v>
      </c>
      <c r="GA31">
        <f t="shared" si="176"/>
        <v>34</v>
      </c>
      <c r="GB31">
        <f t="shared" si="177"/>
        <v>34</v>
      </c>
      <c r="GC31">
        <f t="shared" si="178"/>
        <v>117033</v>
      </c>
      <c r="GJ31">
        <f t="shared" si="179"/>
        <v>1</v>
      </c>
      <c r="GK31">
        <f t="shared" si="180"/>
        <v>1</v>
      </c>
      <c r="GL31">
        <f t="shared" si="181"/>
        <v>34</v>
      </c>
      <c r="GM31">
        <f t="shared" si="182"/>
        <v>34</v>
      </c>
      <c r="GN31">
        <f t="shared" si="183"/>
        <v>117033</v>
      </c>
      <c r="GW31">
        <f t="shared" si="184"/>
        <v>1</v>
      </c>
      <c r="GX31">
        <f t="shared" si="185"/>
        <v>34</v>
      </c>
      <c r="GY31">
        <f t="shared" si="186"/>
        <v>117033</v>
      </c>
    </row>
    <row r="32" spans="1:207" x14ac:dyDescent="0.3">
      <c r="A32" t="str">
        <f>step8!A36</f>
        <v>O29</v>
      </c>
      <c r="B32">
        <f>step1!CR178</f>
        <v>118153.5</v>
      </c>
      <c r="C32">
        <f>step2!BQ171</f>
        <v>115889.5</v>
      </c>
      <c r="D32">
        <f>step3!AS171</f>
        <v>114584.9</v>
      </c>
      <c r="E32">
        <f>step4!AC171</f>
        <v>141618.9</v>
      </c>
      <c r="F32">
        <f>step5!R183</f>
        <v>139545.1</v>
      </c>
      <c r="G32">
        <f>step6!J183</f>
        <v>137583.79999999999</v>
      </c>
      <c r="H32">
        <f>step7!E183</f>
        <v>135362.70000000001</v>
      </c>
      <c r="I32">
        <f>step8!C144</f>
        <v>134558.1</v>
      </c>
      <c r="J32">
        <f>step1!CS178</f>
        <v>122392</v>
      </c>
      <c r="L32">
        <f t="shared" si="96"/>
        <v>4238.5</v>
      </c>
      <c r="M32">
        <f t="shared" si="97"/>
        <v>6502.5</v>
      </c>
      <c r="N32">
        <f t="shared" si="98"/>
        <v>7807.1000000000058</v>
      </c>
      <c r="O32">
        <f t="shared" si="99"/>
        <v>19226.899999999994</v>
      </c>
      <c r="P32">
        <f t="shared" si="100"/>
        <v>17153.100000000006</v>
      </c>
      <c r="Q32">
        <f t="shared" si="101"/>
        <v>15191.799999999988</v>
      </c>
      <c r="R32">
        <f t="shared" si="102"/>
        <v>12970.700000000012</v>
      </c>
      <c r="S32">
        <f t="shared" si="103"/>
        <v>12166.100000000006</v>
      </c>
      <c r="T32">
        <f t="shared" si="78"/>
        <v>122392</v>
      </c>
      <c r="U32" s="39">
        <v>1000</v>
      </c>
      <c r="V32" s="62">
        <f t="shared" si="187"/>
        <v>24</v>
      </c>
      <c r="W32">
        <f t="shared" si="188"/>
        <v>26</v>
      </c>
      <c r="X32">
        <f t="shared" si="189"/>
        <v>25</v>
      </c>
      <c r="Y32">
        <f t="shared" si="190"/>
        <v>14</v>
      </c>
      <c r="Z32">
        <f t="shared" si="191"/>
        <v>17</v>
      </c>
      <c r="AA32">
        <f t="shared" si="192"/>
        <v>1</v>
      </c>
      <c r="AB32">
        <f t="shared" si="193"/>
        <v>1</v>
      </c>
      <c r="AC32">
        <f t="shared" si="194"/>
        <v>1</v>
      </c>
      <c r="AD32">
        <f t="shared" si="105"/>
        <v>122392</v>
      </c>
      <c r="AF32">
        <f t="shared" si="106"/>
        <v>25</v>
      </c>
      <c r="AG32">
        <f t="shared" si="106"/>
        <v>23</v>
      </c>
      <c r="AH32">
        <f t="shared" si="107"/>
        <v>17</v>
      </c>
      <c r="AI32">
        <f t="shared" si="108"/>
        <v>14</v>
      </c>
      <c r="AJ32">
        <f t="shared" si="109"/>
        <v>17</v>
      </c>
      <c r="AK32">
        <f t="shared" si="110"/>
        <v>17</v>
      </c>
      <c r="AL32">
        <f t="shared" si="111"/>
        <v>18</v>
      </c>
      <c r="AM32">
        <f t="shared" si="112"/>
        <v>19</v>
      </c>
      <c r="AN32">
        <f t="shared" si="113"/>
        <v>122392</v>
      </c>
      <c r="AQ32">
        <f t="shared" si="195"/>
        <v>24</v>
      </c>
      <c r="AR32">
        <f t="shared" si="114"/>
        <v>26</v>
      </c>
      <c r="AS32">
        <f t="shared" si="115"/>
        <v>25</v>
      </c>
      <c r="AT32">
        <f t="shared" si="116"/>
        <v>14</v>
      </c>
      <c r="AU32">
        <f t="shared" si="117"/>
        <v>17</v>
      </c>
      <c r="AV32">
        <f t="shared" si="118"/>
        <v>1</v>
      </c>
      <c r="AW32">
        <f t="shared" si="119"/>
        <v>1</v>
      </c>
      <c r="AX32">
        <f t="shared" si="120"/>
        <v>1</v>
      </c>
      <c r="AY32">
        <f t="shared" si="121"/>
        <v>25</v>
      </c>
      <c r="AZ32">
        <f t="shared" si="122"/>
        <v>23</v>
      </c>
      <c r="BA32">
        <f t="shared" si="123"/>
        <v>17</v>
      </c>
      <c r="BB32">
        <f t="shared" si="124"/>
        <v>14</v>
      </c>
      <c r="BC32">
        <f t="shared" si="125"/>
        <v>17</v>
      </c>
      <c r="BD32">
        <f t="shared" si="126"/>
        <v>17</v>
      </c>
      <c r="BE32">
        <f t="shared" si="127"/>
        <v>18</v>
      </c>
      <c r="BF32">
        <f t="shared" si="128"/>
        <v>19</v>
      </c>
      <c r="BG32">
        <f t="shared" si="129"/>
        <v>122392</v>
      </c>
      <c r="BJ32">
        <f t="shared" si="83"/>
        <v>24</v>
      </c>
      <c r="BK32">
        <f t="shared" si="199"/>
        <v>26</v>
      </c>
      <c r="BL32">
        <f t="shared" si="200"/>
        <v>25</v>
      </c>
      <c r="BM32">
        <f t="shared" si="201"/>
        <v>14</v>
      </c>
      <c r="BN32">
        <f t="shared" si="202"/>
        <v>17</v>
      </c>
      <c r="BO32">
        <f t="shared" si="203"/>
        <v>1</v>
      </c>
      <c r="BP32">
        <f t="shared" si="204"/>
        <v>1</v>
      </c>
      <c r="BQ32">
        <f t="shared" si="205"/>
        <v>1</v>
      </c>
      <c r="BR32">
        <f t="shared" si="196"/>
        <v>11</v>
      </c>
      <c r="BS32">
        <f t="shared" si="206"/>
        <v>9</v>
      </c>
      <c r="BT32">
        <f t="shared" si="207"/>
        <v>10</v>
      </c>
      <c r="BU32">
        <f t="shared" si="208"/>
        <v>21</v>
      </c>
      <c r="BV32">
        <f t="shared" si="209"/>
        <v>18</v>
      </c>
      <c r="BW32">
        <f t="shared" si="210"/>
        <v>34</v>
      </c>
      <c r="BX32">
        <f t="shared" si="211"/>
        <v>34</v>
      </c>
      <c r="BY32">
        <f t="shared" si="212"/>
        <v>34</v>
      </c>
      <c r="BZ32">
        <f t="shared" si="197"/>
        <v>122392</v>
      </c>
      <c r="CF32">
        <f t="shared" si="17"/>
        <v>25</v>
      </c>
      <c r="CG32">
        <f t="shared" si="18"/>
        <v>23</v>
      </c>
      <c r="CH32">
        <f t="shared" si="19"/>
        <v>17</v>
      </c>
      <c r="CI32">
        <f t="shared" si="20"/>
        <v>14</v>
      </c>
      <c r="CJ32">
        <f t="shared" si="21"/>
        <v>17</v>
      </c>
      <c r="CK32">
        <f t="shared" si="22"/>
        <v>17</v>
      </c>
      <c r="CL32">
        <f t="shared" si="23"/>
        <v>18</v>
      </c>
      <c r="CM32">
        <f t="shared" si="24"/>
        <v>19</v>
      </c>
      <c r="CN32">
        <f t="shared" si="198"/>
        <v>10</v>
      </c>
      <c r="CO32">
        <f t="shared" si="131"/>
        <v>12</v>
      </c>
      <c r="CP32">
        <f t="shared" si="132"/>
        <v>18</v>
      </c>
      <c r="CQ32">
        <f t="shared" si="133"/>
        <v>21</v>
      </c>
      <c r="CR32">
        <f t="shared" si="134"/>
        <v>18</v>
      </c>
      <c r="CS32">
        <f t="shared" si="135"/>
        <v>18</v>
      </c>
      <c r="CT32">
        <f t="shared" si="136"/>
        <v>17</v>
      </c>
      <c r="CU32">
        <f t="shared" si="137"/>
        <v>16</v>
      </c>
      <c r="CV32">
        <f t="shared" si="138"/>
        <v>122392</v>
      </c>
      <c r="DD32">
        <f t="shared" si="25"/>
        <v>26</v>
      </c>
      <c r="DE32">
        <f t="shared" si="26"/>
        <v>25</v>
      </c>
      <c r="DF32">
        <f t="shared" si="27"/>
        <v>14</v>
      </c>
      <c r="DG32">
        <f t="shared" si="28"/>
        <v>17</v>
      </c>
      <c r="DH32">
        <f t="shared" si="29"/>
        <v>1</v>
      </c>
      <c r="DI32">
        <f t="shared" si="30"/>
        <v>1</v>
      </c>
      <c r="DJ32">
        <f t="shared" si="31"/>
        <v>1</v>
      </c>
      <c r="DK32">
        <f t="shared" si="32"/>
        <v>9</v>
      </c>
      <c r="DL32">
        <f t="shared" si="33"/>
        <v>10</v>
      </c>
      <c r="DM32">
        <f t="shared" si="34"/>
        <v>21</v>
      </c>
      <c r="DN32">
        <f t="shared" si="35"/>
        <v>18</v>
      </c>
      <c r="DO32">
        <f t="shared" si="36"/>
        <v>34</v>
      </c>
      <c r="DP32">
        <f t="shared" si="37"/>
        <v>34</v>
      </c>
      <c r="DQ32">
        <f t="shared" si="38"/>
        <v>34</v>
      </c>
      <c r="DR32">
        <f t="shared" si="93"/>
        <v>122392</v>
      </c>
      <c r="DX32">
        <f t="shared" si="139"/>
        <v>25</v>
      </c>
      <c r="DY32">
        <f t="shared" si="140"/>
        <v>14</v>
      </c>
      <c r="DZ32">
        <f t="shared" si="141"/>
        <v>17</v>
      </c>
      <c r="EA32">
        <f t="shared" si="142"/>
        <v>1</v>
      </c>
      <c r="EB32">
        <f t="shared" si="143"/>
        <v>1</v>
      </c>
      <c r="EC32">
        <f t="shared" si="144"/>
        <v>1</v>
      </c>
      <c r="ED32">
        <f t="shared" si="145"/>
        <v>10</v>
      </c>
      <c r="EE32">
        <f t="shared" si="146"/>
        <v>21</v>
      </c>
      <c r="EF32">
        <f t="shared" si="147"/>
        <v>18</v>
      </c>
      <c r="EG32">
        <f t="shared" si="148"/>
        <v>34</v>
      </c>
      <c r="EH32">
        <f t="shared" si="149"/>
        <v>34</v>
      </c>
      <c r="EI32">
        <f t="shared" si="150"/>
        <v>34</v>
      </c>
      <c r="EJ32">
        <f t="shared" si="151"/>
        <v>122392</v>
      </c>
      <c r="EQ32">
        <f t="shared" si="152"/>
        <v>14</v>
      </c>
      <c r="ER32">
        <f t="shared" si="153"/>
        <v>17</v>
      </c>
      <c r="ES32">
        <f t="shared" si="154"/>
        <v>1</v>
      </c>
      <c r="ET32">
        <f t="shared" si="155"/>
        <v>1</v>
      </c>
      <c r="EU32">
        <f t="shared" si="156"/>
        <v>1</v>
      </c>
      <c r="EV32">
        <f t="shared" si="157"/>
        <v>21</v>
      </c>
      <c r="EW32">
        <f t="shared" si="158"/>
        <v>18</v>
      </c>
      <c r="EX32">
        <f t="shared" si="159"/>
        <v>34</v>
      </c>
      <c r="EY32">
        <f t="shared" si="160"/>
        <v>34</v>
      </c>
      <c r="EZ32">
        <f t="shared" si="161"/>
        <v>34</v>
      </c>
      <c r="FA32">
        <f t="shared" si="162"/>
        <v>122392</v>
      </c>
      <c r="FH32">
        <f t="shared" si="163"/>
        <v>17</v>
      </c>
      <c r="FI32">
        <f t="shared" si="164"/>
        <v>1</v>
      </c>
      <c r="FJ32">
        <f t="shared" si="165"/>
        <v>1</v>
      </c>
      <c r="FK32">
        <f t="shared" si="166"/>
        <v>1</v>
      </c>
      <c r="FL32">
        <f t="shared" si="167"/>
        <v>18</v>
      </c>
      <c r="FM32">
        <f t="shared" si="168"/>
        <v>34</v>
      </c>
      <c r="FN32">
        <f t="shared" si="169"/>
        <v>34</v>
      </c>
      <c r="FO32">
        <f t="shared" si="170"/>
        <v>34</v>
      </c>
      <c r="FP32">
        <f t="shared" si="171"/>
        <v>122392</v>
      </c>
      <c r="FW32">
        <f t="shared" si="172"/>
        <v>1</v>
      </c>
      <c r="FX32">
        <f t="shared" si="173"/>
        <v>1</v>
      </c>
      <c r="FY32">
        <f t="shared" si="174"/>
        <v>1</v>
      </c>
      <c r="FZ32">
        <f t="shared" si="175"/>
        <v>34</v>
      </c>
      <c r="GA32">
        <f t="shared" si="176"/>
        <v>34</v>
      </c>
      <c r="GB32">
        <f t="shared" si="177"/>
        <v>34</v>
      </c>
      <c r="GC32">
        <f t="shared" si="178"/>
        <v>122392</v>
      </c>
      <c r="GJ32">
        <f t="shared" si="179"/>
        <v>1</v>
      </c>
      <c r="GK32">
        <f t="shared" si="180"/>
        <v>1</v>
      </c>
      <c r="GL32">
        <f t="shared" si="181"/>
        <v>34</v>
      </c>
      <c r="GM32">
        <f t="shared" si="182"/>
        <v>34</v>
      </c>
      <c r="GN32">
        <f t="shared" si="183"/>
        <v>122392</v>
      </c>
      <c r="GW32">
        <f t="shared" si="184"/>
        <v>1</v>
      </c>
      <c r="GX32">
        <f t="shared" si="185"/>
        <v>34</v>
      </c>
      <c r="GY32">
        <f t="shared" si="186"/>
        <v>122392</v>
      </c>
    </row>
    <row r="33" spans="1:216" x14ac:dyDescent="0.3">
      <c r="A33" t="str">
        <f>step8!A37</f>
        <v>O30</v>
      </c>
      <c r="B33">
        <f>step1!CR179</f>
        <v>131870</v>
      </c>
      <c r="C33">
        <f>step2!BQ172</f>
        <v>127956.1</v>
      </c>
      <c r="D33">
        <f>step3!AS172</f>
        <v>118852.4</v>
      </c>
      <c r="E33">
        <f>step4!AC172</f>
        <v>107852.7</v>
      </c>
      <c r="F33">
        <f>step5!R184</f>
        <v>104961.9</v>
      </c>
      <c r="G33">
        <f>step6!J184</f>
        <v>137147</v>
      </c>
      <c r="H33">
        <f>step7!E184</f>
        <v>134932.9</v>
      </c>
      <c r="I33">
        <f>step8!C145</f>
        <v>134558.1</v>
      </c>
      <c r="J33">
        <f>step1!CS179</f>
        <v>132214</v>
      </c>
      <c r="L33">
        <f t="shared" si="96"/>
        <v>344</v>
      </c>
      <c r="M33">
        <f t="shared" si="97"/>
        <v>4257.8999999999942</v>
      </c>
      <c r="N33">
        <f t="shared" si="98"/>
        <v>13361.600000000006</v>
      </c>
      <c r="O33">
        <f t="shared" si="99"/>
        <v>24361.300000000003</v>
      </c>
      <c r="P33">
        <f t="shared" si="100"/>
        <v>27252.100000000006</v>
      </c>
      <c r="Q33">
        <f t="shared" si="101"/>
        <v>4933</v>
      </c>
      <c r="R33">
        <f t="shared" si="102"/>
        <v>2718.8999999999942</v>
      </c>
      <c r="S33">
        <f t="shared" si="103"/>
        <v>2344.1000000000058</v>
      </c>
      <c r="T33">
        <f t="shared" si="78"/>
        <v>132214</v>
      </c>
      <c r="U33" s="39">
        <v>1000</v>
      </c>
      <c r="V33" s="62">
        <f t="shared" si="187"/>
        <v>11</v>
      </c>
      <c r="W33">
        <f t="shared" si="188"/>
        <v>12</v>
      </c>
      <c r="X33">
        <f t="shared" si="189"/>
        <v>22</v>
      </c>
      <c r="Y33">
        <f t="shared" si="190"/>
        <v>29</v>
      </c>
      <c r="Z33">
        <f t="shared" si="191"/>
        <v>32</v>
      </c>
      <c r="AA33">
        <f t="shared" si="192"/>
        <v>26</v>
      </c>
      <c r="AB33">
        <f t="shared" si="193"/>
        <v>26</v>
      </c>
      <c r="AC33">
        <f t="shared" si="194"/>
        <v>1</v>
      </c>
      <c r="AD33">
        <f t="shared" si="105"/>
        <v>132214</v>
      </c>
      <c r="AF33">
        <f t="shared" si="106"/>
        <v>10</v>
      </c>
      <c r="AG33">
        <f t="shared" si="106"/>
        <v>20</v>
      </c>
      <c r="AH33">
        <f t="shared" si="107"/>
        <v>22</v>
      </c>
      <c r="AI33">
        <f t="shared" si="108"/>
        <v>25</v>
      </c>
      <c r="AJ33">
        <f t="shared" si="109"/>
        <v>30</v>
      </c>
      <c r="AK33">
        <f t="shared" si="110"/>
        <v>5</v>
      </c>
      <c r="AL33">
        <f t="shared" si="111"/>
        <v>2</v>
      </c>
      <c r="AM33">
        <f t="shared" si="112"/>
        <v>2</v>
      </c>
      <c r="AN33">
        <f t="shared" si="113"/>
        <v>132214</v>
      </c>
      <c r="AQ33">
        <f t="shared" si="195"/>
        <v>11</v>
      </c>
      <c r="AR33">
        <f t="shared" si="114"/>
        <v>12</v>
      </c>
      <c r="AS33">
        <f t="shared" si="115"/>
        <v>22</v>
      </c>
      <c r="AT33">
        <f t="shared" si="116"/>
        <v>29</v>
      </c>
      <c r="AU33">
        <f t="shared" si="117"/>
        <v>32</v>
      </c>
      <c r="AV33">
        <f t="shared" si="118"/>
        <v>26</v>
      </c>
      <c r="AW33">
        <f t="shared" si="119"/>
        <v>26</v>
      </c>
      <c r="AX33">
        <f t="shared" si="120"/>
        <v>1</v>
      </c>
      <c r="AY33">
        <f t="shared" si="121"/>
        <v>10</v>
      </c>
      <c r="AZ33">
        <f t="shared" si="122"/>
        <v>20</v>
      </c>
      <c r="BA33">
        <f t="shared" si="123"/>
        <v>22</v>
      </c>
      <c r="BB33">
        <f t="shared" si="124"/>
        <v>25</v>
      </c>
      <c r="BC33">
        <f t="shared" si="125"/>
        <v>30</v>
      </c>
      <c r="BD33">
        <f t="shared" si="126"/>
        <v>5</v>
      </c>
      <c r="BE33">
        <f t="shared" si="127"/>
        <v>2</v>
      </c>
      <c r="BF33">
        <f t="shared" si="128"/>
        <v>2</v>
      </c>
      <c r="BG33">
        <f t="shared" si="129"/>
        <v>132214</v>
      </c>
      <c r="BJ33">
        <f t="shared" si="83"/>
        <v>11</v>
      </c>
      <c r="BK33">
        <f t="shared" si="199"/>
        <v>12</v>
      </c>
      <c r="BL33">
        <f t="shared" si="200"/>
        <v>22</v>
      </c>
      <c r="BM33">
        <f t="shared" si="201"/>
        <v>29</v>
      </c>
      <c r="BN33">
        <f t="shared" si="202"/>
        <v>32</v>
      </c>
      <c r="BO33">
        <f t="shared" si="203"/>
        <v>26</v>
      </c>
      <c r="BP33">
        <f t="shared" si="204"/>
        <v>26</v>
      </c>
      <c r="BQ33">
        <f t="shared" si="205"/>
        <v>1</v>
      </c>
      <c r="BR33">
        <f t="shared" si="196"/>
        <v>24</v>
      </c>
      <c r="BS33">
        <f t="shared" si="206"/>
        <v>23</v>
      </c>
      <c r="BT33">
        <f t="shared" si="207"/>
        <v>13</v>
      </c>
      <c r="BU33">
        <f t="shared" si="208"/>
        <v>6</v>
      </c>
      <c r="BV33">
        <f t="shared" si="209"/>
        <v>3</v>
      </c>
      <c r="BW33">
        <f t="shared" si="210"/>
        <v>9</v>
      </c>
      <c r="BX33">
        <f t="shared" si="211"/>
        <v>9</v>
      </c>
      <c r="BY33">
        <f t="shared" si="212"/>
        <v>34</v>
      </c>
      <c r="BZ33">
        <f t="shared" si="197"/>
        <v>132214</v>
      </c>
      <c r="CF33">
        <f t="shared" si="17"/>
        <v>10</v>
      </c>
      <c r="CG33">
        <f t="shared" si="18"/>
        <v>20</v>
      </c>
      <c r="CH33">
        <f t="shared" si="19"/>
        <v>22</v>
      </c>
      <c r="CI33">
        <f t="shared" si="20"/>
        <v>25</v>
      </c>
      <c r="CJ33">
        <f t="shared" si="21"/>
        <v>30</v>
      </c>
      <c r="CK33">
        <f t="shared" si="22"/>
        <v>5</v>
      </c>
      <c r="CL33">
        <f t="shared" si="23"/>
        <v>2</v>
      </c>
      <c r="CM33">
        <f t="shared" si="24"/>
        <v>2</v>
      </c>
      <c r="CN33">
        <f t="shared" si="198"/>
        <v>25</v>
      </c>
      <c r="CO33">
        <f t="shared" si="131"/>
        <v>15</v>
      </c>
      <c r="CP33">
        <f t="shared" si="132"/>
        <v>13</v>
      </c>
      <c r="CQ33">
        <f t="shared" si="133"/>
        <v>10</v>
      </c>
      <c r="CR33">
        <f t="shared" si="134"/>
        <v>5</v>
      </c>
      <c r="CS33">
        <f t="shared" si="135"/>
        <v>30</v>
      </c>
      <c r="CT33">
        <f t="shared" si="136"/>
        <v>33</v>
      </c>
      <c r="CU33">
        <f t="shared" si="137"/>
        <v>33</v>
      </c>
      <c r="CV33">
        <f t="shared" si="138"/>
        <v>132214</v>
      </c>
      <c r="DD33">
        <f t="shared" si="25"/>
        <v>12</v>
      </c>
      <c r="DE33">
        <f t="shared" si="26"/>
        <v>22</v>
      </c>
      <c r="DF33">
        <f t="shared" si="27"/>
        <v>29</v>
      </c>
      <c r="DG33">
        <f t="shared" si="28"/>
        <v>32</v>
      </c>
      <c r="DH33">
        <f t="shared" si="29"/>
        <v>26</v>
      </c>
      <c r="DI33">
        <f t="shared" si="30"/>
        <v>26</v>
      </c>
      <c r="DJ33">
        <f t="shared" si="31"/>
        <v>1</v>
      </c>
      <c r="DK33">
        <f t="shared" si="32"/>
        <v>23</v>
      </c>
      <c r="DL33">
        <f t="shared" si="33"/>
        <v>13</v>
      </c>
      <c r="DM33">
        <f t="shared" si="34"/>
        <v>6</v>
      </c>
      <c r="DN33">
        <f t="shared" si="35"/>
        <v>3</v>
      </c>
      <c r="DO33">
        <f t="shared" si="36"/>
        <v>9</v>
      </c>
      <c r="DP33">
        <f t="shared" si="37"/>
        <v>9</v>
      </c>
      <c r="DQ33">
        <f t="shared" si="38"/>
        <v>34</v>
      </c>
      <c r="DR33">
        <f t="shared" si="93"/>
        <v>132214</v>
      </c>
      <c r="DX33">
        <f t="shared" si="139"/>
        <v>22</v>
      </c>
      <c r="DY33">
        <f t="shared" si="140"/>
        <v>29</v>
      </c>
      <c r="DZ33">
        <f t="shared" si="141"/>
        <v>32</v>
      </c>
      <c r="EA33">
        <f t="shared" si="142"/>
        <v>26</v>
      </c>
      <c r="EB33">
        <f t="shared" si="143"/>
        <v>26</v>
      </c>
      <c r="EC33">
        <f t="shared" si="144"/>
        <v>1</v>
      </c>
      <c r="ED33">
        <f t="shared" si="145"/>
        <v>13</v>
      </c>
      <c r="EE33">
        <f t="shared" si="146"/>
        <v>6</v>
      </c>
      <c r="EF33">
        <f t="shared" si="147"/>
        <v>3</v>
      </c>
      <c r="EG33">
        <f t="shared" si="148"/>
        <v>9</v>
      </c>
      <c r="EH33">
        <f t="shared" si="149"/>
        <v>9</v>
      </c>
      <c r="EI33">
        <f t="shared" si="150"/>
        <v>34</v>
      </c>
      <c r="EJ33">
        <f t="shared" si="151"/>
        <v>132214</v>
      </c>
      <c r="EQ33">
        <f t="shared" si="152"/>
        <v>29</v>
      </c>
      <c r="ER33">
        <f t="shared" si="153"/>
        <v>32</v>
      </c>
      <c r="ES33">
        <f t="shared" si="154"/>
        <v>26</v>
      </c>
      <c r="ET33">
        <f t="shared" si="155"/>
        <v>26</v>
      </c>
      <c r="EU33">
        <f t="shared" si="156"/>
        <v>1</v>
      </c>
      <c r="EV33">
        <f t="shared" si="157"/>
        <v>6</v>
      </c>
      <c r="EW33">
        <f t="shared" si="158"/>
        <v>3</v>
      </c>
      <c r="EX33">
        <f t="shared" si="159"/>
        <v>9</v>
      </c>
      <c r="EY33">
        <f t="shared" si="160"/>
        <v>9</v>
      </c>
      <c r="EZ33">
        <f t="shared" si="161"/>
        <v>34</v>
      </c>
      <c r="FA33">
        <f t="shared" si="162"/>
        <v>132214</v>
      </c>
      <c r="FH33">
        <f t="shared" si="163"/>
        <v>32</v>
      </c>
      <c r="FI33">
        <f t="shared" si="164"/>
        <v>26</v>
      </c>
      <c r="FJ33">
        <f t="shared" si="165"/>
        <v>26</v>
      </c>
      <c r="FK33">
        <f t="shared" si="166"/>
        <v>1</v>
      </c>
      <c r="FL33">
        <f t="shared" si="167"/>
        <v>3</v>
      </c>
      <c r="FM33">
        <f t="shared" si="168"/>
        <v>9</v>
      </c>
      <c r="FN33">
        <f t="shared" si="169"/>
        <v>9</v>
      </c>
      <c r="FO33">
        <f t="shared" si="170"/>
        <v>34</v>
      </c>
      <c r="FP33">
        <f t="shared" si="171"/>
        <v>132214</v>
      </c>
      <c r="FW33">
        <f t="shared" si="172"/>
        <v>26</v>
      </c>
      <c r="FX33">
        <f t="shared" si="173"/>
        <v>26</v>
      </c>
      <c r="FY33">
        <f t="shared" si="174"/>
        <v>1</v>
      </c>
      <c r="FZ33">
        <f t="shared" si="175"/>
        <v>9</v>
      </c>
      <c r="GA33">
        <f t="shared" si="176"/>
        <v>9</v>
      </c>
      <c r="GB33">
        <f t="shared" si="177"/>
        <v>34</v>
      </c>
      <c r="GC33">
        <f t="shared" si="178"/>
        <v>132214</v>
      </c>
      <c r="GJ33">
        <f t="shared" si="179"/>
        <v>26</v>
      </c>
      <c r="GK33">
        <f t="shared" si="180"/>
        <v>1</v>
      </c>
      <c r="GL33">
        <f t="shared" si="181"/>
        <v>9</v>
      </c>
      <c r="GM33">
        <f t="shared" si="182"/>
        <v>34</v>
      </c>
      <c r="GN33">
        <f t="shared" si="183"/>
        <v>132214</v>
      </c>
      <c r="GW33">
        <f t="shared" si="184"/>
        <v>1</v>
      </c>
      <c r="GX33">
        <f t="shared" si="185"/>
        <v>34</v>
      </c>
      <c r="GY33">
        <f t="shared" si="186"/>
        <v>132214</v>
      </c>
    </row>
    <row r="34" spans="1:216" x14ac:dyDescent="0.3">
      <c r="A34" t="str">
        <f>step8!A38</f>
        <v>O31</v>
      </c>
      <c r="B34">
        <f>step1!CR180</f>
        <v>123909.9</v>
      </c>
      <c r="C34">
        <f>step2!BQ173</f>
        <v>121981</v>
      </c>
      <c r="D34">
        <f>step3!AS173</f>
        <v>111845.5</v>
      </c>
      <c r="E34">
        <f>step4!AC173</f>
        <v>104165.4</v>
      </c>
      <c r="F34">
        <f>step5!R185</f>
        <v>114624.5</v>
      </c>
      <c r="G34">
        <f>step6!J185</f>
        <v>100548.9</v>
      </c>
      <c r="H34">
        <f>step7!E185</f>
        <v>135362.70000000001</v>
      </c>
      <c r="I34">
        <f>step8!C146</f>
        <v>134558.1</v>
      </c>
      <c r="J34">
        <f>step1!CS180</f>
        <v>124233</v>
      </c>
      <c r="L34">
        <f t="shared" si="96"/>
        <v>323.10000000000582</v>
      </c>
      <c r="M34">
        <f t="shared" si="97"/>
        <v>2252</v>
      </c>
      <c r="N34">
        <f t="shared" si="98"/>
        <v>12387.5</v>
      </c>
      <c r="O34">
        <f t="shared" si="99"/>
        <v>20067.600000000006</v>
      </c>
      <c r="P34">
        <f t="shared" si="100"/>
        <v>9608.5</v>
      </c>
      <c r="Q34">
        <f t="shared" si="101"/>
        <v>23684.100000000006</v>
      </c>
      <c r="R34">
        <f t="shared" si="102"/>
        <v>11129.700000000012</v>
      </c>
      <c r="S34">
        <f t="shared" si="103"/>
        <v>10325.100000000006</v>
      </c>
      <c r="T34">
        <f t="shared" si="78"/>
        <v>124233</v>
      </c>
      <c r="U34" s="39">
        <v>1000</v>
      </c>
      <c r="V34" s="62">
        <f t="shared" si="187"/>
        <v>20</v>
      </c>
      <c r="W34">
        <f t="shared" si="188"/>
        <v>20</v>
      </c>
      <c r="X34">
        <f t="shared" si="189"/>
        <v>33</v>
      </c>
      <c r="Y34">
        <f t="shared" si="190"/>
        <v>32</v>
      </c>
      <c r="Z34">
        <f t="shared" si="191"/>
        <v>26</v>
      </c>
      <c r="AA34">
        <f t="shared" si="192"/>
        <v>33</v>
      </c>
      <c r="AB34">
        <f t="shared" si="193"/>
        <v>1</v>
      </c>
      <c r="AC34">
        <f t="shared" si="194"/>
        <v>1</v>
      </c>
      <c r="AD34">
        <f t="shared" si="105"/>
        <v>124233</v>
      </c>
      <c r="AF34">
        <f t="shared" si="106"/>
        <v>6</v>
      </c>
      <c r="AG34">
        <f t="shared" si="106"/>
        <v>10</v>
      </c>
      <c r="AH34">
        <f t="shared" si="107"/>
        <v>21</v>
      </c>
      <c r="AI34">
        <f t="shared" si="108"/>
        <v>18</v>
      </c>
      <c r="AJ34">
        <f t="shared" si="109"/>
        <v>8</v>
      </c>
      <c r="AK34">
        <f t="shared" si="110"/>
        <v>27</v>
      </c>
      <c r="AL34">
        <f t="shared" si="111"/>
        <v>15</v>
      </c>
      <c r="AM34">
        <f t="shared" si="112"/>
        <v>16</v>
      </c>
      <c r="AN34">
        <f t="shared" si="113"/>
        <v>124233</v>
      </c>
      <c r="AQ34">
        <f t="shared" si="195"/>
        <v>20</v>
      </c>
      <c r="AR34">
        <f t="shared" si="114"/>
        <v>20</v>
      </c>
      <c r="AS34">
        <f t="shared" si="115"/>
        <v>33</v>
      </c>
      <c r="AT34">
        <f t="shared" si="116"/>
        <v>32</v>
      </c>
      <c r="AU34">
        <f t="shared" si="117"/>
        <v>26</v>
      </c>
      <c r="AV34">
        <f t="shared" si="118"/>
        <v>33</v>
      </c>
      <c r="AW34">
        <f t="shared" si="119"/>
        <v>1</v>
      </c>
      <c r="AX34">
        <f t="shared" si="120"/>
        <v>1</v>
      </c>
      <c r="AY34">
        <f t="shared" si="121"/>
        <v>6</v>
      </c>
      <c r="AZ34">
        <f t="shared" si="122"/>
        <v>10</v>
      </c>
      <c r="BA34">
        <f t="shared" si="123"/>
        <v>21</v>
      </c>
      <c r="BB34">
        <f t="shared" si="124"/>
        <v>18</v>
      </c>
      <c r="BC34">
        <f t="shared" si="125"/>
        <v>8</v>
      </c>
      <c r="BD34">
        <f t="shared" si="126"/>
        <v>27</v>
      </c>
      <c r="BE34">
        <f t="shared" si="127"/>
        <v>15</v>
      </c>
      <c r="BF34">
        <f t="shared" si="128"/>
        <v>16</v>
      </c>
      <c r="BG34">
        <f t="shared" si="129"/>
        <v>124233</v>
      </c>
      <c r="BJ34">
        <f t="shared" si="83"/>
        <v>20</v>
      </c>
      <c r="BK34">
        <f t="shared" si="199"/>
        <v>20</v>
      </c>
      <c r="BL34">
        <f t="shared" si="200"/>
        <v>33</v>
      </c>
      <c r="BM34">
        <f t="shared" si="201"/>
        <v>32</v>
      </c>
      <c r="BN34">
        <f t="shared" si="202"/>
        <v>26</v>
      </c>
      <c r="BO34">
        <f t="shared" si="203"/>
        <v>33</v>
      </c>
      <c r="BP34">
        <f t="shared" si="204"/>
        <v>1</v>
      </c>
      <c r="BQ34">
        <f t="shared" si="205"/>
        <v>1</v>
      </c>
      <c r="BR34">
        <f t="shared" si="196"/>
        <v>15</v>
      </c>
      <c r="BS34">
        <f t="shared" si="206"/>
        <v>15</v>
      </c>
      <c r="BT34">
        <f t="shared" si="207"/>
        <v>2</v>
      </c>
      <c r="BU34">
        <f t="shared" si="208"/>
        <v>3</v>
      </c>
      <c r="BV34">
        <f t="shared" si="209"/>
        <v>9</v>
      </c>
      <c r="BW34">
        <f t="shared" si="210"/>
        <v>2</v>
      </c>
      <c r="BX34">
        <f t="shared" si="211"/>
        <v>34</v>
      </c>
      <c r="BY34">
        <f t="shared" si="212"/>
        <v>34</v>
      </c>
      <c r="BZ34">
        <f t="shared" si="197"/>
        <v>124233</v>
      </c>
      <c r="CF34">
        <f t="shared" si="17"/>
        <v>6</v>
      </c>
      <c r="CG34">
        <f t="shared" si="18"/>
        <v>10</v>
      </c>
      <c r="CH34">
        <f t="shared" si="19"/>
        <v>21</v>
      </c>
      <c r="CI34">
        <f t="shared" si="20"/>
        <v>18</v>
      </c>
      <c r="CJ34">
        <f t="shared" si="21"/>
        <v>8</v>
      </c>
      <c r="CK34">
        <f t="shared" si="22"/>
        <v>27</v>
      </c>
      <c r="CL34">
        <f t="shared" si="23"/>
        <v>15</v>
      </c>
      <c r="CM34">
        <f t="shared" si="24"/>
        <v>16</v>
      </c>
      <c r="CN34">
        <f t="shared" si="198"/>
        <v>29</v>
      </c>
      <c r="CO34">
        <f t="shared" si="131"/>
        <v>25</v>
      </c>
      <c r="CP34">
        <f t="shared" si="132"/>
        <v>14</v>
      </c>
      <c r="CQ34">
        <f t="shared" si="133"/>
        <v>17</v>
      </c>
      <c r="CR34">
        <f t="shared" si="134"/>
        <v>27</v>
      </c>
      <c r="CS34">
        <f t="shared" si="135"/>
        <v>8</v>
      </c>
      <c r="CT34">
        <f t="shared" si="136"/>
        <v>20</v>
      </c>
      <c r="CU34">
        <f t="shared" si="137"/>
        <v>19</v>
      </c>
      <c r="CV34">
        <f t="shared" si="138"/>
        <v>124233</v>
      </c>
      <c r="DD34">
        <f t="shared" si="25"/>
        <v>20</v>
      </c>
      <c r="DE34">
        <f t="shared" si="26"/>
        <v>33</v>
      </c>
      <c r="DF34">
        <f t="shared" si="27"/>
        <v>32</v>
      </c>
      <c r="DG34">
        <f t="shared" si="28"/>
        <v>26</v>
      </c>
      <c r="DH34">
        <f t="shared" si="29"/>
        <v>33</v>
      </c>
      <c r="DI34">
        <f t="shared" si="30"/>
        <v>1</v>
      </c>
      <c r="DJ34">
        <f t="shared" si="31"/>
        <v>1</v>
      </c>
      <c r="DK34">
        <f t="shared" si="32"/>
        <v>15</v>
      </c>
      <c r="DL34">
        <f t="shared" si="33"/>
        <v>2</v>
      </c>
      <c r="DM34">
        <f t="shared" si="34"/>
        <v>3</v>
      </c>
      <c r="DN34">
        <f t="shared" si="35"/>
        <v>9</v>
      </c>
      <c r="DO34">
        <f t="shared" si="36"/>
        <v>2</v>
      </c>
      <c r="DP34">
        <f t="shared" si="37"/>
        <v>34</v>
      </c>
      <c r="DQ34">
        <f t="shared" si="38"/>
        <v>34</v>
      </c>
      <c r="DR34">
        <f t="shared" si="93"/>
        <v>124233</v>
      </c>
      <c r="DX34">
        <f t="shared" si="139"/>
        <v>33</v>
      </c>
      <c r="DY34">
        <f t="shared" si="140"/>
        <v>32</v>
      </c>
      <c r="DZ34">
        <f t="shared" si="141"/>
        <v>26</v>
      </c>
      <c r="EA34">
        <f t="shared" si="142"/>
        <v>33</v>
      </c>
      <c r="EB34">
        <f t="shared" si="143"/>
        <v>1</v>
      </c>
      <c r="EC34">
        <f t="shared" si="144"/>
        <v>1</v>
      </c>
      <c r="ED34">
        <f t="shared" si="145"/>
        <v>2</v>
      </c>
      <c r="EE34">
        <f t="shared" si="146"/>
        <v>3</v>
      </c>
      <c r="EF34">
        <f t="shared" si="147"/>
        <v>9</v>
      </c>
      <c r="EG34">
        <f t="shared" si="148"/>
        <v>2</v>
      </c>
      <c r="EH34">
        <f t="shared" si="149"/>
        <v>34</v>
      </c>
      <c r="EI34">
        <f t="shared" si="150"/>
        <v>34</v>
      </c>
      <c r="EJ34">
        <f t="shared" si="151"/>
        <v>124233</v>
      </c>
      <c r="EQ34">
        <f t="shared" si="152"/>
        <v>32</v>
      </c>
      <c r="ER34">
        <f t="shared" si="153"/>
        <v>26</v>
      </c>
      <c r="ES34">
        <f t="shared" si="154"/>
        <v>33</v>
      </c>
      <c r="ET34">
        <f t="shared" si="155"/>
        <v>1</v>
      </c>
      <c r="EU34">
        <f t="shared" si="156"/>
        <v>1</v>
      </c>
      <c r="EV34">
        <f t="shared" si="157"/>
        <v>3</v>
      </c>
      <c r="EW34">
        <f t="shared" si="158"/>
        <v>9</v>
      </c>
      <c r="EX34">
        <f t="shared" si="159"/>
        <v>2</v>
      </c>
      <c r="EY34">
        <f t="shared" si="160"/>
        <v>34</v>
      </c>
      <c r="EZ34">
        <f t="shared" si="161"/>
        <v>34</v>
      </c>
      <c r="FA34">
        <f t="shared" si="162"/>
        <v>124233</v>
      </c>
      <c r="FH34">
        <f t="shared" si="163"/>
        <v>26</v>
      </c>
      <c r="FI34">
        <f t="shared" si="164"/>
        <v>33</v>
      </c>
      <c r="FJ34">
        <f t="shared" si="165"/>
        <v>1</v>
      </c>
      <c r="FK34">
        <f t="shared" si="166"/>
        <v>1</v>
      </c>
      <c r="FL34">
        <f t="shared" si="167"/>
        <v>9</v>
      </c>
      <c r="FM34">
        <f t="shared" si="168"/>
        <v>2</v>
      </c>
      <c r="FN34">
        <f t="shared" si="169"/>
        <v>34</v>
      </c>
      <c r="FO34">
        <f t="shared" si="170"/>
        <v>34</v>
      </c>
      <c r="FP34">
        <f t="shared" si="171"/>
        <v>124233</v>
      </c>
      <c r="FW34">
        <f t="shared" si="172"/>
        <v>33</v>
      </c>
      <c r="FX34">
        <f t="shared" si="173"/>
        <v>1</v>
      </c>
      <c r="FY34">
        <f t="shared" si="174"/>
        <v>1</v>
      </c>
      <c r="FZ34">
        <f t="shared" si="175"/>
        <v>2</v>
      </c>
      <c r="GA34">
        <f t="shared" si="176"/>
        <v>34</v>
      </c>
      <c r="GB34">
        <f t="shared" si="177"/>
        <v>34</v>
      </c>
      <c r="GC34">
        <f t="shared" si="178"/>
        <v>124233</v>
      </c>
      <c r="GJ34">
        <f t="shared" si="179"/>
        <v>1</v>
      </c>
      <c r="GK34">
        <f t="shared" si="180"/>
        <v>1</v>
      </c>
      <c r="GL34">
        <f t="shared" si="181"/>
        <v>34</v>
      </c>
      <c r="GM34">
        <f t="shared" si="182"/>
        <v>34</v>
      </c>
      <c r="GN34">
        <f t="shared" si="183"/>
        <v>124233</v>
      </c>
      <c r="GW34">
        <f t="shared" si="184"/>
        <v>1</v>
      </c>
      <c r="GX34">
        <f t="shared" si="185"/>
        <v>34</v>
      </c>
      <c r="GY34">
        <f t="shared" si="186"/>
        <v>124233</v>
      </c>
    </row>
    <row r="35" spans="1:216" x14ac:dyDescent="0.3">
      <c r="A35" t="str">
        <f>step8!A39</f>
        <v>O32</v>
      </c>
      <c r="B35">
        <f>step1!CR181</f>
        <v>117794.4</v>
      </c>
      <c r="C35">
        <f>step2!BQ174</f>
        <v>115889.5</v>
      </c>
      <c r="D35">
        <f>step3!AS174</f>
        <v>114584.9</v>
      </c>
      <c r="E35">
        <f>step4!AC174</f>
        <v>141618.9</v>
      </c>
      <c r="F35">
        <f>step5!R186</f>
        <v>139545.1</v>
      </c>
      <c r="G35">
        <f>step6!J186</f>
        <v>137583.79999999999</v>
      </c>
      <c r="H35">
        <f>step7!E186</f>
        <v>135362.70000000001</v>
      </c>
      <c r="I35">
        <f>step8!C147</f>
        <v>134558.1</v>
      </c>
      <c r="J35">
        <f>step1!CS181</f>
        <v>120250</v>
      </c>
      <c r="L35">
        <f t="shared" si="96"/>
        <v>2455.6000000000058</v>
      </c>
      <c r="M35">
        <f t="shared" si="97"/>
        <v>4360.5</v>
      </c>
      <c r="N35">
        <f t="shared" si="98"/>
        <v>5665.1000000000058</v>
      </c>
      <c r="O35">
        <f t="shared" si="99"/>
        <v>21368.899999999994</v>
      </c>
      <c r="P35">
        <f t="shared" si="100"/>
        <v>19295.100000000006</v>
      </c>
      <c r="Q35">
        <f t="shared" si="101"/>
        <v>17333.799999999988</v>
      </c>
      <c r="R35">
        <f t="shared" si="102"/>
        <v>15112.700000000012</v>
      </c>
      <c r="S35">
        <f t="shared" si="103"/>
        <v>14308.100000000006</v>
      </c>
      <c r="T35">
        <f t="shared" si="78"/>
        <v>120250</v>
      </c>
      <c r="U35" s="39">
        <v>1000</v>
      </c>
      <c r="V35" s="62">
        <f t="shared" si="187"/>
        <v>25</v>
      </c>
      <c r="W35">
        <f t="shared" si="188"/>
        <v>26</v>
      </c>
      <c r="X35">
        <f t="shared" si="189"/>
        <v>25</v>
      </c>
      <c r="Y35">
        <f t="shared" si="190"/>
        <v>14</v>
      </c>
      <c r="Z35">
        <f t="shared" si="191"/>
        <v>17</v>
      </c>
      <c r="AA35">
        <f t="shared" si="192"/>
        <v>1</v>
      </c>
      <c r="AB35">
        <f t="shared" si="193"/>
        <v>1</v>
      </c>
      <c r="AC35">
        <f t="shared" si="194"/>
        <v>1</v>
      </c>
      <c r="AD35">
        <f t="shared" si="105"/>
        <v>120250</v>
      </c>
      <c r="AF35">
        <f t="shared" si="106"/>
        <v>20</v>
      </c>
      <c r="AG35">
        <f t="shared" si="106"/>
        <v>21</v>
      </c>
      <c r="AH35">
        <f t="shared" si="107"/>
        <v>13</v>
      </c>
      <c r="AI35">
        <f t="shared" si="108"/>
        <v>20</v>
      </c>
      <c r="AJ35">
        <f t="shared" si="109"/>
        <v>19</v>
      </c>
      <c r="AK35">
        <f t="shared" si="110"/>
        <v>21</v>
      </c>
      <c r="AL35">
        <f t="shared" si="111"/>
        <v>20</v>
      </c>
      <c r="AM35">
        <f t="shared" si="112"/>
        <v>21</v>
      </c>
      <c r="AN35">
        <f t="shared" si="113"/>
        <v>120250</v>
      </c>
      <c r="AQ35">
        <f t="shared" si="195"/>
        <v>25</v>
      </c>
      <c r="AR35">
        <f t="shared" si="114"/>
        <v>26</v>
      </c>
      <c r="AS35">
        <f t="shared" si="115"/>
        <v>25</v>
      </c>
      <c r="AT35">
        <f t="shared" si="116"/>
        <v>14</v>
      </c>
      <c r="AU35">
        <f t="shared" si="117"/>
        <v>17</v>
      </c>
      <c r="AV35">
        <f t="shared" si="118"/>
        <v>1</v>
      </c>
      <c r="AW35">
        <f t="shared" si="119"/>
        <v>1</v>
      </c>
      <c r="AX35">
        <f t="shared" si="120"/>
        <v>1</v>
      </c>
      <c r="AY35">
        <f t="shared" si="121"/>
        <v>20</v>
      </c>
      <c r="AZ35">
        <f t="shared" si="122"/>
        <v>21</v>
      </c>
      <c r="BA35">
        <f t="shared" si="123"/>
        <v>13</v>
      </c>
      <c r="BB35">
        <f t="shared" si="124"/>
        <v>20</v>
      </c>
      <c r="BC35">
        <f t="shared" si="125"/>
        <v>19</v>
      </c>
      <c r="BD35">
        <f t="shared" si="126"/>
        <v>21</v>
      </c>
      <c r="BE35">
        <f t="shared" si="127"/>
        <v>20</v>
      </c>
      <c r="BF35">
        <f t="shared" si="128"/>
        <v>21</v>
      </c>
      <c r="BG35">
        <f t="shared" si="129"/>
        <v>120250</v>
      </c>
      <c r="BJ35">
        <f t="shared" si="83"/>
        <v>25</v>
      </c>
      <c r="BK35">
        <f t="shared" si="199"/>
        <v>26</v>
      </c>
      <c r="BL35">
        <f t="shared" si="200"/>
        <v>25</v>
      </c>
      <c r="BM35">
        <f t="shared" si="201"/>
        <v>14</v>
      </c>
      <c r="BN35">
        <f t="shared" si="202"/>
        <v>17</v>
      </c>
      <c r="BO35">
        <f t="shared" si="203"/>
        <v>1</v>
      </c>
      <c r="BP35">
        <f t="shared" si="204"/>
        <v>1</v>
      </c>
      <c r="BQ35">
        <f t="shared" si="205"/>
        <v>1</v>
      </c>
      <c r="BR35">
        <f t="shared" si="196"/>
        <v>10</v>
      </c>
      <c r="BS35">
        <f t="shared" si="206"/>
        <v>9</v>
      </c>
      <c r="BT35">
        <f t="shared" si="207"/>
        <v>10</v>
      </c>
      <c r="BU35">
        <f t="shared" si="208"/>
        <v>21</v>
      </c>
      <c r="BV35">
        <f t="shared" si="209"/>
        <v>18</v>
      </c>
      <c r="BW35">
        <f t="shared" si="210"/>
        <v>34</v>
      </c>
      <c r="BX35">
        <f t="shared" si="211"/>
        <v>34</v>
      </c>
      <c r="BY35">
        <f t="shared" si="212"/>
        <v>34</v>
      </c>
      <c r="BZ35">
        <f t="shared" si="197"/>
        <v>120250</v>
      </c>
      <c r="CF35">
        <f t="shared" si="17"/>
        <v>20</v>
      </c>
      <c r="CG35">
        <f t="shared" si="18"/>
        <v>21</v>
      </c>
      <c r="CH35">
        <f t="shared" si="19"/>
        <v>13</v>
      </c>
      <c r="CI35">
        <f t="shared" si="20"/>
        <v>20</v>
      </c>
      <c r="CJ35">
        <f t="shared" si="21"/>
        <v>19</v>
      </c>
      <c r="CK35">
        <f t="shared" si="22"/>
        <v>21</v>
      </c>
      <c r="CL35">
        <f t="shared" si="23"/>
        <v>20</v>
      </c>
      <c r="CM35">
        <f t="shared" si="24"/>
        <v>21</v>
      </c>
      <c r="CN35">
        <f t="shared" si="198"/>
        <v>15</v>
      </c>
      <c r="CO35">
        <f t="shared" si="131"/>
        <v>14</v>
      </c>
      <c r="CP35">
        <f t="shared" si="132"/>
        <v>22</v>
      </c>
      <c r="CQ35">
        <f t="shared" si="133"/>
        <v>15</v>
      </c>
      <c r="CR35">
        <f t="shared" si="134"/>
        <v>16</v>
      </c>
      <c r="CS35">
        <f t="shared" si="135"/>
        <v>14</v>
      </c>
      <c r="CT35">
        <f t="shared" si="136"/>
        <v>15</v>
      </c>
      <c r="CU35">
        <f t="shared" si="137"/>
        <v>14</v>
      </c>
      <c r="CV35">
        <f t="shared" si="138"/>
        <v>120250</v>
      </c>
      <c r="DD35">
        <f t="shared" si="25"/>
        <v>26</v>
      </c>
      <c r="DE35">
        <f t="shared" si="26"/>
        <v>25</v>
      </c>
      <c r="DF35">
        <f t="shared" si="27"/>
        <v>14</v>
      </c>
      <c r="DG35">
        <f t="shared" si="28"/>
        <v>17</v>
      </c>
      <c r="DH35">
        <f t="shared" si="29"/>
        <v>1</v>
      </c>
      <c r="DI35">
        <f t="shared" si="30"/>
        <v>1</v>
      </c>
      <c r="DJ35">
        <f t="shared" si="31"/>
        <v>1</v>
      </c>
      <c r="DK35">
        <f t="shared" si="32"/>
        <v>9</v>
      </c>
      <c r="DL35">
        <f t="shared" si="33"/>
        <v>10</v>
      </c>
      <c r="DM35">
        <f t="shared" si="34"/>
        <v>21</v>
      </c>
      <c r="DN35">
        <f t="shared" si="35"/>
        <v>18</v>
      </c>
      <c r="DO35">
        <f t="shared" si="36"/>
        <v>34</v>
      </c>
      <c r="DP35">
        <f t="shared" si="37"/>
        <v>34</v>
      </c>
      <c r="DQ35">
        <f t="shared" si="38"/>
        <v>34</v>
      </c>
      <c r="DR35">
        <f t="shared" si="93"/>
        <v>120250</v>
      </c>
      <c r="DX35">
        <f t="shared" si="139"/>
        <v>25</v>
      </c>
      <c r="DY35">
        <f t="shared" si="140"/>
        <v>14</v>
      </c>
      <c r="DZ35">
        <f t="shared" si="141"/>
        <v>17</v>
      </c>
      <c r="EA35">
        <f t="shared" si="142"/>
        <v>1</v>
      </c>
      <c r="EB35">
        <f t="shared" si="143"/>
        <v>1</v>
      </c>
      <c r="EC35">
        <f t="shared" si="144"/>
        <v>1</v>
      </c>
      <c r="ED35">
        <f t="shared" si="145"/>
        <v>10</v>
      </c>
      <c r="EE35">
        <f t="shared" si="146"/>
        <v>21</v>
      </c>
      <c r="EF35">
        <f t="shared" si="147"/>
        <v>18</v>
      </c>
      <c r="EG35">
        <f t="shared" si="148"/>
        <v>34</v>
      </c>
      <c r="EH35">
        <f t="shared" si="149"/>
        <v>34</v>
      </c>
      <c r="EI35">
        <f t="shared" si="150"/>
        <v>34</v>
      </c>
      <c r="EJ35">
        <f t="shared" si="151"/>
        <v>120250</v>
      </c>
      <c r="EQ35">
        <f t="shared" si="152"/>
        <v>14</v>
      </c>
      <c r="ER35">
        <f t="shared" si="153"/>
        <v>17</v>
      </c>
      <c r="ES35">
        <f t="shared" si="154"/>
        <v>1</v>
      </c>
      <c r="ET35">
        <f t="shared" si="155"/>
        <v>1</v>
      </c>
      <c r="EU35">
        <f t="shared" si="156"/>
        <v>1</v>
      </c>
      <c r="EV35">
        <f t="shared" si="157"/>
        <v>21</v>
      </c>
      <c r="EW35">
        <f t="shared" si="158"/>
        <v>18</v>
      </c>
      <c r="EX35">
        <f t="shared" si="159"/>
        <v>34</v>
      </c>
      <c r="EY35">
        <f t="shared" si="160"/>
        <v>34</v>
      </c>
      <c r="EZ35">
        <f t="shared" si="161"/>
        <v>34</v>
      </c>
      <c r="FA35">
        <f t="shared" si="162"/>
        <v>120250</v>
      </c>
      <c r="FH35">
        <f t="shared" si="163"/>
        <v>17</v>
      </c>
      <c r="FI35">
        <f t="shared" si="164"/>
        <v>1</v>
      </c>
      <c r="FJ35">
        <f t="shared" si="165"/>
        <v>1</v>
      </c>
      <c r="FK35">
        <f t="shared" si="166"/>
        <v>1</v>
      </c>
      <c r="FL35">
        <f t="shared" si="167"/>
        <v>18</v>
      </c>
      <c r="FM35">
        <f t="shared" si="168"/>
        <v>34</v>
      </c>
      <c r="FN35">
        <f t="shared" si="169"/>
        <v>34</v>
      </c>
      <c r="FO35">
        <f t="shared" si="170"/>
        <v>34</v>
      </c>
      <c r="FP35">
        <f t="shared" si="171"/>
        <v>120250</v>
      </c>
      <c r="FW35">
        <f t="shared" si="172"/>
        <v>1</v>
      </c>
      <c r="FX35">
        <f t="shared" si="173"/>
        <v>1</v>
      </c>
      <c r="FY35">
        <f t="shared" si="174"/>
        <v>1</v>
      </c>
      <c r="FZ35">
        <f t="shared" si="175"/>
        <v>34</v>
      </c>
      <c r="GA35">
        <f t="shared" si="176"/>
        <v>34</v>
      </c>
      <c r="GB35">
        <f t="shared" si="177"/>
        <v>34</v>
      </c>
      <c r="GC35">
        <f t="shared" si="178"/>
        <v>120250</v>
      </c>
      <c r="GJ35">
        <f t="shared" si="179"/>
        <v>1</v>
      </c>
      <c r="GK35">
        <f t="shared" si="180"/>
        <v>1</v>
      </c>
      <c r="GL35">
        <f t="shared" si="181"/>
        <v>34</v>
      </c>
      <c r="GM35">
        <f t="shared" si="182"/>
        <v>34</v>
      </c>
      <c r="GN35">
        <f t="shared" si="183"/>
        <v>120250</v>
      </c>
      <c r="GW35">
        <f t="shared" si="184"/>
        <v>1</v>
      </c>
      <c r="GX35">
        <f t="shared" si="185"/>
        <v>34</v>
      </c>
      <c r="GY35">
        <f t="shared" si="186"/>
        <v>120250</v>
      </c>
    </row>
    <row r="36" spans="1:216" x14ac:dyDescent="0.3">
      <c r="A36" t="str">
        <f>step8!A40</f>
        <v>O33</v>
      </c>
      <c r="B36">
        <f>step1!CR182</f>
        <v>134016.4</v>
      </c>
      <c r="C36">
        <f>step2!BQ175</f>
        <v>119880.3</v>
      </c>
      <c r="D36">
        <f>step3!AS175</f>
        <v>125465.9</v>
      </c>
      <c r="E36">
        <f>step4!AC175</f>
        <v>143244</v>
      </c>
      <c r="F36">
        <f>step5!R187</f>
        <v>140932</v>
      </c>
      <c r="G36">
        <f>step6!J187</f>
        <v>137583.79999999999</v>
      </c>
      <c r="H36">
        <f>step7!E187</f>
        <v>135362.70000000001</v>
      </c>
      <c r="I36">
        <f>step8!C148</f>
        <v>134558.1</v>
      </c>
      <c r="J36">
        <f>step1!CS182</f>
        <v>130900</v>
      </c>
      <c r="L36">
        <f t="shared" si="96"/>
        <v>3116.3999999999942</v>
      </c>
      <c r="M36">
        <f t="shared" si="97"/>
        <v>11019.699999999997</v>
      </c>
      <c r="N36">
        <f t="shared" si="98"/>
        <v>5434.1000000000058</v>
      </c>
      <c r="O36">
        <f t="shared" si="99"/>
        <v>12344</v>
      </c>
      <c r="P36">
        <f t="shared" si="100"/>
        <v>10032</v>
      </c>
      <c r="Q36">
        <f t="shared" si="101"/>
        <v>6683.7999999999884</v>
      </c>
      <c r="R36">
        <f t="shared" si="102"/>
        <v>4462.7000000000116</v>
      </c>
      <c r="S36">
        <f t="shared" si="103"/>
        <v>3658.1000000000058</v>
      </c>
      <c r="T36">
        <f t="shared" si="78"/>
        <v>130900</v>
      </c>
      <c r="U36" s="39">
        <v>1000</v>
      </c>
      <c r="V36" s="62">
        <f t="shared" si="187"/>
        <v>9</v>
      </c>
      <c r="W36">
        <f t="shared" si="188"/>
        <v>23</v>
      </c>
      <c r="X36">
        <f t="shared" si="189"/>
        <v>17</v>
      </c>
      <c r="Y36">
        <f t="shared" si="190"/>
        <v>7</v>
      </c>
      <c r="Z36">
        <f t="shared" si="191"/>
        <v>11</v>
      </c>
      <c r="AA36">
        <f t="shared" si="192"/>
        <v>1</v>
      </c>
      <c r="AB36">
        <f t="shared" si="193"/>
        <v>1</v>
      </c>
      <c r="AC36">
        <f t="shared" si="194"/>
        <v>1</v>
      </c>
      <c r="AD36">
        <f t="shared" si="105"/>
        <v>130900</v>
      </c>
      <c r="AF36">
        <f t="shared" si="106"/>
        <v>22</v>
      </c>
      <c r="AG36">
        <f t="shared" si="106"/>
        <v>26</v>
      </c>
      <c r="AH36">
        <f t="shared" si="107"/>
        <v>12</v>
      </c>
      <c r="AI36">
        <f t="shared" si="108"/>
        <v>7</v>
      </c>
      <c r="AJ36">
        <f t="shared" si="109"/>
        <v>9</v>
      </c>
      <c r="AK36">
        <f t="shared" si="110"/>
        <v>8</v>
      </c>
      <c r="AL36">
        <f t="shared" si="111"/>
        <v>7</v>
      </c>
      <c r="AM36">
        <f t="shared" si="112"/>
        <v>5</v>
      </c>
      <c r="AN36">
        <f t="shared" si="113"/>
        <v>130900</v>
      </c>
      <c r="AQ36">
        <f t="shared" si="195"/>
        <v>9</v>
      </c>
      <c r="AR36">
        <f t="shared" si="114"/>
        <v>23</v>
      </c>
      <c r="AS36">
        <f t="shared" si="115"/>
        <v>17</v>
      </c>
      <c r="AT36">
        <f t="shared" si="116"/>
        <v>7</v>
      </c>
      <c r="AU36">
        <f t="shared" si="117"/>
        <v>11</v>
      </c>
      <c r="AV36">
        <f t="shared" si="118"/>
        <v>1</v>
      </c>
      <c r="AW36">
        <f t="shared" si="119"/>
        <v>1</v>
      </c>
      <c r="AX36">
        <f t="shared" si="120"/>
        <v>1</v>
      </c>
      <c r="AY36">
        <f t="shared" si="121"/>
        <v>22</v>
      </c>
      <c r="AZ36">
        <f t="shared" si="122"/>
        <v>26</v>
      </c>
      <c r="BA36">
        <f t="shared" si="123"/>
        <v>12</v>
      </c>
      <c r="BB36">
        <f t="shared" si="124"/>
        <v>7</v>
      </c>
      <c r="BC36">
        <f t="shared" si="125"/>
        <v>9</v>
      </c>
      <c r="BD36">
        <f t="shared" si="126"/>
        <v>8</v>
      </c>
      <c r="BE36">
        <f t="shared" si="127"/>
        <v>7</v>
      </c>
      <c r="BF36">
        <f t="shared" si="128"/>
        <v>5</v>
      </c>
      <c r="BG36">
        <f t="shared" si="129"/>
        <v>130900</v>
      </c>
      <c r="BJ36">
        <f t="shared" si="83"/>
        <v>9</v>
      </c>
      <c r="BK36">
        <f t="shared" si="199"/>
        <v>23</v>
      </c>
      <c r="BL36">
        <f t="shared" si="200"/>
        <v>17</v>
      </c>
      <c r="BM36">
        <f t="shared" si="201"/>
        <v>7</v>
      </c>
      <c r="BN36">
        <f t="shared" si="202"/>
        <v>11</v>
      </c>
      <c r="BO36">
        <f t="shared" si="203"/>
        <v>1</v>
      </c>
      <c r="BP36">
        <f t="shared" si="204"/>
        <v>1</v>
      </c>
      <c r="BQ36">
        <f t="shared" si="205"/>
        <v>1</v>
      </c>
      <c r="BR36">
        <f t="shared" si="196"/>
        <v>26</v>
      </c>
      <c r="BS36">
        <f t="shared" si="206"/>
        <v>12</v>
      </c>
      <c r="BT36">
        <f t="shared" si="207"/>
        <v>18</v>
      </c>
      <c r="BU36">
        <f t="shared" si="208"/>
        <v>28</v>
      </c>
      <c r="BV36">
        <f t="shared" si="209"/>
        <v>24</v>
      </c>
      <c r="BW36">
        <f t="shared" si="210"/>
        <v>34</v>
      </c>
      <c r="BX36">
        <f t="shared" si="211"/>
        <v>34</v>
      </c>
      <c r="BY36">
        <f t="shared" si="212"/>
        <v>34</v>
      </c>
      <c r="BZ36">
        <f t="shared" si="197"/>
        <v>130900</v>
      </c>
      <c r="CF36">
        <f t="shared" si="17"/>
        <v>22</v>
      </c>
      <c r="CG36">
        <f t="shared" si="18"/>
        <v>26</v>
      </c>
      <c r="CH36">
        <f t="shared" si="19"/>
        <v>12</v>
      </c>
      <c r="CI36">
        <f t="shared" si="20"/>
        <v>7</v>
      </c>
      <c r="CJ36">
        <f t="shared" si="21"/>
        <v>9</v>
      </c>
      <c r="CK36">
        <f t="shared" si="22"/>
        <v>8</v>
      </c>
      <c r="CL36">
        <f t="shared" si="23"/>
        <v>7</v>
      </c>
      <c r="CM36">
        <f t="shared" si="24"/>
        <v>5</v>
      </c>
      <c r="CN36">
        <f t="shared" si="198"/>
        <v>13</v>
      </c>
      <c r="CO36">
        <f t="shared" si="131"/>
        <v>9</v>
      </c>
      <c r="CP36">
        <f t="shared" si="132"/>
        <v>23</v>
      </c>
      <c r="CQ36">
        <f t="shared" si="133"/>
        <v>28</v>
      </c>
      <c r="CR36">
        <f t="shared" si="134"/>
        <v>26</v>
      </c>
      <c r="CS36">
        <f t="shared" si="135"/>
        <v>27</v>
      </c>
      <c r="CT36">
        <f t="shared" si="136"/>
        <v>28</v>
      </c>
      <c r="CU36">
        <f t="shared" si="137"/>
        <v>30</v>
      </c>
      <c r="CV36">
        <f t="shared" si="138"/>
        <v>130900</v>
      </c>
      <c r="DD36">
        <f t="shared" si="25"/>
        <v>23</v>
      </c>
      <c r="DE36">
        <f t="shared" si="26"/>
        <v>17</v>
      </c>
      <c r="DF36">
        <f t="shared" si="27"/>
        <v>7</v>
      </c>
      <c r="DG36">
        <f t="shared" si="28"/>
        <v>11</v>
      </c>
      <c r="DH36">
        <f t="shared" si="29"/>
        <v>1</v>
      </c>
      <c r="DI36">
        <f t="shared" si="30"/>
        <v>1</v>
      </c>
      <c r="DJ36">
        <f t="shared" si="31"/>
        <v>1</v>
      </c>
      <c r="DK36">
        <f t="shared" si="32"/>
        <v>12</v>
      </c>
      <c r="DL36">
        <f t="shared" si="33"/>
        <v>18</v>
      </c>
      <c r="DM36">
        <f t="shared" si="34"/>
        <v>28</v>
      </c>
      <c r="DN36">
        <f t="shared" si="35"/>
        <v>24</v>
      </c>
      <c r="DO36">
        <f t="shared" si="36"/>
        <v>34</v>
      </c>
      <c r="DP36">
        <f t="shared" si="37"/>
        <v>34</v>
      </c>
      <c r="DQ36">
        <f t="shared" si="38"/>
        <v>34</v>
      </c>
      <c r="DR36">
        <f t="shared" si="93"/>
        <v>130900</v>
      </c>
      <c r="DX36">
        <f t="shared" si="139"/>
        <v>17</v>
      </c>
      <c r="DY36">
        <f t="shared" si="140"/>
        <v>7</v>
      </c>
      <c r="DZ36">
        <f t="shared" si="141"/>
        <v>11</v>
      </c>
      <c r="EA36">
        <f t="shared" si="142"/>
        <v>1</v>
      </c>
      <c r="EB36">
        <f t="shared" si="143"/>
        <v>1</v>
      </c>
      <c r="EC36">
        <f t="shared" si="144"/>
        <v>1</v>
      </c>
      <c r="ED36">
        <f t="shared" si="145"/>
        <v>18</v>
      </c>
      <c r="EE36">
        <f t="shared" si="146"/>
        <v>28</v>
      </c>
      <c r="EF36">
        <f t="shared" si="147"/>
        <v>24</v>
      </c>
      <c r="EG36">
        <f t="shared" si="148"/>
        <v>34</v>
      </c>
      <c r="EH36">
        <f t="shared" si="149"/>
        <v>34</v>
      </c>
      <c r="EI36">
        <f t="shared" si="150"/>
        <v>34</v>
      </c>
      <c r="EJ36">
        <f t="shared" si="151"/>
        <v>130900</v>
      </c>
      <c r="EQ36">
        <f t="shared" si="152"/>
        <v>7</v>
      </c>
      <c r="ER36">
        <f t="shared" si="153"/>
        <v>11</v>
      </c>
      <c r="ES36">
        <f t="shared" si="154"/>
        <v>1</v>
      </c>
      <c r="ET36">
        <f t="shared" si="155"/>
        <v>1</v>
      </c>
      <c r="EU36">
        <f t="shared" si="156"/>
        <v>1</v>
      </c>
      <c r="EV36">
        <f t="shared" si="157"/>
        <v>28</v>
      </c>
      <c r="EW36">
        <f t="shared" si="158"/>
        <v>24</v>
      </c>
      <c r="EX36">
        <f t="shared" si="159"/>
        <v>34</v>
      </c>
      <c r="EY36">
        <f t="shared" si="160"/>
        <v>34</v>
      </c>
      <c r="EZ36">
        <f t="shared" si="161"/>
        <v>34</v>
      </c>
      <c r="FA36">
        <f t="shared" si="162"/>
        <v>130900</v>
      </c>
      <c r="FH36">
        <f t="shared" si="163"/>
        <v>11</v>
      </c>
      <c r="FI36">
        <f t="shared" si="164"/>
        <v>1</v>
      </c>
      <c r="FJ36">
        <f t="shared" si="165"/>
        <v>1</v>
      </c>
      <c r="FK36">
        <f t="shared" si="166"/>
        <v>1</v>
      </c>
      <c r="FL36">
        <f t="shared" si="167"/>
        <v>24</v>
      </c>
      <c r="FM36">
        <f t="shared" si="168"/>
        <v>34</v>
      </c>
      <c r="FN36">
        <f t="shared" si="169"/>
        <v>34</v>
      </c>
      <c r="FO36">
        <f t="shared" si="170"/>
        <v>34</v>
      </c>
      <c r="FP36">
        <f t="shared" si="171"/>
        <v>130900</v>
      </c>
      <c r="FW36">
        <f t="shared" si="172"/>
        <v>1</v>
      </c>
      <c r="FX36">
        <f t="shared" si="173"/>
        <v>1</v>
      </c>
      <c r="FY36">
        <f t="shared" si="174"/>
        <v>1</v>
      </c>
      <c r="FZ36">
        <f t="shared" si="175"/>
        <v>34</v>
      </c>
      <c r="GA36">
        <f t="shared" si="176"/>
        <v>34</v>
      </c>
      <c r="GB36">
        <f t="shared" si="177"/>
        <v>34</v>
      </c>
      <c r="GC36">
        <f t="shared" si="178"/>
        <v>130900</v>
      </c>
      <c r="GJ36">
        <f t="shared" si="179"/>
        <v>1</v>
      </c>
      <c r="GK36">
        <f t="shared" si="180"/>
        <v>1</v>
      </c>
      <c r="GL36">
        <f t="shared" si="181"/>
        <v>34</v>
      </c>
      <c r="GM36">
        <f t="shared" si="182"/>
        <v>34</v>
      </c>
      <c r="GN36">
        <f t="shared" si="183"/>
        <v>130900</v>
      </c>
      <c r="GW36">
        <f t="shared" si="184"/>
        <v>1</v>
      </c>
      <c r="GX36">
        <f t="shared" si="185"/>
        <v>34</v>
      </c>
      <c r="GY36">
        <f t="shared" si="186"/>
        <v>130900</v>
      </c>
    </row>
    <row r="37" spans="1:216" x14ac:dyDescent="0.3">
      <c r="A37" t="str">
        <f>step8!A41</f>
        <v>O34</v>
      </c>
      <c r="B37">
        <f>step1!CR183</f>
        <v>199087.9</v>
      </c>
      <c r="C37">
        <f>step2!BQ176</f>
        <v>171931.6</v>
      </c>
      <c r="D37">
        <f>step3!AS176</f>
        <v>163518.29999999999</v>
      </c>
      <c r="E37">
        <f>step4!AC176</f>
        <v>140287.9</v>
      </c>
      <c r="F37">
        <f>step5!R188</f>
        <v>139330.70000000001</v>
      </c>
      <c r="G37">
        <f>step6!J188</f>
        <v>137147</v>
      </c>
      <c r="H37">
        <f>step7!E188</f>
        <v>134932.9</v>
      </c>
      <c r="I37">
        <f>step8!C149</f>
        <v>134558.1</v>
      </c>
      <c r="J37">
        <f>step1!CS183</f>
        <v>211821</v>
      </c>
      <c r="L37">
        <f t="shared" si="96"/>
        <v>12733.100000000006</v>
      </c>
      <c r="M37">
        <f t="shared" si="97"/>
        <v>39889.399999999994</v>
      </c>
      <c r="N37">
        <f t="shared" si="98"/>
        <v>48302.700000000012</v>
      </c>
      <c r="O37">
        <f t="shared" si="99"/>
        <v>71533.100000000006</v>
      </c>
      <c r="P37">
        <f t="shared" si="100"/>
        <v>72490.299999999988</v>
      </c>
      <c r="Q37">
        <f t="shared" si="101"/>
        <v>74674</v>
      </c>
      <c r="R37">
        <f t="shared" si="102"/>
        <v>76888.100000000006</v>
      </c>
      <c r="S37">
        <f t="shared" si="103"/>
        <v>77262.899999999994</v>
      </c>
      <c r="T37">
        <f t="shared" si="78"/>
        <v>211821</v>
      </c>
      <c r="U37" s="39">
        <v>1000</v>
      </c>
      <c r="V37" s="62">
        <f t="shared" si="187"/>
        <v>1</v>
      </c>
      <c r="W37">
        <f t="shared" si="188"/>
        <v>1</v>
      </c>
      <c r="X37">
        <f t="shared" si="189"/>
        <v>3</v>
      </c>
      <c r="Y37">
        <f t="shared" si="190"/>
        <v>21</v>
      </c>
      <c r="Z37">
        <f t="shared" si="191"/>
        <v>25</v>
      </c>
      <c r="AA37">
        <f t="shared" si="192"/>
        <v>26</v>
      </c>
      <c r="AB37">
        <f t="shared" si="193"/>
        <v>26</v>
      </c>
      <c r="AC37">
        <f t="shared" si="194"/>
        <v>1</v>
      </c>
      <c r="AD37">
        <f t="shared" si="105"/>
        <v>211821</v>
      </c>
      <c r="AF37">
        <f t="shared" si="106"/>
        <v>33</v>
      </c>
      <c r="AG37">
        <f t="shared" si="106"/>
        <v>34</v>
      </c>
      <c r="AH37">
        <f t="shared" si="107"/>
        <v>34</v>
      </c>
      <c r="AI37">
        <f t="shared" si="108"/>
        <v>34</v>
      </c>
      <c r="AJ37">
        <f t="shared" si="109"/>
        <v>34</v>
      </c>
      <c r="AK37">
        <f t="shared" si="110"/>
        <v>34</v>
      </c>
      <c r="AL37">
        <f t="shared" si="111"/>
        <v>34</v>
      </c>
      <c r="AM37">
        <f t="shared" si="112"/>
        <v>34</v>
      </c>
      <c r="AN37">
        <f t="shared" si="113"/>
        <v>211821</v>
      </c>
      <c r="AQ37">
        <f t="shared" si="195"/>
        <v>1</v>
      </c>
      <c r="AR37">
        <f t="shared" si="114"/>
        <v>1</v>
      </c>
      <c r="AS37">
        <f t="shared" si="115"/>
        <v>3</v>
      </c>
      <c r="AT37">
        <f t="shared" si="116"/>
        <v>21</v>
      </c>
      <c r="AU37">
        <f t="shared" si="117"/>
        <v>25</v>
      </c>
      <c r="AV37">
        <f t="shared" si="118"/>
        <v>26</v>
      </c>
      <c r="AW37">
        <f t="shared" si="119"/>
        <v>26</v>
      </c>
      <c r="AX37">
        <f t="shared" si="120"/>
        <v>1</v>
      </c>
      <c r="AY37">
        <f t="shared" si="121"/>
        <v>33</v>
      </c>
      <c r="AZ37">
        <f t="shared" si="122"/>
        <v>34</v>
      </c>
      <c r="BA37">
        <f t="shared" si="123"/>
        <v>34</v>
      </c>
      <c r="BB37">
        <f t="shared" si="124"/>
        <v>34</v>
      </c>
      <c r="BC37">
        <f t="shared" si="125"/>
        <v>34</v>
      </c>
      <c r="BD37">
        <f t="shared" si="126"/>
        <v>34</v>
      </c>
      <c r="BE37">
        <f t="shared" si="127"/>
        <v>34</v>
      </c>
      <c r="BF37">
        <f t="shared" si="128"/>
        <v>34</v>
      </c>
      <c r="BG37">
        <f t="shared" si="129"/>
        <v>211821</v>
      </c>
      <c r="BJ37">
        <f t="shared" si="83"/>
        <v>1</v>
      </c>
      <c r="BK37">
        <f t="shared" si="199"/>
        <v>1</v>
      </c>
      <c r="BL37">
        <f t="shared" si="200"/>
        <v>3</v>
      </c>
      <c r="BM37">
        <f t="shared" si="201"/>
        <v>21</v>
      </c>
      <c r="BN37">
        <f t="shared" si="202"/>
        <v>25</v>
      </c>
      <c r="BO37">
        <f t="shared" si="203"/>
        <v>26</v>
      </c>
      <c r="BP37">
        <f t="shared" si="204"/>
        <v>26</v>
      </c>
      <c r="BQ37">
        <f t="shared" si="205"/>
        <v>1</v>
      </c>
      <c r="BR37">
        <f t="shared" si="196"/>
        <v>34</v>
      </c>
      <c r="BS37">
        <f t="shared" si="206"/>
        <v>34</v>
      </c>
      <c r="BT37">
        <f t="shared" si="207"/>
        <v>32</v>
      </c>
      <c r="BU37">
        <f t="shared" si="208"/>
        <v>14</v>
      </c>
      <c r="BV37">
        <f t="shared" si="209"/>
        <v>10</v>
      </c>
      <c r="BW37">
        <f t="shared" si="210"/>
        <v>9</v>
      </c>
      <c r="BX37">
        <f t="shared" si="211"/>
        <v>9</v>
      </c>
      <c r="BY37">
        <f t="shared" si="212"/>
        <v>34</v>
      </c>
      <c r="BZ37">
        <f t="shared" si="197"/>
        <v>211821</v>
      </c>
      <c r="CF37">
        <f t="shared" si="17"/>
        <v>33</v>
      </c>
      <c r="CG37">
        <f t="shared" si="18"/>
        <v>34</v>
      </c>
      <c r="CH37">
        <f t="shared" si="19"/>
        <v>34</v>
      </c>
      <c r="CI37">
        <f t="shared" si="20"/>
        <v>34</v>
      </c>
      <c r="CJ37">
        <f t="shared" si="21"/>
        <v>34</v>
      </c>
      <c r="CK37">
        <f t="shared" si="22"/>
        <v>34</v>
      </c>
      <c r="CL37">
        <f t="shared" si="23"/>
        <v>34</v>
      </c>
      <c r="CM37">
        <f t="shared" si="24"/>
        <v>34</v>
      </c>
      <c r="CN37">
        <f t="shared" si="198"/>
        <v>2</v>
      </c>
      <c r="CO37">
        <f t="shared" si="131"/>
        <v>1</v>
      </c>
      <c r="CP37">
        <f t="shared" si="132"/>
        <v>1</v>
      </c>
      <c r="CQ37">
        <f t="shared" si="133"/>
        <v>1</v>
      </c>
      <c r="CR37">
        <f t="shared" si="134"/>
        <v>1</v>
      </c>
      <c r="CS37">
        <f t="shared" si="135"/>
        <v>1</v>
      </c>
      <c r="CT37">
        <f t="shared" si="136"/>
        <v>1</v>
      </c>
      <c r="CU37">
        <f t="shared" si="137"/>
        <v>1</v>
      </c>
      <c r="CV37">
        <f t="shared" si="138"/>
        <v>211821</v>
      </c>
      <c r="DD37">
        <f t="shared" si="25"/>
        <v>1</v>
      </c>
      <c r="DE37">
        <f t="shared" si="26"/>
        <v>3</v>
      </c>
      <c r="DF37">
        <f t="shared" si="27"/>
        <v>21</v>
      </c>
      <c r="DG37">
        <f t="shared" si="28"/>
        <v>25</v>
      </c>
      <c r="DH37">
        <f t="shared" si="29"/>
        <v>26</v>
      </c>
      <c r="DI37">
        <f t="shared" si="30"/>
        <v>26</v>
      </c>
      <c r="DJ37">
        <f t="shared" si="31"/>
        <v>1</v>
      </c>
      <c r="DK37">
        <f t="shared" si="32"/>
        <v>34</v>
      </c>
      <c r="DL37">
        <f t="shared" si="33"/>
        <v>32</v>
      </c>
      <c r="DM37">
        <f t="shared" si="34"/>
        <v>14</v>
      </c>
      <c r="DN37">
        <f t="shared" si="35"/>
        <v>10</v>
      </c>
      <c r="DO37">
        <f t="shared" si="36"/>
        <v>9</v>
      </c>
      <c r="DP37">
        <f t="shared" si="37"/>
        <v>9</v>
      </c>
      <c r="DQ37">
        <f t="shared" si="38"/>
        <v>34</v>
      </c>
      <c r="DR37">
        <f t="shared" si="93"/>
        <v>211821</v>
      </c>
      <c r="DX37">
        <f t="shared" si="139"/>
        <v>3</v>
      </c>
      <c r="DY37">
        <f t="shared" si="140"/>
        <v>21</v>
      </c>
      <c r="DZ37">
        <f t="shared" si="141"/>
        <v>25</v>
      </c>
      <c r="EA37">
        <f t="shared" si="142"/>
        <v>26</v>
      </c>
      <c r="EB37">
        <f t="shared" si="143"/>
        <v>26</v>
      </c>
      <c r="EC37">
        <f t="shared" si="144"/>
        <v>1</v>
      </c>
      <c r="ED37">
        <f t="shared" si="145"/>
        <v>32</v>
      </c>
      <c r="EE37">
        <f t="shared" si="146"/>
        <v>14</v>
      </c>
      <c r="EF37">
        <f t="shared" si="147"/>
        <v>10</v>
      </c>
      <c r="EG37">
        <f t="shared" si="148"/>
        <v>9</v>
      </c>
      <c r="EH37">
        <f t="shared" si="149"/>
        <v>9</v>
      </c>
      <c r="EI37">
        <f t="shared" si="150"/>
        <v>34</v>
      </c>
      <c r="EJ37">
        <f t="shared" si="151"/>
        <v>211821</v>
      </c>
      <c r="EQ37">
        <f t="shared" si="152"/>
        <v>21</v>
      </c>
      <c r="ER37">
        <f t="shared" si="153"/>
        <v>25</v>
      </c>
      <c r="ES37">
        <f t="shared" si="154"/>
        <v>26</v>
      </c>
      <c r="ET37">
        <f t="shared" si="155"/>
        <v>26</v>
      </c>
      <c r="EU37">
        <f t="shared" si="156"/>
        <v>1</v>
      </c>
      <c r="EV37">
        <f t="shared" si="157"/>
        <v>14</v>
      </c>
      <c r="EW37">
        <f t="shared" si="158"/>
        <v>10</v>
      </c>
      <c r="EX37">
        <f t="shared" si="159"/>
        <v>9</v>
      </c>
      <c r="EY37">
        <f t="shared" si="160"/>
        <v>9</v>
      </c>
      <c r="EZ37">
        <f t="shared" si="161"/>
        <v>34</v>
      </c>
      <c r="FA37">
        <f t="shared" si="162"/>
        <v>211821</v>
      </c>
      <c r="FH37">
        <f t="shared" si="163"/>
        <v>25</v>
      </c>
      <c r="FI37">
        <f t="shared" si="164"/>
        <v>26</v>
      </c>
      <c r="FJ37">
        <f t="shared" si="165"/>
        <v>26</v>
      </c>
      <c r="FK37">
        <f t="shared" si="166"/>
        <v>1</v>
      </c>
      <c r="FL37">
        <f t="shared" si="167"/>
        <v>10</v>
      </c>
      <c r="FM37">
        <f t="shared" si="168"/>
        <v>9</v>
      </c>
      <c r="FN37">
        <f t="shared" si="169"/>
        <v>9</v>
      </c>
      <c r="FO37">
        <f t="shared" si="170"/>
        <v>34</v>
      </c>
      <c r="FP37">
        <f t="shared" si="171"/>
        <v>211821</v>
      </c>
      <c r="FW37">
        <f t="shared" si="172"/>
        <v>26</v>
      </c>
      <c r="FX37">
        <f t="shared" si="173"/>
        <v>26</v>
      </c>
      <c r="FY37">
        <f t="shared" si="174"/>
        <v>1</v>
      </c>
      <c r="FZ37">
        <f t="shared" si="175"/>
        <v>9</v>
      </c>
      <c r="GA37">
        <f t="shared" si="176"/>
        <v>9</v>
      </c>
      <c r="GB37">
        <f t="shared" si="177"/>
        <v>34</v>
      </c>
      <c r="GC37">
        <f t="shared" si="178"/>
        <v>211821</v>
      </c>
      <c r="GJ37">
        <f t="shared" si="179"/>
        <v>26</v>
      </c>
      <c r="GK37">
        <f t="shared" si="180"/>
        <v>1</v>
      </c>
      <c r="GL37">
        <f t="shared" si="181"/>
        <v>9</v>
      </c>
      <c r="GM37">
        <f t="shared" si="182"/>
        <v>34</v>
      </c>
      <c r="GN37">
        <f t="shared" si="183"/>
        <v>211821</v>
      </c>
      <c r="GW37">
        <f t="shared" si="184"/>
        <v>1</v>
      </c>
      <c r="GX37">
        <f t="shared" si="185"/>
        <v>34</v>
      </c>
      <c r="GY37">
        <f t="shared" si="186"/>
        <v>211821</v>
      </c>
    </row>
    <row r="38" spans="1:216" x14ac:dyDescent="0.3">
      <c r="A38" t="s">
        <v>359</v>
      </c>
      <c r="B38" t="s">
        <v>360</v>
      </c>
      <c r="C38" t="s">
        <v>360</v>
      </c>
      <c r="D38" t="s">
        <v>360</v>
      </c>
      <c r="E38" t="s">
        <v>360</v>
      </c>
      <c r="F38" t="s">
        <v>360</v>
      </c>
      <c r="G38" t="s">
        <v>360</v>
      </c>
      <c r="H38" t="s">
        <v>360</v>
      </c>
      <c r="I38" t="s">
        <v>360</v>
      </c>
      <c r="J38" t="s">
        <v>358</v>
      </c>
      <c r="L38" t="s">
        <v>361</v>
      </c>
    </row>
    <row r="41" spans="1:216" x14ac:dyDescent="0.3">
      <c r="A41" s="28" t="s">
        <v>466</v>
      </c>
      <c r="P41" s="54" t="s">
        <v>467</v>
      </c>
      <c r="AF41" s="13" t="s">
        <v>469</v>
      </c>
      <c r="BJ41" s="39" t="s">
        <v>471</v>
      </c>
      <c r="CF41" s="56" t="s">
        <v>474</v>
      </c>
      <c r="DD41" s="66" t="s">
        <v>528</v>
      </c>
      <c r="DX41" s="64" t="s">
        <v>787</v>
      </c>
      <c r="EQ41" s="73" t="s">
        <v>788</v>
      </c>
      <c r="FH41" s="76" t="s">
        <v>826</v>
      </c>
      <c r="FW41" s="79" t="s">
        <v>853</v>
      </c>
      <c r="GJ41" s="23" t="s">
        <v>873</v>
      </c>
      <c r="GW41" s="83" t="s">
        <v>874</v>
      </c>
    </row>
    <row r="42" spans="1:216" ht="18" x14ac:dyDescent="0.3">
      <c r="A42" s="3"/>
      <c r="P42" s="3"/>
      <c r="AF42" s="3"/>
      <c r="BJ42" s="3"/>
      <c r="CF42" s="3"/>
      <c r="DD42" s="3"/>
      <c r="DX42" s="3"/>
      <c r="EQ42" s="3"/>
      <c r="FH42" s="3"/>
      <c r="FW42" s="3"/>
      <c r="GJ42" s="3"/>
      <c r="GW42" s="3"/>
    </row>
    <row r="43" spans="1:216" x14ac:dyDescent="0.3">
      <c r="A43" s="4"/>
      <c r="P43" s="4"/>
      <c r="AF43" s="4"/>
      <c r="BJ43" s="4"/>
      <c r="CF43" s="4"/>
      <c r="DD43" s="4"/>
      <c r="DX43" s="4"/>
      <c r="EQ43" s="4"/>
      <c r="FH43" s="4"/>
      <c r="FW43" s="4"/>
      <c r="GJ43" s="4"/>
      <c r="GW43" s="4"/>
    </row>
    <row r="46" spans="1:216" ht="18" x14ac:dyDescent="0.3">
      <c r="A46" s="5" t="s">
        <v>130</v>
      </c>
      <c r="B46" s="6">
        <v>3616725</v>
      </c>
      <c r="C46" s="5" t="s">
        <v>131</v>
      </c>
      <c r="D46" s="6">
        <v>34</v>
      </c>
      <c r="E46" s="5" t="s">
        <v>132</v>
      </c>
      <c r="F46" s="6">
        <v>8</v>
      </c>
      <c r="G46" s="5" t="s">
        <v>133</v>
      </c>
      <c r="H46" s="6">
        <v>34</v>
      </c>
      <c r="I46" s="5" t="s">
        <v>134</v>
      </c>
      <c r="J46" s="6">
        <v>0</v>
      </c>
      <c r="K46" s="5" t="s">
        <v>135</v>
      </c>
      <c r="L46" s="6" t="s">
        <v>530</v>
      </c>
      <c r="P46" s="5" t="s">
        <v>130</v>
      </c>
      <c r="Q46" s="6">
        <v>8624282</v>
      </c>
      <c r="R46" s="5" t="s">
        <v>131</v>
      </c>
      <c r="S46" s="6">
        <v>34</v>
      </c>
      <c r="T46" s="5" t="s">
        <v>132</v>
      </c>
      <c r="U46" s="6">
        <v>8</v>
      </c>
      <c r="V46" s="5" t="s">
        <v>133</v>
      </c>
      <c r="W46" s="6">
        <v>34</v>
      </c>
      <c r="X46" s="5" t="s">
        <v>134</v>
      </c>
      <c r="Y46" s="6">
        <v>0</v>
      </c>
      <c r="Z46" s="5" t="s">
        <v>135</v>
      </c>
      <c r="AA46" s="6" t="s">
        <v>364</v>
      </c>
      <c r="AF46" s="5" t="s">
        <v>130</v>
      </c>
      <c r="AG46" s="6">
        <v>2759519</v>
      </c>
      <c r="AH46" s="5" t="s">
        <v>131</v>
      </c>
      <c r="AI46" s="6">
        <v>34</v>
      </c>
      <c r="AJ46" s="5" t="s">
        <v>132</v>
      </c>
      <c r="AK46" s="6">
        <v>16</v>
      </c>
      <c r="AL46" s="5" t="s">
        <v>133</v>
      </c>
      <c r="AM46" s="6">
        <v>34</v>
      </c>
      <c r="AN46" s="5" t="s">
        <v>134</v>
      </c>
      <c r="AO46" s="6">
        <v>0</v>
      </c>
      <c r="AP46" s="5" t="s">
        <v>135</v>
      </c>
      <c r="AQ46" s="6" t="s">
        <v>561</v>
      </c>
      <c r="BJ46" s="5" t="s">
        <v>130</v>
      </c>
      <c r="BK46" s="6">
        <v>1908283</v>
      </c>
      <c r="BL46" s="5" t="s">
        <v>131</v>
      </c>
      <c r="BM46" s="6">
        <v>34</v>
      </c>
      <c r="BN46" s="5" t="s">
        <v>132</v>
      </c>
      <c r="BO46" s="6">
        <v>16</v>
      </c>
      <c r="BP46" s="5" t="s">
        <v>133</v>
      </c>
      <c r="BQ46" s="6">
        <v>34</v>
      </c>
      <c r="BR46" s="5" t="s">
        <v>134</v>
      </c>
      <c r="BS46" s="6">
        <v>0</v>
      </c>
      <c r="BT46" s="5" t="s">
        <v>135</v>
      </c>
      <c r="BU46" s="6" t="s">
        <v>624</v>
      </c>
      <c r="CF46" s="5" t="s">
        <v>130</v>
      </c>
      <c r="CG46" s="6">
        <v>7900762</v>
      </c>
      <c r="CH46" s="5" t="s">
        <v>131</v>
      </c>
      <c r="CI46" s="6">
        <v>34</v>
      </c>
      <c r="CJ46" s="5" t="s">
        <v>132</v>
      </c>
      <c r="CK46" s="6">
        <v>16</v>
      </c>
      <c r="CL46" s="5" t="s">
        <v>133</v>
      </c>
      <c r="CM46" s="6">
        <v>34</v>
      </c>
      <c r="CN46" s="5" t="s">
        <v>134</v>
      </c>
      <c r="CO46" s="6">
        <v>0</v>
      </c>
      <c r="CP46" s="5" t="s">
        <v>135</v>
      </c>
      <c r="CQ46" s="6" t="s">
        <v>398</v>
      </c>
      <c r="DD46" s="5" t="s">
        <v>130</v>
      </c>
      <c r="DE46" s="6">
        <v>2170199</v>
      </c>
      <c r="DF46" s="5" t="s">
        <v>131</v>
      </c>
      <c r="DG46" s="6">
        <v>34</v>
      </c>
      <c r="DH46" s="5" t="s">
        <v>132</v>
      </c>
      <c r="DI46" s="6">
        <v>14</v>
      </c>
      <c r="DJ46" s="5" t="s">
        <v>133</v>
      </c>
      <c r="DK46" s="6">
        <v>34</v>
      </c>
      <c r="DL46" s="5" t="s">
        <v>134</v>
      </c>
      <c r="DM46" s="6">
        <v>0</v>
      </c>
      <c r="DN46" s="5" t="s">
        <v>135</v>
      </c>
      <c r="DO46" s="6" t="s">
        <v>683</v>
      </c>
      <c r="DX46" s="5" t="s">
        <v>130</v>
      </c>
      <c r="DY46" s="6">
        <v>9364728</v>
      </c>
      <c r="DZ46" s="5" t="s">
        <v>131</v>
      </c>
      <c r="EA46" s="6">
        <v>34</v>
      </c>
      <c r="EB46" s="5" t="s">
        <v>132</v>
      </c>
      <c r="EC46" s="6">
        <v>12</v>
      </c>
      <c r="ED46" s="5" t="s">
        <v>133</v>
      </c>
      <c r="EE46" s="6">
        <v>34</v>
      </c>
      <c r="EF46" s="5" t="s">
        <v>134</v>
      </c>
      <c r="EG46" s="6">
        <v>0</v>
      </c>
      <c r="EH46" s="5" t="s">
        <v>135</v>
      </c>
      <c r="EI46" s="6" t="s">
        <v>740</v>
      </c>
      <c r="EQ46" s="5" t="s">
        <v>130</v>
      </c>
      <c r="ER46" s="6">
        <v>4021545</v>
      </c>
      <c r="ES46" s="5" t="s">
        <v>131</v>
      </c>
      <c r="ET46" s="6">
        <v>34</v>
      </c>
      <c r="EU46" s="5" t="s">
        <v>132</v>
      </c>
      <c r="EV46" s="6">
        <v>10</v>
      </c>
      <c r="EW46" s="5" t="s">
        <v>133</v>
      </c>
      <c r="EX46" s="6">
        <v>34</v>
      </c>
      <c r="EY46" s="5" t="s">
        <v>134</v>
      </c>
      <c r="EZ46" s="6">
        <v>0</v>
      </c>
      <c r="FA46" s="5" t="s">
        <v>135</v>
      </c>
      <c r="FB46" s="6" t="s">
        <v>790</v>
      </c>
      <c r="FH46" s="5" t="s">
        <v>130</v>
      </c>
      <c r="FI46" s="6">
        <v>3705312</v>
      </c>
      <c r="FJ46" s="5" t="s">
        <v>131</v>
      </c>
      <c r="FK46" s="6">
        <v>34</v>
      </c>
      <c r="FL46" s="5" t="s">
        <v>132</v>
      </c>
      <c r="FM46" s="6">
        <v>8</v>
      </c>
      <c r="FN46" s="5" t="s">
        <v>133</v>
      </c>
      <c r="FO46" s="6">
        <v>34</v>
      </c>
      <c r="FP46" s="5" t="s">
        <v>134</v>
      </c>
      <c r="FQ46" s="6">
        <v>0</v>
      </c>
      <c r="FR46" s="5" t="s">
        <v>135</v>
      </c>
      <c r="FS46" s="6" t="s">
        <v>828</v>
      </c>
      <c r="FW46" s="5" t="s">
        <v>130</v>
      </c>
      <c r="FX46" s="6">
        <v>2135840</v>
      </c>
      <c r="FY46" s="5" t="s">
        <v>131</v>
      </c>
      <c r="FZ46" s="6">
        <v>34</v>
      </c>
      <c r="GA46" s="5" t="s">
        <v>132</v>
      </c>
      <c r="GB46" s="6">
        <v>6</v>
      </c>
      <c r="GC46" s="5" t="s">
        <v>133</v>
      </c>
      <c r="GD46" s="6">
        <v>34</v>
      </c>
      <c r="GE46" s="5" t="s">
        <v>134</v>
      </c>
      <c r="GF46" s="6">
        <v>0</v>
      </c>
      <c r="GG46" s="5" t="s">
        <v>135</v>
      </c>
      <c r="GH46" s="6" t="s">
        <v>855</v>
      </c>
      <c r="GI46" s="6"/>
      <c r="GJ46" s="5" t="s">
        <v>130</v>
      </c>
      <c r="GK46" s="6">
        <v>3675042</v>
      </c>
      <c r="GL46" s="5" t="s">
        <v>131</v>
      </c>
      <c r="GM46" s="6">
        <v>34</v>
      </c>
      <c r="GN46" s="5" t="s">
        <v>132</v>
      </c>
      <c r="GO46" s="6">
        <v>4</v>
      </c>
      <c r="GP46" s="5" t="s">
        <v>133</v>
      </c>
      <c r="GQ46" s="6">
        <v>34</v>
      </c>
      <c r="GR46" s="5" t="s">
        <v>134</v>
      </c>
      <c r="GS46" s="6">
        <v>0</v>
      </c>
      <c r="GT46" s="5" t="s">
        <v>135</v>
      </c>
      <c r="GU46" s="6" t="s">
        <v>876</v>
      </c>
      <c r="GW46" s="5" t="s">
        <v>130</v>
      </c>
      <c r="GX46" s="6">
        <v>1312719</v>
      </c>
      <c r="GY46" s="5" t="s">
        <v>131</v>
      </c>
      <c r="GZ46" s="6">
        <v>34</v>
      </c>
      <c r="HA46" s="5" t="s">
        <v>132</v>
      </c>
      <c r="HB46" s="6">
        <v>2</v>
      </c>
      <c r="HC46" s="5" t="s">
        <v>133</v>
      </c>
      <c r="HD46" s="6">
        <v>34</v>
      </c>
      <c r="HE46" s="5" t="s">
        <v>134</v>
      </c>
      <c r="HF46" s="6">
        <v>0</v>
      </c>
      <c r="HG46" s="5" t="s">
        <v>135</v>
      </c>
      <c r="HH46" s="6" t="s">
        <v>884</v>
      </c>
    </row>
    <row r="47" spans="1:216" ht="18.600000000000001" thickBot="1" x14ac:dyDescent="0.35">
      <c r="A47" s="3"/>
      <c r="P47" s="3"/>
      <c r="AF47" s="3"/>
      <c r="BJ47" s="3"/>
      <c r="CF47" s="3"/>
      <c r="DD47" s="3"/>
      <c r="DX47" s="3"/>
      <c r="EQ47" s="3"/>
      <c r="FH47" s="3"/>
      <c r="FW47" s="3"/>
      <c r="GJ47" s="3"/>
      <c r="GW47" s="3"/>
    </row>
    <row r="48" spans="1:216" ht="15" thickBot="1" x14ac:dyDescent="0.35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318</v>
      </c>
      <c r="P48" s="1" t="s">
        <v>0</v>
      </c>
      <c r="Q48" s="1" t="s">
        <v>1</v>
      </c>
      <c r="R48" s="1" t="s">
        <v>2</v>
      </c>
      <c r="S48" s="1" t="s">
        <v>3</v>
      </c>
      <c r="T48" s="1" t="s">
        <v>4</v>
      </c>
      <c r="U48" s="1" t="s">
        <v>5</v>
      </c>
      <c r="V48" s="1" t="s">
        <v>6</v>
      </c>
      <c r="W48" s="1" t="s">
        <v>7</v>
      </c>
      <c r="X48" s="1" t="s">
        <v>8</v>
      </c>
      <c r="Y48" s="1" t="s">
        <v>318</v>
      </c>
      <c r="AF48" s="1" t="s">
        <v>0</v>
      </c>
      <c r="AG48" s="1" t="s">
        <v>1</v>
      </c>
      <c r="AH48" s="1" t="s">
        <v>2</v>
      </c>
      <c r="AI48" s="1" t="s">
        <v>3</v>
      </c>
      <c r="AJ48" s="1" t="s">
        <v>4</v>
      </c>
      <c r="AK48" s="1" t="s">
        <v>5</v>
      </c>
      <c r="AL48" s="1" t="s">
        <v>6</v>
      </c>
      <c r="AM48" s="1" t="s">
        <v>7</v>
      </c>
      <c r="AN48" s="1" t="s">
        <v>8</v>
      </c>
      <c r="AO48" s="1" t="s">
        <v>9</v>
      </c>
      <c r="AP48" s="1" t="s">
        <v>10</v>
      </c>
      <c r="AQ48" s="1" t="s">
        <v>11</v>
      </c>
      <c r="AR48" s="1" t="s">
        <v>12</v>
      </c>
      <c r="AS48" s="1" t="s">
        <v>13</v>
      </c>
      <c r="AT48" s="1" t="s">
        <v>14</v>
      </c>
      <c r="AU48" s="1" t="s">
        <v>15</v>
      </c>
      <c r="AV48" s="1" t="s">
        <v>16</v>
      </c>
      <c r="AW48" s="1" t="s">
        <v>296</v>
      </c>
      <c r="BJ48" s="1" t="s">
        <v>0</v>
      </c>
      <c r="BK48" s="1" t="s">
        <v>1</v>
      </c>
      <c r="BL48" s="1" t="s">
        <v>2</v>
      </c>
      <c r="BM48" s="1" t="s">
        <v>3</v>
      </c>
      <c r="BN48" s="1" t="s">
        <v>4</v>
      </c>
      <c r="BO48" s="1" t="s">
        <v>5</v>
      </c>
      <c r="BP48" s="1" t="s">
        <v>6</v>
      </c>
      <c r="BQ48" s="1" t="s">
        <v>7</v>
      </c>
      <c r="BR48" s="1" t="s">
        <v>8</v>
      </c>
      <c r="BS48" s="1" t="s">
        <v>9</v>
      </c>
      <c r="BT48" s="1" t="s">
        <v>10</v>
      </c>
      <c r="BU48" s="1" t="s">
        <v>11</v>
      </c>
      <c r="BV48" s="1" t="s">
        <v>12</v>
      </c>
      <c r="BW48" s="1" t="s">
        <v>13</v>
      </c>
      <c r="BX48" s="1" t="s">
        <v>14</v>
      </c>
      <c r="BY48" s="1" t="s">
        <v>15</v>
      </c>
      <c r="BZ48" s="1" t="s">
        <v>16</v>
      </c>
      <c r="CA48" s="1" t="s">
        <v>296</v>
      </c>
      <c r="CF48" s="1" t="s">
        <v>0</v>
      </c>
      <c r="CG48" s="1" t="s">
        <v>1</v>
      </c>
      <c r="CH48" s="1" t="s">
        <v>2</v>
      </c>
      <c r="CI48" s="1" t="s">
        <v>3</v>
      </c>
      <c r="CJ48" s="1" t="s">
        <v>4</v>
      </c>
      <c r="CK48" s="1" t="s">
        <v>5</v>
      </c>
      <c r="CL48" s="1" t="s">
        <v>6</v>
      </c>
      <c r="CM48" s="1" t="s">
        <v>7</v>
      </c>
      <c r="CN48" s="1" t="s">
        <v>8</v>
      </c>
      <c r="CO48" s="1" t="s">
        <v>9</v>
      </c>
      <c r="CP48" s="1" t="s">
        <v>10</v>
      </c>
      <c r="CQ48" s="1" t="s">
        <v>11</v>
      </c>
      <c r="CR48" s="1" t="s">
        <v>12</v>
      </c>
      <c r="CS48" s="1" t="s">
        <v>13</v>
      </c>
      <c r="CT48" s="1" t="s">
        <v>14</v>
      </c>
      <c r="CU48" s="1" t="s">
        <v>15</v>
      </c>
      <c r="CV48" s="1" t="s">
        <v>16</v>
      </c>
      <c r="CW48" s="1" t="s">
        <v>296</v>
      </c>
      <c r="DD48" s="1" t="s">
        <v>0</v>
      </c>
      <c r="DE48" s="1" t="s">
        <v>1</v>
      </c>
      <c r="DF48" s="1" t="s">
        <v>2</v>
      </c>
      <c r="DG48" s="1" t="s">
        <v>3</v>
      </c>
      <c r="DH48" s="1" t="s">
        <v>4</v>
      </c>
      <c r="DI48" s="1" t="s">
        <v>5</v>
      </c>
      <c r="DJ48" s="1" t="s">
        <v>6</v>
      </c>
      <c r="DK48" s="1" t="s">
        <v>7</v>
      </c>
      <c r="DL48" s="1" t="s">
        <v>8</v>
      </c>
      <c r="DM48" s="1" t="s">
        <v>9</v>
      </c>
      <c r="DN48" s="1" t="s">
        <v>10</v>
      </c>
      <c r="DO48" s="1" t="s">
        <v>11</v>
      </c>
      <c r="DP48" s="1" t="s">
        <v>12</v>
      </c>
      <c r="DQ48" s="1" t="s">
        <v>13</v>
      </c>
      <c r="DR48" s="1" t="s">
        <v>14</v>
      </c>
      <c r="DS48" s="1" t="s">
        <v>684</v>
      </c>
      <c r="DX48" s="1" t="s">
        <v>0</v>
      </c>
      <c r="DY48" s="1" t="s">
        <v>1</v>
      </c>
      <c r="DZ48" s="1" t="s">
        <v>2</v>
      </c>
      <c r="EA48" s="1" t="s">
        <v>3</v>
      </c>
      <c r="EB48" s="1" t="s">
        <v>4</v>
      </c>
      <c r="EC48" s="1" t="s">
        <v>5</v>
      </c>
      <c r="ED48" s="1" t="s">
        <v>6</v>
      </c>
      <c r="EE48" s="1" t="s">
        <v>7</v>
      </c>
      <c r="EF48" s="1" t="s">
        <v>8</v>
      </c>
      <c r="EG48" s="1" t="s">
        <v>9</v>
      </c>
      <c r="EH48" s="1" t="s">
        <v>10</v>
      </c>
      <c r="EI48" s="1" t="s">
        <v>11</v>
      </c>
      <c r="EJ48" s="1" t="s">
        <v>12</v>
      </c>
      <c r="EK48" s="1" t="s">
        <v>741</v>
      </c>
      <c r="EQ48" s="1" t="s">
        <v>0</v>
      </c>
      <c r="ER48" s="1" t="s">
        <v>1</v>
      </c>
      <c r="ES48" s="1" t="s">
        <v>2</v>
      </c>
      <c r="ET48" s="1" t="s">
        <v>3</v>
      </c>
      <c r="EU48" s="1" t="s">
        <v>4</v>
      </c>
      <c r="EV48" s="1" t="s">
        <v>5</v>
      </c>
      <c r="EW48" s="1" t="s">
        <v>6</v>
      </c>
      <c r="EX48" s="1" t="s">
        <v>7</v>
      </c>
      <c r="EY48" s="1" t="s">
        <v>8</v>
      </c>
      <c r="EZ48" s="1" t="s">
        <v>9</v>
      </c>
      <c r="FA48" s="1" t="s">
        <v>10</v>
      </c>
      <c r="FB48" s="1" t="s">
        <v>791</v>
      </c>
      <c r="FH48" s="1" t="s">
        <v>0</v>
      </c>
      <c r="FI48" s="1" t="s">
        <v>1</v>
      </c>
      <c r="FJ48" s="1" t="s">
        <v>2</v>
      </c>
      <c r="FK48" s="1" t="s">
        <v>3</v>
      </c>
      <c r="FL48" s="1" t="s">
        <v>4</v>
      </c>
      <c r="FM48" s="1" t="s">
        <v>5</v>
      </c>
      <c r="FN48" s="1" t="s">
        <v>6</v>
      </c>
      <c r="FO48" s="1" t="s">
        <v>7</v>
      </c>
      <c r="FP48" s="1" t="s">
        <v>8</v>
      </c>
      <c r="FQ48" s="1" t="s">
        <v>318</v>
      </c>
      <c r="FW48" s="1" t="s">
        <v>0</v>
      </c>
      <c r="FX48" s="1" t="s">
        <v>1</v>
      </c>
      <c r="FY48" s="1" t="s">
        <v>2</v>
      </c>
      <c r="FZ48" s="1" t="s">
        <v>3</v>
      </c>
      <c r="GA48" s="1" t="s">
        <v>4</v>
      </c>
      <c r="GB48" s="1" t="s">
        <v>5</v>
      </c>
      <c r="GC48" s="1" t="s">
        <v>6</v>
      </c>
      <c r="GD48" s="1" t="s">
        <v>856</v>
      </c>
      <c r="GJ48" s="1" t="s">
        <v>0</v>
      </c>
      <c r="GK48" s="1" t="s">
        <v>1</v>
      </c>
      <c r="GL48" s="1" t="s">
        <v>2</v>
      </c>
      <c r="GM48" s="1" t="s">
        <v>3</v>
      </c>
      <c r="GN48" s="1" t="s">
        <v>4</v>
      </c>
      <c r="GO48" s="1" t="s">
        <v>506</v>
      </c>
      <c r="GW48" s="1" t="s">
        <v>0</v>
      </c>
      <c r="GX48" s="1" t="s">
        <v>1</v>
      </c>
      <c r="GY48" s="1" t="s">
        <v>2</v>
      </c>
      <c r="GZ48" s="1" t="s">
        <v>885</v>
      </c>
    </row>
    <row r="49" spans="1:208" ht="15" thickBot="1" x14ac:dyDescent="0.35">
      <c r="A49" s="1" t="s">
        <v>96</v>
      </c>
      <c r="B49" s="27">
        <v>7</v>
      </c>
      <c r="C49" s="2">
        <v>9</v>
      </c>
      <c r="D49" s="2">
        <v>10</v>
      </c>
      <c r="E49" s="2">
        <v>24</v>
      </c>
      <c r="F49" s="2">
        <v>30</v>
      </c>
      <c r="G49" s="2">
        <v>30</v>
      </c>
      <c r="H49" s="2">
        <v>34</v>
      </c>
      <c r="I49" s="2">
        <v>1</v>
      </c>
      <c r="J49" s="2">
        <v>138700</v>
      </c>
      <c r="P49" s="1" t="s">
        <v>96</v>
      </c>
      <c r="Q49" s="55">
        <f>AF4</f>
        <v>12</v>
      </c>
      <c r="R49" s="2">
        <v>15</v>
      </c>
      <c r="S49" s="2">
        <v>10</v>
      </c>
      <c r="T49" s="2">
        <v>24</v>
      </c>
      <c r="U49" s="2">
        <v>32</v>
      </c>
      <c r="V49" s="2">
        <v>20</v>
      </c>
      <c r="W49" s="2">
        <v>32</v>
      </c>
      <c r="X49" s="2">
        <v>6</v>
      </c>
      <c r="Y49" s="2">
        <v>138700</v>
      </c>
      <c r="AF49" s="1" t="s">
        <v>96</v>
      </c>
      <c r="AG49" s="12">
        <v>7</v>
      </c>
      <c r="AH49" s="2">
        <v>9</v>
      </c>
      <c r="AI49" s="2">
        <v>10</v>
      </c>
      <c r="AJ49" s="2">
        <v>24</v>
      </c>
      <c r="AK49" s="2">
        <v>30</v>
      </c>
      <c r="AL49" s="2">
        <v>30</v>
      </c>
      <c r="AM49" s="2">
        <v>34</v>
      </c>
      <c r="AN49" s="2">
        <v>1</v>
      </c>
      <c r="AO49" s="2">
        <v>12</v>
      </c>
      <c r="AP49" s="2">
        <v>15</v>
      </c>
      <c r="AQ49" s="2">
        <v>10</v>
      </c>
      <c r="AR49" s="2">
        <v>24</v>
      </c>
      <c r="AS49" s="2">
        <v>32</v>
      </c>
      <c r="AT49" s="2">
        <v>20</v>
      </c>
      <c r="AU49" s="2">
        <v>32</v>
      </c>
      <c r="AV49" s="2">
        <v>6</v>
      </c>
      <c r="AW49" s="2">
        <v>138700</v>
      </c>
      <c r="BJ49" s="1" t="s">
        <v>96</v>
      </c>
      <c r="BK49" s="38">
        <v>7</v>
      </c>
      <c r="BL49" s="2">
        <v>9</v>
      </c>
      <c r="BM49" s="2">
        <v>10</v>
      </c>
      <c r="BN49" s="2">
        <v>24</v>
      </c>
      <c r="BO49" s="2">
        <v>30</v>
      </c>
      <c r="BP49" s="2">
        <v>30</v>
      </c>
      <c r="BQ49" s="2">
        <v>34</v>
      </c>
      <c r="BR49" s="2">
        <v>1</v>
      </c>
      <c r="BS49" s="2">
        <v>28</v>
      </c>
      <c r="BT49" s="2">
        <v>26</v>
      </c>
      <c r="BU49" s="2">
        <v>25</v>
      </c>
      <c r="BV49" s="2">
        <v>11</v>
      </c>
      <c r="BW49" s="2">
        <v>5</v>
      </c>
      <c r="BX49" s="2">
        <v>5</v>
      </c>
      <c r="BY49" s="2">
        <v>1</v>
      </c>
      <c r="BZ49" s="2">
        <v>34</v>
      </c>
      <c r="CA49" s="2">
        <v>138700</v>
      </c>
      <c r="CF49" s="1" t="s">
        <v>96</v>
      </c>
      <c r="CG49" s="56">
        <v>12</v>
      </c>
      <c r="CH49" s="2">
        <v>15</v>
      </c>
      <c r="CI49" s="2">
        <v>10</v>
      </c>
      <c r="CJ49" s="2">
        <v>24</v>
      </c>
      <c r="CK49" s="2">
        <v>32</v>
      </c>
      <c r="CL49" s="2">
        <v>20</v>
      </c>
      <c r="CM49" s="2">
        <v>32</v>
      </c>
      <c r="CN49" s="2">
        <v>6</v>
      </c>
      <c r="CO49" s="2">
        <v>23</v>
      </c>
      <c r="CP49" s="2">
        <v>20</v>
      </c>
      <c r="CQ49" s="2">
        <v>25</v>
      </c>
      <c r="CR49" s="2">
        <v>11</v>
      </c>
      <c r="CS49" s="2">
        <v>3</v>
      </c>
      <c r="CT49" s="2">
        <v>15</v>
      </c>
      <c r="CU49" s="2">
        <v>3</v>
      </c>
      <c r="CV49" s="2">
        <v>29</v>
      </c>
      <c r="CW49" s="2">
        <v>138700</v>
      </c>
      <c r="DD49" s="1" t="s">
        <v>96</v>
      </c>
      <c r="DE49" s="66">
        <v>9</v>
      </c>
      <c r="DF49" s="2">
        <v>10</v>
      </c>
      <c r="DG49" s="2">
        <v>24</v>
      </c>
      <c r="DH49" s="2">
        <v>30</v>
      </c>
      <c r="DI49" s="2">
        <v>30</v>
      </c>
      <c r="DJ49" s="2">
        <v>34</v>
      </c>
      <c r="DK49" s="2">
        <v>1</v>
      </c>
      <c r="DL49" s="2">
        <v>26</v>
      </c>
      <c r="DM49" s="2">
        <v>25</v>
      </c>
      <c r="DN49" s="2">
        <v>11</v>
      </c>
      <c r="DO49" s="2">
        <v>5</v>
      </c>
      <c r="DP49" s="2">
        <v>5</v>
      </c>
      <c r="DQ49" s="2">
        <v>1</v>
      </c>
      <c r="DR49" s="2">
        <v>34</v>
      </c>
      <c r="DS49" s="2">
        <v>138700</v>
      </c>
      <c r="DX49" s="1" t="s">
        <v>96</v>
      </c>
      <c r="DY49" s="63">
        <v>10</v>
      </c>
      <c r="DZ49" s="2">
        <v>24</v>
      </c>
      <c r="EA49" s="2">
        <v>30</v>
      </c>
      <c r="EB49" s="2">
        <v>30</v>
      </c>
      <c r="EC49" s="2">
        <v>34</v>
      </c>
      <c r="ED49" s="2">
        <v>1</v>
      </c>
      <c r="EE49" s="2">
        <v>25</v>
      </c>
      <c r="EF49" s="2">
        <v>11</v>
      </c>
      <c r="EG49" s="2">
        <v>5</v>
      </c>
      <c r="EH49" s="2">
        <v>5</v>
      </c>
      <c r="EI49" s="2">
        <v>1</v>
      </c>
      <c r="EJ49" s="2">
        <v>34</v>
      </c>
      <c r="EK49" s="2">
        <v>138700</v>
      </c>
      <c r="EQ49" s="1" t="s">
        <v>96</v>
      </c>
      <c r="ER49" s="74">
        <v>24</v>
      </c>
      <c r="ES49" s="2">
        <v>30</v>
      </c>
      <c r="ET49" s="2">
        <v>30</v>
      </c>
      <c r="EU49" s="2">
        <v>34</v>
      </c>
      <c r="EV49" s="2">
        <v>1</v>
      </c>
      <c r="EW49" s="2">
        <v>11</v>
      </c>
      <c r="EX49" s="2">
        <v>5</v>
      </c>
      <c r="EY49" s="2">
        <v>5</v>
      </c>
      <c r="EZ49" s="2">
        <v>1</v>
      </c>
      <c r="FA49" s="2">
        <v>34</v>
      </c>
      <c r="FB49" s="2">
        <v>138700</v>
      </c>
      <c r="FH49" s="1" t="s">
        <v>96</v>
      </c>
      <c r="FI49" s="77">
        <v>30</v>
      </c>
      <c r="FJ49" s="2">
        <v>30</v>
      </c>
      <c r="FK49" s="2">
        <v>34</v>
      </c>
      <c r="FL49" s="2">
        <v>1</v>
      </c>
      <c r="FM49" s="2">
        <v>5</v>
      </c>
      <c r="FN49" s="2">
        <v>5</v>
      </c>
      <c r="FO49" s="2">
        <v>1</v>
      </c>
      <c r="FP49" s="2">
        <v>34</v>
      </c>
      <c r="FQ49" s="2">
        <v>138700</v>
      </c>
      <c r="FW49" s="1" t="s">
        <v>96</v>
      </c>
      <c r="FX49" s="80">
        <v>30</v>
      </c>
      <c r="FY49" s="2">
        <v>34</v>
      </c>
      <c r="FZ49" s="2">
        <v>1</v>
      </c>
      <c r="GA49" s="2">
        <v>5</v>
      </c>
      <c r="GB49" s="2">
        <v>1</v>
      </c>
      <c r="GC49" s="2">
        <v>34</v>
      </c>
      <c r="GD49" s="2">
        <v>138700</v>
      </c>
      <c r="GJ49" s="1" t="s">
        <v>96</v>
      </c>
      <c r="GK49" s="22">
        <v>34</v>
      </c>
      <c r="GL49" s="2">
        <v>1</v>
      </c>
      <c r="GM49" s="2">
        <v>1</v>
      </c>
      <c r="GN49" s="2">
        <v>34</v>
      </c>
      <c r="GO49" s="2">
        <v>138700</v>
      </c>
      <c r="GW49" s="1" t="s">
        <v>96</v>
      </c>
      <c r="GX49" s="84">
        <v>1</v>
      </c>
      <c r="GY49" s="2">
        <v>34</v>
      </c>
      <c r="GZ49" s="2">
        <v>138700</v>
      </c>
    </row>
    <row r="50" spans="1:208" ht="15" thickBot="1" x14ac:dyDescent="0.35">
      <c r="A50" s="1" t="s">
        <v>97</v>
      </c>
      <c r="B50" s="2">
        <v>30</v>
      </c>
      <c r="C50" s="2">
        <v>25</v>
      </c>
      <c r="D50" s="2">
        <v>12</v>
      </c>
      <c r="E50" s="2">
        <v>32</v>
      </c>
      <c r="F50" s="2">
        <v>26</v>
      </c>
      <c r="G50" s="2">
        <v>33</v>
      </c>
      <c r="H50" s="2">
        <v>1</v>
      </c>
      <c r="I50" s="2">
        <v>1</v>
      </c>
      <c r="J50" s="2">
        <v>115100</v>
      </c>
      <c r="P50" s="1" t="s">
        <v>97</v>
      </c>
      <c r="Q50" s="2">
        <v>16</v>
      </c>
      <c r="R50" s="2">
        <v>6</v>
      </c>
      <c r="S50" s="2">
        <v>24</v>
      </c>
      <c r="T50" s="2">
        <v>6</v>
      </c>
      <c r="U50" s="2">
        <v>2</v>
      </c>
      <c r="V50" s="2">
        <v>16</v>
      </c>
      <c r="W50" s="2">
        <v>27</v>
      </c>
      <c r="X50" s="2">
        <v>27</v>
      </c>
      <c r="Y50" s="2">
        <v>115100</v>
      </c>
      <c r="AF50" s="1" t="s">
        <v>97</v>
      </c>
      <c r="AG50" s="2">
        <v>30</v>
      </c>
      <c r="AH50" s="2">
        <v>25</v>
      </c>
      <c r="AI50" s="2">
        <v>12</v>
      </c>
      <c r="AJ50" s="2">
        <v>32</v>
      </c>
      <c r="AK50" s="2">
        <v>26</v>
      </c>
      <c r="AL50" s="2">
        <v>33</v>
      </c>
      <c r="AM50" s="2">
        <v>1</v>
      </c>
      <c r="AN50" s="2">
        <v>1</v>
      </c>
      <c r="AO50" s="2">
        <v>16</v>
      </c>
      <c r="AP50" s="2">
        <v>6</v>
      </c>
      <c r="AQ50" s="2">
        <v>24</v>
      </c>
      <c r="AR50" s="2">
        <v>6</v>
      </c>
      <c r="AS50" s="2">
        <v>2</v>
      </c>
      <c r="AT50" s="2">
        <v>16</v>
      </c>
      <c r="AU50" s="2">
        <v>27</v>
      </c>
      <c r="AV50" s="2">
        <v>27</v>
      </c>
      <c r="AW50" s="2">
        <v>115100</v>
      </c>
      <c r="BJ50" s="1" t="s">
        <v>97</v>
      </c>
      <c r="BK50" s="2">
        <v>30</v>
      </c>
      <c r="BL50" s="2">
        <v>25</v>
      </c>
      <c r="BM50" s="2">
        <v>12</v>
      </c>
      <c r="BN50" s="2">
        <v>32</v>
      </c>
      <c r="BO50" s="2">
        <v>26</v>
      </c>
      <c r="BP50" s="2">
        <v>33</v>
      </c>
      <c r="BQ50" s="2">
        <v>1</v>
      </c>
      <c r="BR50" s="2">
        <v>1</v>
      </c>
      <c r="BS50" s="2">
        <v>5</v>
      </c>
      <c r="BT50" s="2">
        <v>10</v>
      </c>
      <c r="BU50" s="2">
        <v>23</v>
      </c>
      <c r="BV50" s="2">
        <v>3</v>
      </c>
      <c r="BW50" s="2">
        <v>9</v>
      </c>
      <c r="BX50" s="2">
        <v>2</v>
      </c>
      <c r="BY50" s="2">
        <v>34</v>
      </c>
      <c r="BZ50" s="2">
        <v>34</v>
      </c>
      <c r="CA50" s="2">
        <v>115100</v>
      </c>
      <c r="CF50" s="1" t="s">
        <v>97</v>
      </c>
      <c r="CG50" s="2">
        <v>16</v>
      </c>
      <c r="CH50" s="2">
        <v>6</v>
      </c>
      <c r="CI50" s="2">
        <v>24</v>
      </c>
      <c r="CJ50" s="2">
        <v>6</v>
      </c>
      <c r="CK50" s="2">
        <v>2</v>
      </c>
      <c r="CL50" s="2">
        <v>16</v>
      </c>
      <c r="CM50" s="2">
        <v>27</v>
      </c>
      <c r="CN50" s="2">
        <v>27</v>
      </c>
      <c r="CO50" s="2">
        <v>19</v>
      </c>
      <c r="CP50" s="2">
        <v>29</v>
      </c>
      <c r="CQ50" s="2">
        <v>11</v>
      </c>
      <c r="CR50" s="2">
        <v>29</v>
      </c>
      <c r="CS50" s="2">
        <v>33</v>
      </c>
      <c r="CT50" s="2">
        <v>19</v>
      </c>
      <c r="CU50" s="2">
        <v>8</v>
      </c>
      <c r="CV50" s="2">
        <v>8</v>
      </c>
      <c r="CW50" s="2">
        <v>115100</v>
      </c>
      <c r="DD50" s="1" t="s">
        <v>97</v>
      </c>
      <c r="DE50" s="2">
        <v>25</v>
      </c>
      <c r="DF50" s="2">
        <v>12</v>
      </c>
      <c r="DG50" s="2">
        <v>32</v>
      </c>
      <c r="DH50" s="2">
        <v>26</v>
      </c>
      <c r="DI50" s="2">
        <v>33</v>
      </c>
      <c r="DJ50" s="2">
        <v>1</v>
      </c>
      <c r="DK50" s="2">
        <v>1</v>
      </c>
      <c r="DL50" s="2">
        <v>10</v>
      </c>
      <c r="DM50" s="2">
        <v>23</v>
      </c>
      <c r="DN50" s="2">
        <v>3</v>
      </c>
      <c r="DO50" s="2">
        <v>9</v>
      </c>
      <c r="DP50" s="2">
        <v>2</v>
      </c>
      <c r="DQ50" s="2">
        <v>34</v>
      </c>
      <c r="DR50" s="2">
        <v>34</v>
      </c>
      <c r="DS50" s="2">
        <v>115100</v>
      </c>
      <c r="DX50" s="1" t="s">
        <v>97</v>
      </c>
      <c r="DY50" s="2">
        <v>12</v>
      </c>
      <c r="DZ50" s="2">
        <v>32</v>
      </c>
      <c r="EA50" s="2">
        <v>26</v>
      </c>
      <c r="EB50" s="2">
        <v>33</v>
      </c>
      <c r="EC50" s="2">
        <v>1</v>
      </c>
      <c r="ED50" s="2">
        <v>1</v>
      </c>
      <c r="EE50" s="2">
        <v>23</v>
      </c>
      <c r="EF50" s="2">
        <v>3</v>
      </c>
      <c r="EG50" s="2">
        <v>9</v>
      </c>
      <c r="EH50" s="2">
        <v>2</v>
      </c>
      <c r="EI50" s="2">
        <v>34</v>
      </c>
      <c r="EJ50" s="2">
        <v>34</v>
      </c>
      <c r="EK50" s="2">
        <v>115100</v>
      </c>
      <c r="EQ50" s="1" t="s">
        <v>97</v>
      </c>
      <c r="ER50" s="2">
        <v>32</v>
      </c>
      <c r="ES50" s="2">
        <v>26</v>
      </c>
      <c r="ET50" s="2">
        <v>33</v>
      </c>
      <c r="EU50" s="2">
        <v>1</v>
      </c>
      <c r="EV50" s="2">
        <v>1</v>
      </c>
      <c r="EW50" s="2">
        <v>3</v>
      </c>
      <c r="EX50" s="2">
        <v>9</v>
      </c>
      <c r="EY50" s="2">
        <v>2</v>
      </c>
      <c r="EZ50" s="2">
        <v>34</v>
      </c>
      <c r="FA50" s="2">
        <v>34</v>
      </c>
      <c r="FB50" s="2">
        <v>115100</v>
      </c>
      <c r="FH50" s="1" t="s">
        <v>97</v>
      </c>
      <c r="FI50" s="2">
        <v>26</v>
      </c>
      <c r="FJ50" s="2">
        <v>33</v>
      </c>
      <c r="FK50" s="2">
        <v>1</v>
      </c>
      <c r="FL50" s="2">
        <v>1</v>
      </c>
      <c r="FM50" s="2">
        <v>9</v>
      </c>
      <c r="FN50" s="2">
        <v>2</v>
      </c>
      <c r="FO50" s="2">
        <v>34</v>
      </c>
      <c r="FP50" s="2">
        <v>34</v>
      </c>
      <c r="FQ50" s="2">
        <v>115100</v>
      </c>
      <c r="FW50" s="1" t="s">
        <v>97</v>
      </c>
      <c r="FX50" s="2">
        <v>33</v>
      </c>
      <c r="FY50" s="2">
        <v>1</v>
      </c>
      <c r="FZ50" s="2">
        <v>1</v>
      </c>
      <c r="GA50" s="2">
        <v>2</v>
      </c>
      <c r="GB50" s="2">
        <v>34</v>
      </c>
      <c r="GC50" s="2">
        <v>34</v>
      </c>
      <c r="GD50" s="2">
        <v>115100</v>
      </c>
      <c r="GJ50" s="1" t="s">
        <v>97</v>
      </c>
      <c r="GK50" s="2">
        <v>1</v>
      </c>
      <c r="GL50" s="2">
        <v>1</v>
      </c>
      <c r="GM50" s="2">
        <v>34</v>
      </c>
      <c r="GN50" s="2">
        <v>34</v>
      </c>
      <c r="GO50" s="2">
        <v>115100</v>
      </c>
      <c r="GW50" s="1" t="s">
        <v>97</v>
      </c>
      <c r="GX50" s="2">
        <v>1</v>
      </c>
      <c r="GY50" s="2">
        <v>34</v>
      </c>
      <c r="GZ50" s="2">
        <v>115100</v>
      </c>
    </row>
    <row r="51" spans="1:208" ht="15" thickBot="1" x14ac:dyDescent="0.35">
      <c r="A51" s="1" t="s">
        <v>98</v>
      </c>
      <c r="B51" s="2">
        <v>32</v>
      </c>
      <c r="C51" s="2">
        <v>24</v>
      </c>
      <c r="D51" s="2">
        <v>25</v>
      </c>
      <c r="E51" s="2">
        <v>20</v>
      </c>
      <c r="F51" s="2">
        <v>17</v>
      </c>
      <c r="G51" s="2">
        <v>1</v>
      </c>
      <c r="H51" s="2">
        <v>1</v>
      </c>
      <c r="I51" s="2">
        <v>1</v>
      </c>
      <c r="J51" s="2">
        <v>115600</v>
      </c>
      <c r="P51" s="1" t="s">
        <v>98</v>
      </c>
      <c r="Q51" s="2">
        <v>4</v>
      </c>
      <c r="R51" s="2">
        <v>5</v>
      </c>
      <c r="S51" s="2">
        <v>2</v>
      </c>
      <c r="T51" s="2">
        <v>27</v>
      </c>
      <c r="U51" s="2">
        <v>25</v>
      </c>
      <c r="V51" s="2">
        <v>26</v>
      </c>
      <c r="W51" s="2">
        <v>25</v>
      </c>
      <c r="X51" s="2">
        <v>26</v>
      </c>
      <c r="Y51" s="2">
        <v>115600</v>
      </c>
      <c r="AF51" s="1" t="s">
        <v>98</v>
      </c>
      <c r="AG51" s="2">
        <v>32</v>
      </c>
      <c r="AH51" s="2">
        <v>24</v>
      </c>
      <c r="AI51" s="2">
        <v>25</v>
      </c>
      <c r="AJ51" s="2">
        <v>20</v>
      </c>
      <c r="AK51" s="2">
        <v>17</v>
      </c>
      <c r="AL51" s="2">
        <v>1</v>
      </c>
      <c r="AM51" s="2">
        <v>1</v>
      </c>
      <c r="AN51" s="2">
        <v>1</v>
      </c>
      <c r="AO51" s="2">
        <v>4</v>
      </c>
      <c r="AP51" s="2">
        <v>5</v>
      </c>
      <c r="AQ51" s="2">
        <v>2</v>
      </c>
      <c r="AR51" s="2">
        <v>27</v>
      </c>
      <c r="AS51" s="2">
        <v>25</v>
      </c>
      <c r="AT51" s="2">
        <v>26</v>
      </c>
      <c r="AU51" s="2">
        <v>25</v>
      </c>
      <c r="AV51" s="2">
        <v>26</v>
      </c>
      <c r="AW51" s="2">
        <v>115600</v>
      </c>
      <c r="BJ51" s="1" t="s">
        <v>98</v>
      </c>
      <c r="BK51" s="2">
        <v>32</v>
      </c>
      <c r="BL51" s="2">
        <v>24</v>
      </c>
      <c r="BM51" s="2">
        <v>25</v>
      </c>
      <c r="BN51" s="2">
        <v>20</v>
      </c>
      <c r="BO51" s="2">
        <v>17</v>
      </c>
      <c r="BP51" s="2">
        <v>1</v>
      </c>
      <c r="BQ51" s="2">
        <v>1</v>
      </c>
      <c r="BR51" s="2">
        <v>1</v>
      </c>
      <c r="BS51" s="2">
        <v>3</v>
      </c>
      <c r="BT51" s="2">
        <v>11</v>
      </c>
      <c r="BU51" s="2">
        <v>10</v>
      </c>
      <c r="BV51" s="2">
        <v>15</v>
      </c>
      <c r="BW51" s="2">
        <v>18</v>
      </c>
      <c r="BX51" s="2">
        <v>34</v>
      </c>
      <c r="BY51" s="2">
        <v>34</v>
      </c>
      <c r="BZ51" s="2">
        <v>34</v>
      </c>
      <c r="CA51" s="2">
        <v>115600</v>
      </c>
      <c r="CF51" s="1" t="s">
        <v>98</v>
      </c>
      <c r="CG51" s="2">
        <v>4</v>
      </c>
      <c r="CH51" s="2">
        <v>5</v>
      </c>
      <c r="CI51" s="2">
        <v>2</v>
      </c>
      <c r="CJ51" s="2">
        <v>27</v>
      </c>
      <c r="CK51" s="2">
        <v>25</v>
      </c>
      <c r="CL51" s="2">
        <v>26</v>
      </c>
      <c r="CM51" s="2">
        <v>25</v>
      </c>
      <c r="CN51" s="2">
        <v>26</v>
      </c>
      <c r="CO51" s="2">
        <v>31</v>
      </c>
      <c r="CP51" s="2">
        <v>30</v>
      </c>
      <c r="CQ51" s="2">
        <v>33</v>
      </c>
      <c r="CR51" s="2">
        <v>8</v>
      </c>
      <c r="CS51" s="2">
        <v>10</v>
      </c>
      <c r="CT51" s="2">
        <v>9</v>
      </c>
      <c r="CU51" s="2">
        <v>10</v>
      </c>
      <c r="CV51" s="2">
        <v>9</v>
      </c>
      <c r="CW51" s="2">
        <v>115600</v>
      </c>
      <c r="DD51" s="1" t="s">
        <v>98</v>
      </c>
      <c r="DE51" s="2">
        <v>24</v>
      </c>
      <c r="DF51" s="2">
        <v>25</v>
      </c>
      <c r="DG51" s="2">
        <v>20</v>
      </c>
      <c r="DH51" s="2">
        <v>17</v>
      </c>
      <c r="DI51" s="2">
        <v>1</v>
      </c>
      <c r="DJ51" s="2">
        <v>1</v>
      </c>
      <c r="DK51" s="2">
        <v>1</v>
      </c>
      <c r="DL51" s="2">
        <v>11</v>
      </c>
      <c r="DM51" s="2">
        <v>10</v>
      </c>
      <c r="DN51" s="2">
        <v>15</v>
      </c>
      <c r="DO51" s="2">
        <v>18</v>
      </c>
      <c r="DP51" s="2">
        <v>34</v>
      </c>
      <c r="DQ51" s="2">
        <v>34</v>
      </c>
      <c r="DR51" s="2">
        <v>34</v>
      </c>
      <c r="DS51" s="2">
        <v>115600</v>
      </c>
      <c r="DX51" s="1" t="s">
        <v>98</v>
      </c>
      <c r="DY51" s="2">
        <v>25</v>
      </c>
      <c r="DZ51" s="2">
        <v>20</v>
      </c>
      <c r="EA51" s="2">
        <v>17</v>
      </c>
      <c r="EB51" s="2">
        <v>1</v>
      </c>
      <c r="EC51" s="2">
        <v>1</v>
      </c>
      <c r="ED51" s="2">
        <v>1</v>
      </c>
      <c r="EE51" s="2">
        <v>10</v>
      </c>
      <c r="EF51" s="2">
        <v>15</v>
      </c>
      <c r="EG51" s="2">
        <v>18</v>
      </c>
      <c r="EH51" s="2">
        <v>34</v>
      </c>
      <c r="EI51" s="2">
        <v>34</v>
      </c>
      <c r="EJ51" s="2">
        <v>34</v>
      </c>
      <c r="EK51" s="2">
        <v>115600</v>
      </c>
      <c r="EQ51" s="1" t="s">
        <v>98</v>
      </c>
      <c r="ER51" s="2">
        <v>20</v>
      </c>
      <c r="ES51" s="2">
        <v>17</v>
      </c>
      <c r="ET51" s="2">
        <v>1</v>
      </c>
      <c r="EU51" s="2">
        <v>1</v>
      </c>
      <c r="EV51" s="2">
        <v>1</v>
      </c>
      <c r="EW51" s="2">
        <v>15</v>
      </c>
      <c r="EX51" s="2">
        <v>18</v>
      </c>
      <c r="EY51" s="2">
        <v>34</v>
      </c>
      <c r="EZ51" s="2">
        <v>34</v>
      </c>
      <c r="FA51" s="2">
        <v>34</v>
      </c>
      <c r="FB51" s="2">
        <v>115600</v>
      </c>
      <c r="FH51" s="1" t="s">
        <v>98</v>
      </c>
      <c r="FI51" s="2">
        <v>17</v>
      </c>
      <c r="FJ51" s="2">
        <v>1</v>
      </c>
      <c r="FK51" s="2">
        <v>1</v>
      </c>
      <c r="FL51" s="2">
        <v>1</v>
      </c>
      <c r="FM51" s="2">
        <v>18</v>
      </c>
      <c r="FN51" s="2">
        <v>34</v>
      </c>
      <c r="FO51" s="2">
        <v>34</v>
      </c>
      <c r="FP51" s="2">
        <v>34</v>
      </c>
      <c r="FQ51" s="2">
        <v>115600</v>
      </c>
      <c r="FW51" s="1" t="s">
        <v>98</v>
      </c>
      <c r="FX51" s="2">
        <v>1</v>
      </c>
      <c r="FY51" s="2">
        <v>1</v>
      </c>
      <c r="FZ51" s="2">
        <v>1</v>
      </c>
      <c r="GA51" s="2">
        <v>34</v>
      </c>
      <c r="GB51" s="2">
        <v>34</v>
      </c>
      <c r="GC51" s="2">
        <v>34</v>
      </c>
      <c r="GD51" s="2">
        <v>115600</v>
      </c>
      <c r="GJ51" s="1" t="s">
        <v>98</v>
      </c>
      <c r="GK51" s="2">
        <v>1</v>
      </c>
      <c r="GL51" s="2">
        <v>1</v>
      </c>
      <c r="GM51" s="2">
        <v>34</v>
      </c>
      <c r="GN51" s="2">
        <v>34</v>
      </c>
      <c r="GO51" s="2">
        <v>115600</v>
      </c>
      <c r="GW51" s="1" t="s">
        <v>98</v>
      </c>
      <c r="GX51" s="2">
        <v>1</v>
      </c>
      <c r="GY51" s="2">
        <v>34</v>
      </c>
      <c r="GZ51" s="2">
        <v>115600</v>
      </c>
    </row>
    <row r="52" spans="1:208" ht="15" thickBot="1" x14ac:dyDescent="0.35">
      <c r="A52" s="1" t="s">
        <v>99</v>
      </c>
      <c r="B52" s="2">
        <v>19</v>
      </c>
      <c r="C52" s="2">
        <v>22</v>
      </c>
      <c r="D52" s="2">
        <v>21</v>
      </c>
      <c r="E52" s="2">
        <v>26</v>
      </c>
      <c r="F52" s="2">
        <v>5</v>
      </c>
      <c r="G52" s="2">
        <v>1</v>
      </c>
      <c r="H52" s="2">
        <v>1</v>
      </c>
      <c r="I52" s="2">
        <v>1</v>
      </c>
      <c r="J52" s="2">
        <v>131666</v>
      </c>
      <c r="P52" s="1" t="s">
        <v>99</v>
      </c>
      <c r="Q52" s="2">
        <v>30</v>
      </c>
      <c r="R52" s="2">
        <v>27</v>
      </c>
      <c r="S52" s="2">
        <v>20</v>
      </c>
      <c r="T52" s="2">
        <v>19</v>
      </c>
      <c r="U52" s="2">
        <v>7</v>
      </c>
      <c r="V52" s="2">
        <v>6</v>
      </c>
      <c r="W52" s="2">
        <v>3</v>
      </c>
      <c r="X52" s="2">
        <v>3</v>
      </c>
      <c r="Y52" s="2">
        <v>131666</v>
      </c>
      <c r="AF52" s="1" t="s">
        <v>99</v>
      </c>
      <c r="AG52" s="2">
        <v>19</v>
      </c>
      <c r="AH52" s="2">
        <v>22</v>
      </c>
      <c r="AI52" s="2">
        <v>21</v>
      </c>
      <c r="AJ52" s="2">
        <v>26</v>
      </c>
      <c r="AK52" s="2">
        <v>5</v>
      </c>
      <c r="AL52" s="2">
        <v>1</v>
      </c>
      <c r="AM52" s="2">
        <v>1</v>
      </c>
      <c r="AN52" s="2">
        <v>1</v>
      </c>
      <c r="AO52" s="2">
        <v>30</v>
      </c>
      <c r="AP52" s="2">
        <v>27</v>
      </c>
      <c r="AQ52" s="2">
        <v>20</v>
      </c>
      <c r="AR52" s="2">
        <v>19</v>
      </c>
      <c r="AS52" s="2">
        <v>7</v>
      </c>
      <c r="AT52" s="2">
        <v>6</v>
      </c>
      <c r="AU52" s="2">
        <v>3</v>
      </c>
      <c r="AV52" s="2">
        <v>3</v>
      </c>
      <c r="AW52" s="2">
        <v>131666</v>
      </c>
      <c r="BJ52" s="1" t="s">
        <v>99</v>
      </c>
      <c r="BK52" s="2">
        <v>19</v>
      </c>
      <c r="BL52" s="2">
        <v>22</v>
      </c>
      <c r="BM52" s="2">
        <v>21</v>
      </c>
      <c r="BN52" s="2">
        <v>26</v>
      </c>
      <c r="BO52" s="2">
        <v>5</v>
      </c>
      <c r="BP52" s="2">
        <v>1</v>
      </c>
      <c r="BQ52" s="2">
        <v>1</v>
      </c>
      <c r="BR52" s="2">
        <v>1</v>
      </c>
      <c r="BS52" s="2">
        <v>16</v>
      </c>
      <c r="BT52" s="2">
        <v>13</v>
      </c>
      <c r="BU52" s="2">
        <v>14</v>
      </c>
      <c r="BV52" s="2">
        <v>9</v>
      </c>
      <c r="BW52" s="2">
        <v>30</v>
      </c>
      <c r="BX52" s="2">
        <v>34</v>
      </c>
      <c r="BY52" s="2">
        <v>34</v>
      </c>
      <c r="BZ52" s="2">
        <v>34</v>
      </c>
      <c r="CA52" s="2">
        <v>131666</v>
      </c>
      <c r="CF52" s="1" t="s">
        <v>99</v>
      </c>
      <c r="CG52" s="2">
        <v>30</v>
      </c>
      <c r="CH52" s="2">
        <v>27</v>
      </c>
      <c r="CI52" s="2">
        <v>20</v>
      </c>
      <c r="CJ52" s="2">
        <v>19</v>
      </c>
      <c r="CK52" s="2">
        <v>7</v>
      </c>
      <c r="CL52" s="2">
        <v>6</v>
      </c>
      <c r="CM52" s="2">
        <v>3</v>
      </c>
      <c r="CN52" s="2">
        <v>3</v>
      </c>
      <c r="CO52" s="2">
        <v>5</v>
      </c>
      <c r="CP52" s="2">
        <v>8</v>
      </c>
      <c r="CQ52" s="2">
        <v>15</v>
      </c>
      <c r="CR52" s="2">
        <v>16</v>
      </c>
      <c r="CS52" s="2">
        <v>28</v>
      </c>
      <c r="CT52" s="2">
        <v>29</v>
      </c>
      <c r="CU52" s="2">
        <v>32</v>
      </c>
      <c r="CV52" s="2">
        <v>32</v>
      </c>
      <c r="CW52" s="2">
        <v>131666</v>
      </c>
      <c r="DD52" s="1" t="s">
        <v>99</v>
      </c>
      <c r="DE52" s="2">
        <v>22</v>
      </c>
      <c r="DF52" s="2">
        <v>21</v>
      </c>
      <c r="DG52" s="2">
        <v>26</v>
      </c>
      <c r="DH52" s="2">
        <v>5</v>
      </c>
      <c r="DI52" s="2">
        <v>1</v>
      </c>
      <c r="DJ52" s="2">
        <v>1</v>
      </c>
      <c r="DK52" s="2">
        <v>1</v>
      </c>
      <c r="DL52" s="2">
        <v>13</v>
      </c>
      <c r="DM52" s="2">
        <v>14</v>
      </c>
      <c r="DN52" s="2">
        <v>9</v>
      </c>
      <c r="DO52" s="2">
        <v>30</v>
      </c>
      <c r="DP52" s="2">
        <v>34</v>
      </c>
      <c r="DQ52" s="2">
        <v>34</v>
      </c>
      <c r="DR52" s="2">
        <v>34</v>
      </c>
      <c r="DS52" s="2">
        <v>131666</v>
      </c>
      <c r="DX52" s="1" t="s">
        <v>99</v>
      </c>
      <c r="DY52" s="2">
        <v>21</v>
      </c>
      <c r="DZ52" s="2">
        <v>26</v>
      </c>
      <c r="EA52" s="2">
        <v>5</v>
      </c>
      <c r="EB52" s="2">
        <v>1</v>
      </c>
      <c r="EC52" s="2">
        <v>1</v>
      </c>
      <c r="ED52" s="2">
        <v>1</v>
      </c>
      <c r="EE52" s="2">
        <v>14</v>
      </c>
      <c r="EF52" s="2">
        <v>9</v>
      </c>
      <c r="EG52" s="2">
        <v>30</v>
      </c>
      <c r="EH52" s="2">
        <v>34</v>
      </c>
      <c r="EI52" s="2">
        <v>34</v>
      </c>
      <c r="EJ52" s="2">
        <v>34</v>
      </c>
      <c r="EK52" s="2">
        <v>131666</v>
      </c>
      <c r="EQ52" s="1" t="s">
        <v>99</v>
      </c>
      <c r="ER52" s="2">
        <v>26</v>
      </c>
      <c r="ES52" s="2">
        <v>5</v>
      </c>
      <c r="ET52" s="2">
        <v>1</v>
      </c>
      <c r="EU52" s="2">
        <v>1</v>
      </c>
      <c r="EV52" s="2">
        <v>1</v>
      </c>
      <c r="EW52" s="2">
        <v>9</v>
      </c>
      <c r="EX52" s="2">
        <v>30</v>
      </c>
      <c r="EY52" s="2">
        <v>34</v>
      </c>
      <c r="EZ52" s="2">
        <v>34</v>
      </c>
      <c r="FA52" s="2">
        <v>34</v>
      </c>
      <c r="FB52" s="2">
        <v>131666</v>
      </c>
      <c r="FH52" s="1" t="s">
        <v>99</v>
      </c>
      <c r="FI52" s="2">
        <v>5</v>
      </c>
      <c r="FJ52" s="2">
        <v>1</v>
      </c>
      <c r="FK52" s="2">
        <v>1</v>
      </c>
      <c r="FL52" s="2">
        <v>1</v>
      </c>
      <c r="FM52" s="2">
        <v>30</v>
      </c>
      <c r="FN52" s="2">
        <v>34</v>
      </c>
      <c r="FO52" s="2">
        <v>34</v>
      </c>
      <c r="FP52" s="2">
        <v>34</v>
      </c>
      <c r="FQ52" s="2">
        <v>131666</v>
      </c>
      <c r="FW52" s="1" t="s">
        <v>99</v>
      </c>
      <c r="FX52" s="2">
        <v>1</v>
      </c>
      <c r="FY52" s="2">
        <v>1</v>
      </c>
      <c r="FZ52" s="2">
        <v>1</v>
      </c>
      <c r="GA52" s="2">
        <v>34</v>
      </c>
      <c r="GB52" s="2">
        <v>34</v>
      </c>
      <c r="GC52" s="2">
        <v>34</v>
      </c>
      <c r="GD52" s="2">
        <v>131666</v>
      </c>
      <c r="GJ52" s="1" t="s">
        <v>99</v>
      </c>
      <c r="GK52" s="2">
        <v>1</v>
      </c>
      <c r="GL52" s="2">
        <v>1</v>
      </c>
      <c r="GM52" s="2">
        <v>34</v>
      </c>
      <c r="GN52" s="2">
        <v>34</v>
      </c>
      <c r="GO52" s="2">
        <v>131666</v>
      </c>
      <c r="GW52" s="1" t="s">
        <v>99</v>
      </c>
      <c r="GX52" s="2">
        <v>1</v>
      </c>
      <c r="GY52" s="2">
        <v>34</v>
      </c>
      <c r="GZ52" s="2">
        <v>131666</v>
      </c>
    </row>
    <row r="53" spans="1:208" ht="15" thickBot="1" x14ac:dyDescent="0.35">
      <c r="A53" s="1" t="s">
        <v>100</v>
      </c>
      <c r="B53" s="2">
        <v>31</v>
      </c>
      <c r="C53" s="2">
        <v>31</v>
      </c>
      <c r="D53" s="2">
        <v>31</v>
      </c>
      <c r="E53" s="2">
        <v>26</v>
      </c>
      <c r="F53" s="2">
        <v>5</v>
      </c>
      <c r="G53" s="2">
        <v>1</v>
      </c>
      <c r="H53" s="2">
        <v>1</v>
      </c>
      <c r="I53" s="2">
        <v>1</v>
      </c>
      <c r="J53" s="2">
        <v>130933</v>
      </c>
      <c r="P53" s="1" t="s">
        <v>100</v>
      </c>
      <c r="Q53" s="2">
        <v>34</v>
      </c>
      <c r="R53" s="2">
        <v>29</v>
      </c>
      <c r="S53" s="2">
        <v>27</v>
      </c>
      <c r="T53" s="2">
        <v>16</v>
      </c>
      <c r="U53" s="2">
        <v>11</v>
      </c>
      <c r="V53" s="2">
        <v>7</v>
      </c>
      <c r="W53" s="2">
        <v>6</v>
      </c>
      <c r="X53" s="2">
        <v>4</v>
      </c>
      <c r="Y53" s="2">
        <v>130933</v>
      </c>
      <c r="AF53" s="1" t="s">
        <v>100</v>
      </c>
      <c r="AG53" s="2">
        <v>31</v>
      </c>
      <c r="AH53" s="2">
        <v>31</v>
      </c>
      <c r="AI53" s="2">
        <v>31</v>
      </c>
      <c r="AJ53" s="2">
        <v>26</v>
      </c>
      <c r="AK53" s="2">
        <v>5</v>
      </c>
      <c r="AL53" s="2">
        <v>1</v>
      </c>
      <c r="AM53" s="2">
        <v>1</v>
      </c>
      <c r="AN53" s="2">
        <v>1</v>
      </c>
      <c r="AO53" s="2">
        <v>34</v>
      </c>
      <c r="AP53" s="2">
        <v>29</v>
      </c>
      <c r="AQ53" s="2">
        <v>27</v>
      </c>
      <c r="AR53" s="2">
        <v>16</v>
      </c>
      <c r="AS53" s="2">
        <v>11</v>
      </c>
      <c r="AT53" s="2">
        <v>7</v>
      </c>
      <c r="AU53" s="2">
        <v>6</v>
      </c>
      <c r="AV53" s="2">
        <v>4</v>
      </c>
      <c r="AW53" s="2">
        <v>130933</v>
      </c>
      <c r="BJ53" s="1" t="s">
        <v>100</v>
      </c>
      <c r="BK53" s="2">
        <v>31</v>
      </c>
      <c r="BL53" s="2">
        <v>31</v>
      </c>
      <c r="BM53" s="2">
        <v>31</v>
      </c>
      <c r="BN53" s="2">
        <v>26</v>
      </c>
      <c r="BO53" s="2">
        <v>5</v>
      </c>
      <c r="BP53" s="2">
        <v>1</v>
      </c>
      <c r="BQ53" s="2">
        <v>1</v>
      </c>
      <c r="BR53" s="2">
        <v>1</v>
      </c>
      <c r="BS53" s="2">
        <v>4</v>
      </c>
      <c r="BT53" s="2">
        <v>4</v>
      </c>
      <c r="BU53" s="2">
        <v>4</v>
      </c>
      <c r="BV53" s="2">
        <v>9</v>
      </c>
      <c r="BW53" s="2">
        <v>30</v>
      </c>
      <c r="BX53" s="2">
        <v>34</v>
      </c>
      <c r="BY53" s="2">
        <v>34</v>
      </c>
      <c r="BZ53" s="2">
        <v>34</v>
      </c>
      <c r="CA53" s="2">
        <v>130933</v>
      </c>
      <c r="CF53" s="1" t="s">
        <v>100</v>
      </c>
      <c r="CG53" s="2">
        <v>34</v>
      </c>
      <c r="CH53" s="2">
        <v>29</v>
      </c>
      <c r="CI53" s="2">
        <v>27</v>
      </c>
      <c r="CJ53" s="2">
        <v>16</v>
      </c>
      <c r="CK53" s="2">
        <v>11</v>
      </c>
      <c r="CL53" s="2">
        <v>7</v>
      </c>
      <c r="CM53" s="2">
        <v>6</v>
      </c>
      <c r="CN53" s="2">
        <v>4</v>
      </c>
      <c r="CO53" s="2">
        <v>1</v>
      </c>
      <c r="CP53" s="2">
        <v>6</v>
      </c>
      <c r="CQ53" s="2">
        <v>8</v>
      </c>
      <c r="CR53" s="2">
        <v>19</v>
      </c>
      <c r="CS53" s="2">
        <v>24</v>
      </c>
      <c r="CT53" s="2">
        <v>28</v>
      </c>
      <c r="CU53" s="2">
        <v>29</v>
      </c>
      <c r="CV53" s="2">
        <v>31</v>
      </c>
      <c r="CW53" s="2">
        <v>130933</v>
      </c>
      <c r="DD53" s="1" t="s">
        <v>100</v>
      </c>
      <c r="DE53" s="2">
        <v>31</v>
      </c>
      <c r="DF53" s="2">
        <v>31</v>
      </c>
      <c r="DG53" s="2">
        <v>26</v>
      </c>
      <c r="DH53" s="2">
        <v>5</v>
      </c>
      <c r="DI53" s="2">
        <v>1</v>
      </c>
      <c r="DJ53" s="2">
        <v>1</v>
      </c>
      <c r="DK53" s="2">
        <v>1</v>
      </c>
      <c r="DL53" s="2">
        <v>4</v>
      </c>
      <c r="DM53" s="2">
        <v>4</v>
      </c>
      <c r="DN53" s="2">
        <v>9</v>
      </c>
      <c r="DO53" s="2">
        <v>30</v>
      </c>
      <c r="DP53" s="2">
        <v>34</v>
      </c>
      <c r="DQ53" s="2">
        <v>34</v>
      </c>
      <c r="DR53" s="2">
        <v>34</v>
      </c>
      <c r="DS53" s="2">
        <v>130933</v>
      </c>
      <c r="DX53" s="1" t="s">
        <v>100</v>
      </c>
      <c r="DY53" s="2">
        <v>31</v>
      </c>
      <c r="DZ53" s="2">
        <v>26</v>
      </c>
      <c r="EA53" s="2">
        <v>5</v>
      </c>
      <c r="EB53" s="2">
        <v>1</v>
      </c>
      <c r="EC53" s="2">
        <v>1</v>
      </c>
      <c r="ED53" s="2">
        <v>1</v>
      </c>
      <c r="EE53" s="2">
        <v>4</v>
      </c>
      <c r="EF53" s="2">
        <v>9</v>
      </c>
      <c r="EG53" s="2">
        <v>30</v>
      </c>
      <c r="EH53" s="2">
        <v>34</v>
      </c>
      <c r="EI53" s="2">
        <v>34</v>
      </c>
      <c r="EJ53" s="2">
        <v>34</v>
      </c>
      <c r="EK53" s="2">
        <v>130933</v>
      </c>
      <c r="EQ53" s="1" t="s">
        <v>100</v>
      </c>
      <c r="ER53" s="2">
        <v>26</v>
      </c>
      <c r="ES53" s="2">
        <v>5</v>
      </c>
      <c r="ET53" s="2">
        <v>1</v>
      </c>
      <c r="EU53" s="2">
        <v>1</v>
      </c>
      <c r="EV53" s="2">
        <v>1</v>
      </c>
      <c r="EW53" s="2">
        <v>9</v>
      </c>
      <c r="EX53" s="2">
        <v>30</v>
      </c>
      <c r="EY53" s="2">
        <v>34</v>
      </c>
      <c r="EZ53" s="2">
        <v>34</v>
      </c>
      <c r="FA53" s="2">
        <v>34</v>
      </c>
      <c r="FB53" s="2">
        <v>130933</v>
      </c>
      <c r="FH53" s="1" t="s">
        <v>100</v>
      </c>
      <c r="FI53" s="2">
        <v>5</v>
      </c>
      <c r="FJ53" s="2">
        <v>1</v>
      </c>
      <c r="FK53" s="2">
        <v>1</v>
      </c>
      <c r="FL53" s="2">
        <v>1</v>
      </c>
      <c r="FM53" s="2">
        <v>30</v>
      </c>
      <c r="FN53" s="2">
        <v>34</v>
      </c>
      <c r="FO53" s="2">
        <v>34</v>
      </c>
      <c r="FP53" s="2">
        <v>34</v>
      </c>
      <c r="FQ53" s="2">
        <v>130933</v>
      </c>
      <c r="FW53" s="1" t="s">
        <v>100</v>
      </c>
      <c r="FX53" s="2">
        <v>1</v>
      </c>
      <c r="FY53" s="2">
        <v>1</v>
      </c>
      <c r="FZ53" s="2">
        <v>1</v>
      </c>
      <c r="GA53" s="2">
        <v>34</v>
      </c>
      <c r="GB53" s="2">
        <v>34</v>
      </c>
      <c r="GC53" s="2">
        <v>34</v>
      </c>
      <c r="GD53" s="2">
        <v>130933</v>
      </c>
      <c r="GJ53" s="1" t="s">
        <v>100</v>
      </c>
      <c r="GK53" s="2">
        <v>1</v>
      </c>
      <c r="GL53" s="2">
        <v>1</v>
      </c>
      <c r="GM53" s="2">
        <v>34</v>
      </c>
      <c r="GN53" s="2">
        <v>34</v>
      </c>
      <c r="GO53" s="2">
        <v>130933</v>
      </c>
      <c r="GW53" s="1" t="s">
        <v>100</v>
      </c>
      <c r="GX53" s="2">
        <v>1</v>
      </c>
      <c r="GY53" s="2">
        <v>34</v>
      </c>
      <c r="GZ53" s="2">
        <v>130933</v>
      </c>
    </row>
    <row r="54" spans="1:208" ht="15" thickBot="1" x14ac:dyDescent="0.35">
      <c r="A54" s="1" t="s">
        <v>101</v>
      </c>
      <c r="B54" s="2">
        <v>28</v>
      </c>
      <c r="C54" s="2">
        <v>33</v>
      </c>
      <c r="D54" s="2">
        <v>20</v>
      </c>
      <c r="E54" s="2">
        <v>30</v>
      </c>
      <c r="F54" s="2">
        <v>31</v>
      </c>
      <c r="G54" s="2">
        <v>25</v>
      </c>
      <c r="H54" s="2">
        <v>26</v>
      </c>
      <c r="I54" s="2">
        <v>1</v>
      </c>
      <c r="J54" s="2">
        <v>112800</v>
      </c>
      <c r="P54" s="1" t="s">
        <v>101</v>
      </c>
      <c r="Q54" s="2">
        <v>26</v>
      </c>
      <c r="R54" s="2">
        <v>3</v>
      </c>
      <c r="S54" s="2">
        <v>16</v>
      </c>
      <c r="T54" s="2">
        <v>4</v>
      </c>
      <c r="U54" s="2">
        <v>6</v>
      </c>
      <c r="V54" s="2">
        <v>30</v>
      </c>
      <c r="W54" s="2">
        <v>30</v>
      </c>
      <c r="X54" s="2">
        <v>31</v>
      </c>
      <c r="Y54" s="2">
        <v>112800</v>
      </c>
      <c r="AF54" s="1" t="s">
        <v>101</v>
      </c>
      <c r="AG54" s="2">
        <v>28</v>
      </c>
      <c r="AH54" s="2">
        <v>33</v>
      </c>
      <c r="AI54" s="2">
        <v>20</v>
      </c>
      <c r="AJ54" s="2">
        <v>30</v>
      </c>
      <c r="AK54" s="2">
        <v>31</v>
      </c>
      <c r="AL54" s="2">
        <v>25</v>
      </c>
      <c r="AM54" s="2">
        <v>26</v>
      </c>
      <c r="AN54" s="2">
        <v>1</v>
      </c>
      <c r="AO54" s="2">
        <v>26</v>
      </c>
      <c r="AP54" s="2">
        <v>3</v>
      </c>
      <c r="AQ54" s="2">
        <v>16</v>
      </c>
      <c r="AR54" s="2">
        <v>4</v>
      </c>
      <c r="AS54" s="2">
        <v>6</v>
      </c>
      <c r="AT54" s="2">
        <v>30</v>
      </c>
      <c r="AU54" s="2">
        <v>30</v>
      </c>
      <c r="AV54" s="2">
        <v>31</v>
      </c>
      <c r="AW54" s="2">
        <v>112800</v>
      </c>
      <c r="BJ54" s="1" t="s">
        <v>101</v>
      </c>
      <c r="BK54" s="2">
        <v>28</v>
      </c>
      <c r="BL54" s="2">
        <v>33</v>
      </c>
      <c r="BM54" s="2">
        <v>20</v>
      </c>
      <c r="BN54" s="2">
        <v>30</v>
      </c>
      <c r="BO54" s="2">
        <v>31</v>
      </c>
      <c r="BP54" s="2">
        <v>25</v>
      </c>
      <c r="BQ54" s="2">
        <v>26</v>
      </c>
      <c r="BR54" s="2">
        <v>1</v>
      </c>
      <c r="BS54" s="2">
        <v>7</v>
      </c>
      <c r="BT54" s="2">
        <v>2</v>
      </c>
      <c r="BU54" s="2">
        <v>15</v>
      </c>
      <c r="BV54" s="2">
        <v>5</v>
      </c>
      <c r="BW54" s="2">
        <v>4</v>
      </c>
      <c r="BX54" s="2">
        <v>10</v>
      </c>
      <c r="BY54" s="2">
        <v>9</v>
      </c>
      <c r="BZ54" s="2">
        <v>34</v>
      </c>
      <c r="CA54" s="2">
        <v>112800</v>
      </c>
      <c r="CF54" s="1" t="s">
        <v>101</v>
      </c>
      <c r="CG54" s="2">
        <v>26</v>
      </c>
      <c r="CH54" s="2">
        <v>3</v>
      </c>
      <c r="CI54" s="2">
        <v>16</v>
      </c>
      <c r="CJ54" s="2">
        <v>4</v>
      </c>
      <c r="CK54" s="2">
        <v>6</v>
      </c>
      <c r="CL54" s="2">
        <v>30</v>
      </c>
      <c r="CM54" s="2">
        <v>30</v>
      </c>
      <c r="CN54" s="2">
        <v>31</v>
      </c>
      <c r="CO54" s="2">
        <v>9</v>
      </c>
      <c r="CP54" s="2">
        <v>32</v>
      </c>
      <c r="CQ54" s="2">
        <v>19</v>
      </c>
      <c r="CR54" s="2">
        <v>31</v>
      </c>
      <c r="CS54" s="2">
        <v>29</v>
      </c>
      <c r="CT54" s="2">
        <v>5</v>
      </c>
      <c r="CU54" s="2">
        <v>5</v>
      </c>
      <c r="CV54" s="2">
        <v>4</v>
      </c>
      <c r="CW54" s="2">
        <v>112800</v>
      </c>
      <c r="DD54" s="1" t="s">
        <v>101</v>
      </c>
      <c r="DE54" s="2">
        <v>33</v>
      </c>
      <c r="DF54" s="2">
        <v>20</v>
      </c>
      <c r="DG54" s="2">
        <v>30</v>
      </c>
      <c r="DH54" s="2">
        <v>31</v>
      </c>
      <c r="DI54" s="2">
        <v>25</v>
      </c>
      <c r="DJ54" s="2">
        <v>26</v>
      </c>
      <c r="DK54" s="2">
        <v>1</v>
      </c>
      <c r="DL54" s="2">
        <v>2</v>
      </c>
      <c r="DM54" s="2">
        <v>15</v>
      </c>
      <c r="DN54" s="2">
        <v>5</v>
      </c>
      <c r="DO54" s="2">
        <v>4</v>
      </c>
      <c r="DP54" s="2">
        <v>10</v>
      </c>
      <c r="DQ54" s="2">
        <v>9</v>
      </c>
      <c r="DR54" s="2">
        <v>34</v>
      </c>
      <c r="DS54" s="2">
        <v>112800</v>
      </c>
      <c r="DX54" s="1" t="s">
        <v>101</v>
      </c>
      <c r="DY54" s="2">
        <v>20</v>
      </c>
      <c r="DZ54" s="2">
        <v>30</v>
      </c>
      <c r="EA54" s="2">
        <v>31</v>
      </c>
      <c r="EB54" s="2">
        <v>25</v>
      </c>
      <c r="EC54" s="2">
        <v>26</v>
      </c>
      <c r="ED54" s="2">
        <v>1</v>
      </c>
      <c r="EE54" s="2">
        <v>15</v>
      </c>
      <c r="EF54" s="2">
        <v>5</v>
      </c>
      <c r="EG54" s="2">
        <v>4</v>
      </c>
      <c r="EH54" s="2">
        <v>10</v>
      </c>
      <c r="EI54" s="2">
        <v>9</v>
      </c>
      <c r="EJ54" s="2">
        <v>34</v>
      </c>
      <c r="EK54" s="2">
        <v>112800</v>
      </c>
      <c r="EQ54" s="1" t="s">
        <v>101</v>
      </c>
      <c r="ER54" s="2">
        <v>30</v>
      </c>
      <c r="ES54" s="2">
        <v>31</v>
      </c>
      <c r="ET54" s="2">
        <v>25</v>
      </c>
      <c r="EU54" s="2">
        <v>26</v>
      </c>
      <c r="EV54" s="2">
        <v>1</v>
      </c>
      <c r="EW54" s="2">
        <v>5</v>
      </c>
      <c r="EX54" s="2">
        <v>4</v>
      </c>
      <c r="EY54" s="2">
        <v>10</v>
      </c>
      <c r="EZ54" s="2">
        <v>9</v>
      </c>
      <c r="FA54" s="2">
        <v>34</v>
      </c>
      <c r="FB54" s="2">
        <v>112800</v>
      </c>
      <c r="FH54" s="1" t="s">
        <v>101</v>
      </c>
      <c r="FI54" s="2">
        <v>31</v>
      </c>
      <c r="FJ54" s="2">
        <v>25</v>
      </c>
      <c r="FK54" s="2">
        <v>26</v>
      </c>
      <c r="FL54" s="2">
        <v>1</v>
      </c>
      <c r="FM54" s="2">
        <v>4</v>
      </c>
      <c r="FN54" s="2">
        <v>10</v>
      </c>
      <c r="FO54" s="2">
        <v>9</v>
      </c>
      <c r="FP54" s="2">
        <v>34</v>
      </c>
      <c r="FQ54" s="2">
        <v>112800</v>
      </c>
      <c r="FW54" s="1" t="s">
        <v>101</v>
      </c>
      <c r="FX54" s="2">
        <v>25</v>
      </c>
      <c r="FY54" s="2">
        <v>26</v>
      </c>
      <c r="FZ54" s="2">
        <v>1</v>
      </c>
      <c r="GA54" s="2">
        <v>10</v>
      </c>
      <c r="GB54" s="2">
        <v>9</v>
      </c>
      <c r="GC54" s="2">
        <v>34</v>
      </c>
      <c r="GD54" s="2">
        <v>112800</v>
      </c>
      <c r="GJ54" s="1" t="s">
        <v>101</v>
      </c>
      <c r="GK54" s="2">
        <v>26</v>
      </c>
      <c r="GL54" s="2">
        <v>1</v>
      </c>
      <c r="GM54" s="2">
        <v>9</v>
      </c>
      <c r="GN54" s="2">
        <v>34</v>
      </c>
      <c r="GO54" s="2">
        <v>112800</v>
      </c>
      <c r="GW54" s="1" t="s">
        <v>101</v>
      </c>
      <c r="GX54" s="2">
        <v>1</v>
      </c>
      <c r="GY54" s="2">
        <v>34</v>
      </c>
      <c r="GZ54" s="2">
        <v>112800</v>
      </c>
    </row>
    <row r="55" spans="1:208" ht="15" thickBot="1" x14ac:dyDescent="0.35">
      <c r="A55" s="1" t="s">
        <v>102</v>
      </c>
      <c r="B55" s="2">
        <v>33</v>
      </c>
      <c r="C55" s="2">
        <v>32</v>
      </c>
      <c r="D55" s="2">
        <v>32</v>
      </c>
      <c r="E55" s="2">
        <v>34</v>
      </c>
      <c r="F55" s="2">
        <v>32</v>
      </c>
      <c r="G55" s="2">
        <v>29</v>
      </c>
      <c r="H55" s="2">
        <v>26</v>
      </c>
      <c r="I55" s="2">
        <v>1</v>
      </c>
      <c r="J55" s="2">
        <v>115100</v>
      </c>
      <c r="P55" s="1" t="s">
        <v>102</v>
      </c>
      <c r="Q55" s="2">
        <v>3</v>
      </c>
      <c r="R55" s="2">
        <v>18</v>
      </c>
      <c r="S55" s="2">
        <v>7</v>
      </c>
      <c r="T55" s="2">
        <v>8</v>
      </c>
      <c r="U55" s="2">
        <v>10</v>
      </c>
      <c r="V55" s="2">
        <v>18</v>
      </c>
      <c r="W55" s="2">
        <v>26</v>
      </c>
      <c r="X55" s="2">
        <v>27</v>
      </c>
      <c r="Y55" s="2">
        <v>115100</v>
      </c>
      <c r="AF55" s="1" t="s">
        <v>102</v>
      </c>
      <c r="AG55" s="2">
        <v>33</v>
      </c>
      <c r="AH55" s="2">
        <v>32</v>
      </c>
      <c r="AI55" s="2">
        <v>32</v>
      </c>
      <c r="AJ55" s="2">
        <v>34</v>
      </c>
      <c r="AK55" s="2">
        <v>32</v>
      </c>
      <c r="AL55" s="2">
        <v>29</v>
      </c>
      <c r="AM55" s="2">
        <v>26</v>
      </c>
      <c r="AN55" s="2">
        <v>1</v>
      </c>
      <c r="AO55" s="2">
        <v>3</v>
      </c>
      <c r="AP55" s="2">
        <v>18</v>
      </c>
      <c r="AQ55" s="2">
        <v>7</v>
      </c>
      <c r="AR55" s="2">
        <v>8</v>
      </c>
      <c r="AS55" s="2">
        <v>10</v>
      </c>
      <c r="AT55" s="2">
        <v>18</v>
      </c>
      <c r="AU55" s="2">
        <v>26</v>
      </c>
      <c r="AV55" s="2">
        <v>27</v>
      </c>
      <c r="AW55" s="2">
        <v>115100</v>
      </c>
      <c r="BJ55" s="1" t="s">
        <v>102</v>
      </c>
      <c r="BK55" s="2">
        <v>33</v>
      </c>
      <c r="BL55" s="2">
        <v>32</v>
      </c>
      <c r="BM55" s="2">
        <v>32</v>
      </c>
      <c r="BN55" s="2">
        <v>34</v>
      </c>
      <c r="BO55" s="2">
        <v>32</v>
      </c>
      <c r="BP55" s="2">
        <v>29</v>
      </c>
      <c r="BQ55" s="2">
        <v>26</v>
      </c>
      <c r="BR55" s="2">
        <v>1</v>
      </c>
      <c r="BS55" s="2">
        <v>2</v>
      </c>
      <c r="BT55" s="2">
        <v>3</v>
      </c>
      <c r="BU55" s="2">
        <v>3</v>
      </c>
      <c r="BV55" s="2">
        <v>1</v>
      </c>
      <c r="BW55" s="2">
        <v>3</v>
      </c>
      <c r="BX55" s="2">
        <v>6</v>
      </c>
      <c r="BY55" s="2">
        <v>9</v>
      </c>
      <c r="BZ55" s="2">
        <v>34</v>
      </c>
      <c r="CA55" s="2">
        <v>115100</v>
      </c>
      <c r="CF55" s="1" t="s">
        <v>102</v>
      </c>
      <c r="CG55" s="2">
        <v>3</v>
      </c>
      <c r="CH55" s="2">
        <v>18</v>
      </c>
      <c r="CI55" s="2">
        <v>7</v>
      </c>
      <c r="CJ55" s="2">
        <v>8</v>
      </c>
      <c r="CK55" s="2">
        <v>10</v>
      </c>
      <c r="CL55" s="2">
        <v>18</v>
      </c>
      <c r="CM55" s="2">
        <v>26</v>
      </c>
      <c r="CN55" s="2">
        <v>27</v>
      </c>
      <c r="CO55" s="2">
        <v>32</v>
      </c>
      <c r="CP55" s="2">
        <v>17</v>
      </c>
      <c r="CQ55" s="2">
        <v>28</v>
      </c>
      <c r="CR55" s="2">
        <v>27</v>
      </c>
      <c r="CS55" s="2">
        <v>25</v>
      </c>
      <c r="CT55" s="2">
        <v>17</v>
      </c>
      <c r="CU55" s="2">
        <v>9</v>
      </c>
      <c r="CV55" s="2">
        <v>8</v>
      </c>
      <c r="CW55" s="2">
        <v>115100</v>
      </c>
      <c r="DD55" s="1" t="s">
        <v>102</v>
      </c>
      <c r="DE55" s="2">
        <v>32</v>
      </c>
      <c r="DF55" s="2">
        <v>32</v>
      </c>
      <c r="DG55" s="2">
        <v>34</v>
      </c>
      <c r="DH55" s="2">
        <v>32</v>
      </c>
      <c r="DI55" s="2">
        <v>29</v>
      </c>
      <c r="DJ55" s="2">
        <v>26</v>
      </c>
      <c r="DK55" s="2">
        <v>1</v>
      </c>
      <c r="DL55" s="2">
        <v>3</v>
      </c>
      <c r="DM55" s="2">
        <v>3</v>
      </c>
      <c r="DN55" s="2">
        <v>1</v>
      </c>
      <c r="DO55" s="2">
        <v>3</v>
      </c>
      <c r="DP55" s="2">
        <v>6</v>
      </c>
      <c r="DQ55" s="2">
        <v>9</v>
      </c>
      <c r="DR55" s="2">
        <v>34</v>
      </c>
      <c r="DS55" s="2">
        <v>115100</v>
      </c>
      <c r="DX55" s="1" t="s">
        <v>102</v>
      </c>
      <c r="DY55" s="2">
        <v>32</v>
      </c>
      <c r="DZ55" s="2">
        <v>34</v>
      </c>
      <c r="EA55" s="2">
        <v>32</v>
      </c>
      <c r="EB55" s="2">
        <v>29</v>
      </c>
      <c r="EC55" s="2">
        <v>26</v>
      </c>
      <c r="ED55" s="2">
        <v>1</v>
      </c>
      <c r="EE55" s="2">
        <v>3</v>
      </c>
      <c r="EF55" s="2">
        <v>1</v>
      </c>
      <c r="EG55" s="2">
        <v>3</v>
      </c>
      <c r="EH55" s="2">
        <v>6</v>
      </c>
      <c r="EI55" s="2">
        <v>9</v>
      </c>
      <c r="EJ55" s="2">
        <v>34</v>
      </c>
      <c r="EK55" s="2">
        <v>115100</v>
      </c>
      <c r="EQ55" s="1" t="s">
        <v>102</v>
      </c>
      <c r="ER55" s="2">
        <v>34</v>
      </c>
      <c r="ES55" s="2">
        <v>32</v>
      </c>
      <c r="ET55" s="2">
        <v>29</v>
      </c>
      <c r="EU55" s="2">
        <v>26</v>
      </c>
      <c r="EV55" s="2">
        <v>1</v>
      </c>
      <c r="EW55" s="2">
        <v>1</v>
      </c>
      <c r="EX55" s="2">
        <v>3</v>
      </c>
      <c r="EY55" s="2">
        <v>6</v>
      </c>
      <c r="EZ55" s="2">
        <v>9</v>
      </c>
      <c r="FA55" s="2">
        <v>34</v>
      </c>
      <c r="FB55" s="2">
        <v>115100</v>
      </c>
      <c r="FH55" s="1" t="s">
        <v>102</v>
      </c>
      <c r="FI55" s="2">
        <v>32</v>
      </c>
      <c r="FJ55" s="2">
        <v>29</v>
      </c>
      <c r="FK55" s="2">
        <v>26</v>
      </c>
      <c r="FL55" s="2">
        <v>1</v>
      </c>
      <c r="FM55" s="2">
        <v>3</v>
      </c>
      <c r="FN55" s="2">
        <v>6</v>
      </c>
      <c r="FO55" s="2">
        <v>9</v>
      </c>
      <c r="FP55" s="2">
        <v>34</v>
      </c>
      <c r="FQ55" s="2">
        <v>115100</v>
      </c>
      <c r="FW55" s="1" t="s">
        <v>102</v>
      </c>
      <c r="FX55" s="2">
        <v>29</v>
      </c>
      <c r="FY55" s="2">
        <v>26</v>
      </c>
      <c r="FZ55" s="2">
        <v>1</v>
      </c>
      <c r="GA55" s="2">
        <v>6</v>
      </c>
      <c r="GB55" s="2">
        <v>9</v>
      </c>
      <c r="GC55" s="2">
        <v>34</v>
      </c>
      <c r="GD55" s="2">
        <v>115100</v>
      </c>
      <c r="GJ55" s="1" t="s">
        <v>102</v>
      </c>
      <c r="GK55" s="2">
        <v>26</v>
      </c>
      <c r="GL55" s="2">
        <v>1</v>
      </c>
      <c r="GM55" s="2">
        <v>9</v>
      </c>
      <c r="GN55" s="2">
        <v>34</v>
      </c>
      <c r="GO55" s="2">
        <v>115100</v>
      </c>
      <c r="GW55" s="1" t="s">
        <v>102</v>
      </c>
      <c r="GX55" s="2">
        <v>1</v>
      </c>
      <c r="GY55" s="2">
        <v>34</v>
      </c>
      <c r="GZ55" s="2">
        <v>115100</v>
      </c>
    </row>
    <row r="56" spans="1:208" ht="15" thickBot="1" x14ac:dyDescent="0.35">
      <c r="A56" s="1" t="s">
        <v>103</v>
      </c>
      <c r="B56" s="2">
        <v>34</v>
      </c>
      <c r="C56" s="2">
        <v>34</v>
      </c>
      <c r="D56" s="2">
        <v>22</v>
      </c>
      <c r="E56" s="2">
        <v>31</v>
      </c>
      <c r="F56" s="2">
        <v>32</v>
      </c>
      <c r="G56" s="2">
        <v>26</v>
      </c>
      <c r="H56" s="2">
        <v>26</v>
      </c>
      <c r="I56" s="2">
        <v>1</v>
      </c>
      <c r="J56" s="2">
        <v>112533</v>
      </c>
      <c r="P56" s="1" t="s">
        <v>103</v>
      </c>
      <c r="Q56" s="2">
        <v>2</v>
      </c>
      <c r="R56" s="2">
        <v>7</v>
      </c>
      <c r="S56" s="2">
        <v>14</v>
      </c>
      <c r="T56" s="2">
        <v>3</v>
      </c>
      <c r="U56" s="2">
        <v>5</v>
      </c>
      <c r="V56" s="2">
        <v>31</v>
      </c>
      <c r="W56" s="2">
        <v>31</v>
      </c>
      <c r="X56" s="2">
        <v>32</v>
      </c>
      <c r="Y56" s="2">
        <v>112533</v>
      </c>
      <c r="AF56" s="1" t="s">
        <v>103</v>
      </c>
      <c r="AG56" s="2">
        <v>34</v>
      </c>
      <c r="AH56" s="2">
        <v>34</v>
      </c>
      <c r="AI56" s="2">
        <v>22</v>
      </c>
      <c r="AJ56" s="2">
        <v>31</v>
      </c>
      <c r="AK56" s="2">
        <v>32</v>
      </c>
      <c r="AL56" s="2">
        <v>26</v>
      </c>
      <c r="AM56" s="2">
        <v>26</v>
      </c>
      <c r="AN56" s="2">
        <v>1</v>
      </c>
      <c r="AO56" s="2">
        <v>2</v>
      </c>
      <c r="AP56" s="2">
        <v>7</v>
      </c>
      <c r="AQ56" s="2">
        <v>14</v>
      </c>
      <c r="AR56" s="2">
        <v>3</v>
      </c>
      <c r="AS56" s="2">
        <v>5</v>
      </c>
      <c r="AT56" s="2">
        <v>31</v>
      </c>
      <c r="AU56" s="2">
        <v>31</v>
      </c>
      <c r="AV56" s="2">
        <v>32</v>
      </c>
      <c r="AW56" s="2">
        <v>112533</v>
      </c>
      <c r="BJ56" s="1" t="s">
        <v>103</v>
      </c>
      <c r="BK56" s="2">
        <v>34</v>
      </c>
      <c r="BL56" s="2">
        <v>34</v>
      </c>
      <c r="BM56" s="2">
        <v>22</v>
      </c>
      <c r="BN56" s="2">
        <v>31</v>
      </c>
      <c r="BO56" s="2">
        <v>32</v>
      </c>
      <c r="BP56" s="2">
        <v>26</v>
      </c>
      <c r="BQ56" s="2">
        <v>26</v>
      </c>
      <c r="BR56" s="2">
        <v>1</v>
      </c>
      <c r="BS56" s="2">
        <v>1</v>
      </c>
      <c r="BT56" s="2">
        <v>1</v>
      </c>
      <c r="BU56" s="2">
        <v>13</v>
      </c>
      <c r="BV56" s="2">
        <v>4</v>
      </c>
      <c r="BW56" s="2">
        <v>3</v>
      </c>
      <c r="BX56" s="2">
        <v>9</v>
      </c>
      <c r="BY56" s="2">
        <v>9</v>
      </c>
      <c r="BZ56" s="2">
        <v>34</v>
      </c>
      <c r="CA56" s="2">
        <v>112533</v>
      </c>
      <c r="CF56" s="1" t="s">
        <v>103</v>
      </c>
      <c r="CG56" s="2">
        <v>2</v>
      </c>
      <c r="CH56" s="2">
        <v>7</v>
      </c>
      <c r="CI56" s="2">
        <v>14</v>
      </c>
      <c r="CJ56" s="2">
        <v>3</v>
      </c>
      <c r="CK56" s="2">
        <v>5</v>
      </c>
      <c r="CL56" s="2">
        <v>31</v>
      </c>
      <c r="CM56" s="2">
        <v>31</v>
      </c>
      <c r="CN56" s="2">
        <v>32</v>
      </c>
      <c r="CO56" s="2">
        <v>33</v>
      </c>
      <c r="CP56" s="2">
        <v>28</v>
      </c>
      <c r="CQ56" s="2">
        <v>21</v>
      </c>
      <c r="CR56" s="2">
        <v>32</v>
      </c>
      <c r="CS56" s="2">
        <v>30</v>
      </c>
      <c r="CT56" s="2">
        <v>4</v>
      </c>
      <c r="CU56" s="2">
        <v>4</v>
      </c>
      <c r="CV56" s="2">
        <v>3</v>
      </c>
      <c r="CW56" s="2">
        <v>112533</v>
      </c>
      <c r="DD56" s="1" t="s">
        <v>103</v>
      </c>
      <c r="DE56" s="2">
        <v>34</v>
      </c>
      <c r="DF56" s="2">
        <v>22</v>
      </c>
      <c r="DG56" s="2">
        <v>31</v>
      </c>
      <c r="DH56" s="2">
        <v>32</v>
      </c>
      <c r="DI56" s="2">
        <v>26</v>
      </c>
      <c r="DJ56" s="2">
        <v>26</v>
      </c>
      <c r="DK56" s="2">
        <v>1</v>
      </c>
      <c r="DL56" s="2">
        <v>1</v>
      </c>
      <c r="DM56" s="2">
        <v>13</v>
      </c>
      <c r="DN56" s="2">
        <v>4</v>
      </c>
      <c r="DO56" s="2">
        <v>3</v>
      </c>
      <c r="DP56" s="2">
        <v>9</v>
      </c>
      <c r="DQ56" s="2">
        <v>9</v>
      </c>
      <c r="DR56" s="2">
        <v>34</v>
      </c>
      <c r="DS56" s="2">
        <v>112533</v>
      </c>
      <c r="DX56" s="1" t="s">
        <v>103</v>
      </c>
      <c r="DY56" s="2">
        <v>22</v>
      </c>
      <c r="DZ56" s="2">
        <v>31</v>
      </c>
      <c r="EA56" s="2">
        <v>32</v>
      </c>
      <c r="EB56" s="2">
        <v>26</v>
      </c>
      <c r="EC56" s="2">
        <v>26</v>
      </c>
      <c r="ED56" s="2">
        <v>1</v>
      </c>
      <c r="EE56" s="2">
        <v>13</v>
      </c>
      <c r="EF56" s="2">
        <v>4</v>
      </c>
      <c r="EG56" s="2">
        <v>3</v>
      </c>
      <c r="EH56" s="2">
        <v>9</v>
      </c>
      <c r="EI56" s="2">
        <v>9</v>
      </c>
      <c r="EJ56" s="2">
        <v>34</v>
      </c>
      <c r="EK56" s="2">
        <v>112533</v>
      </c>
      <c r="EQ56" s="1" t="s">
        <v>103</v>
      </c>
      <c r="ER56" s="2">
        <v>31</v>
      </c>
      <c r="ES56" s="2">
        <v>32</v>
      </c>
      <c r="ET56" s="2">
        <v>26</v>
      </c>
      <c r="EU56" s="2">
        <v>26</v>
      </c>
      <c r="EV56" s="2">
        <v>1</v>
      </c>
      <c r="EW56" s="2">
        <v>4</v>
      </c>
      <c r="EX56" s="2">
        <v>3</v>
      </c>
      <c r="EY56" s="2">
        <v>9</v>
      </c>
      <c r="EZ56" s="2">
        <v>9</v>
      </c>
      <c r="FA56" s="2">
        <v>34</v>
      </c>
      <c r="FB56" s="2">
        <v>112533</v>
      </c>
      <c r="FH56" s="1" t="s">
        <v>103</v>
      </c>
      <c r="FI56" s="2">
        <v>32</v>
      </c>
      <c r="FJ56" s="2">
        <v>26</v>
      </c>
      <c r="FK56" s="2">
        <v>26</v>
      </c>
      <c r="FL56" s="2">
        <v>1</v>
      </c>
      <c r="FM56" s="2">
        <v>3</v>
      </c>
      <c r="FN56" s="2">
        <v>9</v>
      </c>
      <c r="FO56" s="2">
        <v>9</v>
      </c>
      <c r="FP56" s="2">
        <v>34</v>
      </c>
      <c r="FQ56" s="2">
        <v>112533</v>
      </c>
      <c r="FW56" s="1" t="s">
        <v>103</v>
      </c>
      <c r="FX56" s="2">
        <v>26</v>
      </c>
      <c r="FY56" s="2">
        <v>26</v>
      </c>
      <c r="FZ56" s="2">
        <v>1</v>
      </c>
      <c r="GA56" s="2">
        <v>9</v>
      </c>
      <c r="GB56" s="2">
        <v>9</v>
      </c>
      <c r="GC56" s="2">
        <v>34</v>
      </c>
      <c r="GD56" s="2">
        <v>112533</v>
      </c>
      <c r="GJ56" s="1" t="s">
        <v>103</v>
      </c>
      <c r="GK56" s="2">
        <v>26</v>
      </c>
      <c r="GL56" s="2">
        <v>1</v>
      </c>
      <c r="GM56" s="2">
        <v>9</v>
      </c>
      <c r="GN56" s="2">
        <v>34</v>
      </c>
      <c r="GO56" s="2">
        <v>112533</v>
      </c>
      <c r="GW56" s="1" t="s">
        <v>103</v>
      </c>
      <c r="GX56" s="2">
        <v>1</v>
      </c>
      <c r="GY56" s="2">
        <v>34</v>
      </c>
      <c r="GZ56" s="2">
        <v>112533</v>
      </c>
    </row>
    <row r="57" spans="1:208" ht="15" thickBot="1" x14ac:dyDescent="0.35">
      <c r="A57" s="1" t="s">
        <v>104</v>
      </c>
      <c r="B57" s="2">
        <v>2</v>
      </c>
      <c r="C57" s="2">
        <v>2</v>
      </c>
      <c r="D57" s="2">
        <v>4</v>
      </c>
      <c r="E57" s="2">
        <v>22</v>
      </c>
      <c r="F57" s="2">
        <v>4</v>
      </c>
      <c r="G57" s="2">
        <v>30</v>
      </c>
      <c r="H57" s="2">
        <v>26</v>
      </c>
      <c r="I57" s="2">
        <v>1</v>
      </c>
      <c r="J57" s="2">
        <v>174357</v>
      </c>
      <c r="P57" s="1" t="s">
        <v>104</v>
      </c>
      <c r="Q57" s="2">
        <v>15</v>
      </c>
      <c r="R57" s="2">
        <v>19</v>
      </c>
      <c r="S57" s="2">
        <v>26</v>
      </c>
      <c r="T57" s="2">
        <v>33</v>
      </c>
      <c r="U57" s="2">
        <v>33</v>
      </c>
      <c r="V57" s="2">
        <v>33</v>
      </c>
      <c r="W57" s="2">
        <v>33</v>
      </c>
      <c r="X57" s="2">
        <v>33</v>
      </c>
      <c r="Y57" s="2">
        <v>174357</v>
      </c>
      <c r="AF57" s="1" t="s">
        <v>104</v>
      </c>
      <c r="AG57" s="2">
        <v>2</v>
      </c>
      <c r="AH57" s="2">
        <v>2</v>
      </c>
      <c r="AI57" s="2">
        <v>4</v>
      </c>
      <c r="AJ57" s="2">
        <v>22</v>
      </c>
      <c r="AK57" s="2">
        <v>4</v>
      </c>
      <c r="AL57" s="2">
        <v>30</v>
      </c>
      <c r="AM57" s="2">
        <v>26</v>
      </c>
      <c r="AN57" s="2">
        <v>1</v>
      </c>
      <c r="AO57" s="2">
        <v>15</v>
      </c>
      <c r="AP57" s="2">
        <v>19</v>
      </c>
      <c r="AQ57" s="2">
        <v>26</v>
      </c>
      <c r="AR57" s="2">
        <v>33</v>
      </c>
      <c r="AS57" s="2">
        <v>33</v>
      </c>
      <c r="AT57" s="2">
        <v>33</v>
      </c>
      <c r="AU57" s="2">
        <v>33</v>
      </c>
      <c r="AV57" s="2">
        <v>33</v>
      </c>
      <c r="AW57" s="2">
        <v>174357</v>
      </c>
      <c r="BJ57" s="1" t="s">
        <v>104</v>
      </c>
      <c r="BK57" s="2">
        <v>2</v>
      </c>
      <c r="BL57" s="2">
        <v>2</v>
      </c>
      <c r="BM57" s="2">
        <v>4</v>
      </c>
      <c r="BN57" s="2">
        <v>22</v>
      </c>
      <c r="BO57" s="2">
        <v>4</v>
      </c>
      <c r="BP57" s="2">
        <v>30</v>
      </c>
      <c r="BQ57" s="2">
        <v>26</v>
      </c>
      <c r="BR57" s="2">
        <v>1</v>
      </c>
      <c r="BS57" s="2">
        <v>33</v>
      </c>
      <c r="BT57" s="2">
        <v>33</v>
      </c>
      <c r="BU57" s="2">
        <v>31</v>
      </c>
      <c r="BV57" s="2">
        <v>13</v>
      </c>
      <c r="BW57" s="2">
        <v>31</v>
      </c>
      <c r="BX57" s="2">
        <v>5</v>
      </c>
      <c r="BY57" s="2">
        <v>9</v>
      </c>
      <c r="BZ57" s="2">
        <v>34</v>
      </c>
      <c r="CA57" s="2">
        <v>174357</v>
      </c>
      <c r="CF57" s="1" t="s">
        <v>104</v>
      </c>
      <c r="CG57" s="2">
        <v>15</v>
      </c>
      <c r="CH57" s="2">
        <v>19</v>
      </c>
      <c r="CI57" s="2">
        <v>26</v>
      </c>
      <c r="CJ57" s="2">
        <v>33</v>
      </c>
      <c r="CK57" s="2">
        <v>33</v>
      </c>
      <c r="CL57" s="2">
        <v>33</v>
      </c>
      <c r="CM57" s="2">
        <v>33</v>
      </c>
      <c r="CN57" s="2">
        <v>33</v>
      </c>
      <c r="CO57" s="2">
        <v>20</v>
      </c>
      <c r="CP57" s="2">
        <v>16</v>
      </c>
      <c r="CQ57" s="2">
        <v>9</v>
      </c>
      <c r="CR57" s="2">
        <v>2</v>
      </c>
      <c r="CS57" s="2">
        <v>2</v>
      </c>
      <c r="CT57" s="2">
        <v>2</v>
      </c>
      <c r="CU57" s="2">
        <v>2</v>
      </c>
      <c r="CV57" s="2">
        <v>2</v>
      </c>
      <c r="CW57" s="2">
        <v>174357</v>
      </c>
      <c r="DD57" s="1" t="s">
        <v>104</v>
      </c>
      <c r="DE57" s="2">
        <v>2</v>
      </c>
      <c r="DF57" s="2">
        <v>4</v>
      </c>
      <c r="DG57" s="2">
        <v>22</v>
      </c>
      <c r="DH57" s="2">
        <v>4</v>
      </c>
      <c r="DI57" s="2">
        <v>30</v>
      </c>
      <c r="DJ57" s="2">
        <v>26</v>
      </c>
      <c r="DK57" s="2">
        <v>1</v>
      </c>
      <c r="DL57" s="2">
        <v>33</v>
      </c>
      <c r="DM57" s="2">
        <v>31</v>
      </c>
      <c r="DN57" s="2">
        <v>13</v>
      </c>
      <c r="DO57" s="2">
        <v>31</v>
      </c>
      <c r="DP57" s="2">
        <v>5</v>
      </c>
      <c r="DQ57" s="2">
        <v>9</v>
      </c>
      <c r="DR57" s="2">
        <v>34</v>
      </c>
      <c r="DS57" s="2">
        <v>174357</v>
      </c>
      <c r="DX57" s="1" t="s">
        <v>104</v>
      </c>
      <c r="DY57" s="2">
        <v>4</v>
      </c>
      <c r="DZ57" s="2">
        <v>22</v>
      </c>
      <c r="EA57" s="2">
        <v>4</v>
      </c>
      <c r="EB57" s="2">
        <v>30</v>
      </c>
      <c r="EC57" s="2">
        <v>26</v>
      </c>
      <c r="ED57" s="2">
        <v>1</v>
      </c>
      <c r="EE57" s="2">
        <v>31</v>
      </c>
      <c r="EF57" s="2">
        <v>13</v>
      </c>
      <c r="EG57" s="2">
        <v>31</v>
      </c>
      <c r="EH57" s="2">
        <v>5</v>
      </c>
      <c r="EI57" s="2">
        <v>9</v>
      </c>
      <c r="EJ57" s="2">
        <v>34</v>
      </c>
      <c r="EK57" s="2">
        <v>174357</v>
      </c>
      <c r="EQ57" s="1" t="s">
        <v>104</v>
      </c>
      <c r="ER57" s="2">
        <v>22</v>
      </c>
      <c r="ES57" s="2">
        <v>4</v>
      </c>
      <c r="ET57" s="2">
        <v>30</v>
      </c>
      <c r="EU57" s="2">
        <v>26</v>
      </c>
      <c r="EV57" s="2">
        <v>1</v>
      </c>
      <c r="EW57" s="2">
        <v>13</v>
      </c>
      <c r="EX57" s="2">
        <v>31</v>
      </c>
      <c r="EY57" s="2">
        <v>5</v>
      </c>
      <c r="EZ57" s="2">
        <v>9</v>
      </c>
      <c r="FA57" s="2">
        <v>34</v>
      </c>
      <c r="FB57" s="2">
        <v>174357</v>
      </c>
      <c r="FH57" s="1" t="s">
        <v>104</v>
      </c>
      <c r="FI57" s="2">
        <v>4</v>
      </c>
      <c r="FJ57" s="2">
        <v>30</v>
      </c>
      <c r="FK57" s="2">
        <v>26</v>
      </c>
      <c r="FL57" s="2">
        <v>1</v>
      </c>
      <c r="FM57" s="2">
        <v>31</v>
      </c>
      <c r="FN57" s="2">
        <v>5</v>
      </c>
      <c r="FO57" s="2">
        <v>9</v>
      </c>
      <c r="FP57" s="2">
        <v>34</v>
      </c>
      <c r="FQ57" s="2">
        <v>174357</v>
      </c>
      <c r="FW57" s="1" t="s">
        <v>104</v>
      </c>
      <c r="FX57" s="2">
        <v>30</v>
      </c>
      <c r="FY57" s="2">
        <v>26</v>
      </c>
      <c r="FZ57" s="2">
        <v>1</v>
      </c>
      <c r="GA57" s="2">
        <v>5</v>
      </c>
      <c r="GB57" s="2">
        <v>9</v>
      </c>
      <c r="GC57" s="2">
        <v>34</v>
      </c>
      <c r="GD57" s="2">
        <v>174357</v>
      </c>
      <c r="GJ57" s="1" t="s">
        <v>104</v>
      </c>
      <c r="GK57" s="2">
        <v>26</v>
      </c>
      <c r="GL57" s="2">
        <v>1</v>
      </c>
      <c r="GM57" s="2">
        <v>9</v>
      </c>
      <c r="GN57" s="2">
        <v>34</v>
      </c>
      <c r="GO57" s="2">
        <v>174357</v>
      </c>
      <c r="GW57" s="1" t="s">
        <v>104</v>
      </c>
      <c r="GX57" s="2">
        <v>1</v>
      </c>
      <c r="GY57" s="2">
        <v>34</v>
      </c>
      <c r="GZ57" s="2">
        <v>174357</v>
      </c>
    </row>
    <row r="58" spans="1:208" ht="15" thickBot="1" x14ac:dyDescent="0.35">
      <c r="A58" s="1" t="s">
        <v>105</v>
      </c>
      <c r="B58" s="2">
        <v>16</v>
      </c>
      <c r="C58" s="2">
        <v>18</v>
      </c>
      <c r="D58" s="2">
        <v>34</v>
      </c>
      <c r="E58" s="2">
        <v>14</v>
      </c>
      <c r="F58" s="2">
        <v>17</v>
      </c>
      <c r="G58" s="2">
        <v>1</v>
      </c>
      <c r="H58" s="2">
        <v>1</v>
      </c>
      <c r="I58" s="2">
        <v>1</v>
      </c>
      <c r="J58" s="2">
        <v>125964</v>
      </c>
      <c r="P58" s="1" t="s">
        <v>105</v>
      </c>
      <c r="Q58" s="2">
        <v>8</v>
      </c>
      <c r="R58" s="2">
        <v>12</v>
      </c>
      <c r="S58" s="2">
        <v>23</v>
      </c>
      <c r="T58" s="2">
        <v>10</v>
      </c>
      <c r="U58" s="2">
        <v>13</v>
      </c>
      <c r="V58" s="2">
        <v>12</v>
      </c>
      <c r="W58" s="2">
        <v>13</v>
      </c>
      <c r="X58" s="2">
        <v>14</v>
      </c>
      <c r="Y58" s="2">
        <v>125964</v>
      </c>
      <c r="AF58" s="1" t="s">
        <v>105</v>
      </c>
      <c r="AG58" s="2">
        <v>16</v>
      </c>
      <c r="AH58" s="2">
        <v>18</v>
      </c>
      <c r="AI58" s="2">
        <v>34</v>
      </c>
      <c r="AJ58" s="2">
        <v>14</v>
      </c>
      <c r="AK58" s="2">
        <v>17</v>
      </c>
      <c r="AL58" s="2">
        <v>1</v>
      </c>
      <c r="AM58" s="2">
        <v>1</v>
      </c>
      <c r="AN58" s="2">
        <v>1</v>
      </c>
      <c r="AO58" s="2">
        <v>8</v>
      </c>
      <c r="AP58" s="2">
        <v>12</v>
      </c>
      <c r="AQ58" s="2">
        <v>23</v>
      </c>
      <c r="AR58" s="2">
        <v>10</v>
      </c>
      <c r="AS58" s="2">
        <v>13</v>
      </c>
      <c r="AT58" s="2">
        <v>12</v>
      </c>
      <c r="AU58" s="2">
        <v>13</v>
      </c>
      <c r="AV58" s="2">
        <v>14</v>
      </c>
      <c r="AW58" s="2">
        <v>125964</v>
      </c>
      <c r="BJ58" s="1" t="s">
        <v>105</v>
      </c>
      <c r="BK58" s="2">
        <v>16</v>
      </c>
      <c r="BL58" s="2">
        <v>18</v>
      </c>
      <c r="BM58" s="2">
        <v>34</v>
      </c>
      <c r="BN58" s="2">
        <v>14</v>
      </c>
      <c r="BO58" s="2">
        <v>17</v>
      </c>
      <c r="BP58" s="2">
        <v>1</v>
      </c>
      <c r="BQ58" s="2">
        <v>1</v>
      </c>
      <c r="BR58" s="2">
        <v>1</v>
      </c>
      <c r="BS58" s="2">
        <v>19</v>
      </c>
      <c r="BT58" s="2">
        <v>17</v>
      </c>
      <c r="BU58" s="2">
        <v>1</v>
      </c>
      <c r="BV58" s="2">
        <v>21</v>
      </c>
      <c r="BW58" s="2">
        <v>18</v>
      </c>
      <c r="BX58" s="2">
        <v>34</v>
      </c>
      <c r="BY58" s="2">
        <v>34</v>
      </c>
      <c r="BZ58" s="2">
        <v>34</v>
      </c>
      <c r="CA58" s="2">
        <v>125964</v>
      </c>
      <c r="CF58" s="1" t="s">
        <v>105</v>
      </c>
      <c r="CG58" s="2">
        <v>8</v>
      </c>
      <c r="CH58" s="2">
        <v>12</v>
      </c>
      <c r="CI58" s="2">
        <v>23</v>
      </c>
      <c r="CJ58" s="2">
        <v>10</v>
      </c>
      <c r="CK58" s="2">
        <v>13</v>
      </c>
      <c r="CL58" s="2">
        <v>12</v>
      </c>
      <c r="CM58" s="2">
        <v>13</v>
      </c>
      <c r="CN58" s="2">
        <v>14</v>
      </c>
      <c r="CO58" s="2">
        <v>27</v>
      </c>
      <c r="CP58" s="2">
        <v>23</v>
      </c>
      <c r="CQ58" s="2">
        <v>12</v>
      </c>
      <c r="CR58" s="2">
        <v>25</v>
      </c>
      <c r="CS58" s="2">
        <v>22</v>
      </c>
      <c r="CT58" s="2">
        <v>23</v>
      </c>
      <c r="CU58" s="2">
        <v>22</v>
      </c>
      <c r="CV58" s="2">
        <v>21</v>
      </c>
      <c r="CW58" s="2">
        <v>125964</v>
      </c>
      <c r="DD58" s="1" t="s">
        <v>105</v>
      </c>
      <c r="DE58" s="2">
        <v>18</v>
      </c>
      <c r="DF58" s="2">
        <v>34</v>
      </c>
      <c r="DG58" s="2">
        <v>14</v>
      </c>
      <c r="DH58" s="2">
        <v>17</v>
      </c>
      <c r="DI58" s="2">
        <v>1</v>
      </c>
      <c r="DJ58" s="2">
        <v>1</v>
      </c>
      <c r="DK58" s="2">
        <v>1</v>
      </c>
      <c r="DL58" s="2">
        <v>17</v>
      </c>
      <c r="DM58" s="2">
        <v>1</v>
      </c>
      <c r="DN58" s="2">
        <v>21</v>
      </c>
      <c r="DO58" s="2">
        <v>18</v>
      </c>
      <c r="DP58" s="2">
        <v>34</v>
      </c>
      <c r="DQ58" s="2">
        <v>34</v>
      </c>
      <c r="DR58" s="2">
        <v>34</v>
      </c>
      <c r="DS58" s="2">
        <v>125964</v>
      </c>
      <c r="DX58" s="1" t="s">
        <v>105</v>
      </c>
      <c r="DY58" s="2">
        <v>34</v>
      </c>
      <c r="DZ58" s="2">
        <v>14</v>
      </c>
      <c r="EA58" s="2">
        <v>17</v>
      </c>
      <c r="EB58" s="2">
        <v>1</v>
      </c>
      <c r="EC58" s="2">
        <v>1</v>
      </c>
      <c r="ED58" s="2">
        <v>1</v>
      </c>
      <c r="EE58" s="2">
        <v>1</v>
      </c>
      <c r="EF58" s="2">
        <v>21</v>
      </c>
      <c r="EG58" s="2">
        <v>18</v>
      </c>
      <c r="EH58" s="2">
        <v>34</v>
      </c>
      <c r="EI58" s="2">
        <v>34</v>
      </c>
      <c r="EJ58" s="2">
        <v>34</v>
      </c>
      <c r="EK58" s="2">
        <v>125964</v>
      </c>
      <c r="EQ58" s="1" t="s">
        <v>105</v>
      </c>
      <c r="ER58" s="2">
        <v>14</v>
      </c>
      <c r="ES58" s="2">
        <v>17</v>
      </c>
      <c r="ET58" s="2">
        <v>1</v>
      </c>
      <c r="EU58" s="2">
        <v>1</v>
      </c>
      <c r="EV58" s="2">
        <v>1</v>
      </c>
      <c r="EW58" s="2">
        <v>21</v>
      </c>
      <c r="EX58" s="2">
        <v>18</v>
      </c>
      <c r="EY58" s="2">
        <v>34</v>
      </c>
      <c r="EZ58" s="2">
        <v>34</v>
      </c>
      <c r="FA58" s="2">
        <v>34</v>
      </c>
      <c r="FB58" s="2">
        <v>125964</v>
      </c>
      <c r="FH58" s="1" t="s">
        <v>105</v>
      </c>
      <c r="FI58" s="2">
        <v>17</v>
      </c>
      <c r="FJ58" s="2">
        <v>1</v>
      </c>
      <c r="FK58" s="2">
        <v>1</v>
      </c>
      <c r="FL58" s="2">
        <v>1</v>
      </c>
      <c r="FM58" s="2">
        <v>18</v>
      </c>
      <c r="FN58" s="2">
        <v>34</v>
      </c>
      <c r="FO58" s="2">
        <v>34</v>
      </c>
      <c r="FP58" s="2">
        <v>34</v>
      </c>
      <c r="FQ58" s="2">
        <v>125964</v>
      </c>
      <c r="FW58" s="1" t="s">
        <v>105</v>
      </c>
      <c r="FX58" s="2">
        <v>1</v>
      </c>
      <c r="FY58" s="2">
        <v>1</v>
      </c>
      <c r="FZ58" s="2">
        <v>1</v>
      </c>
      <c r="GA58" s="2">
        <v>34</v>
      </c>
      <c r="GB58" s="2">
        <v>34</v>
      </c>
      <c r="GC58" s="2">
        <v>34</v>
      </c>
      <c r="GD58" s="2">
        <v>125964</v>
      </c>
      <c r="GJ58" s="1" t="s">
        <v>105</v>
      </c>
      <c r="GK58" s="2">
        <v>1</v>
      </c>
      <c r="GL58" s="2">
        <v>1</v>
      </c>
      <c r="GM58" s="2">
        <v>34</v>
      </c>
      <c r="GN58" s="2">
        <v>34</v>
      </c>
      <c r="GO58" s="2">
        <v>125964</v>
      </c>
      <c r="GW58" s="1" t="s">
        <v>105</v>
      </c>
      <c r="GX58" s="2">
        <v>1</v>
      </c>
      <c r="GY58" s="2">
        <v>34</v>
      </c>
      <c r="GZ58" s="2">
        <v>125964</v>
      </c>
    </row>
    <row r="59" spans="1:208" ht="15" thickBot="1" x14ac:dyDescent="0.35">
      <c r="A59" s="1" t="s">
        <v>106</v>
      </c>
      <c r="B59" s="2">
        <v>4</v>
      </c>
      <c r="C59" s="2">
        <v>3</v>
      </c>
      <c r="D59" s="2">
        <v>2</v>
      </c>
      <c r="E59" s="2">
        <v>2</v>
      </c>
      <c r="F59" s="2">
        <v>16</v>
      </c>
      <c r="G59" s="2">
        <v>1</v>
      </c>
      <c r="H59" s="2">
        <v>26</v>
      </c>
      <c r="I59" s="2">
        <v>1</v>
      </c>
      <c r="J59" s="2">
        <v>138966</v>
      </c>
      <c r="P59" s="1" t="s">
        <v>106</v>
      </c>
      <c r="Q59" s="2">
        <v>18</v>
      </c>
      <c r="R59" s="2">
        <v>33</v>
      </c>
      <c r="S59" s="2">
        <v>31</v>
      </c>
      <c r="T59" s="2">
        <v>15</v>
      </c>
      <c r="U59" s="2">
        <v>3</v>
      </c>
      <c r="V59" s="2">
        <v>1</v>
      </c>
      <c r="W59" s="2">
        <v>5</v>
      </c>
      <c r="X59" s="2">
        <v>7</v>
      </c>
      <c r="Y59" s="2">
        <v>138966</v>
      </c>
      <c r="AF59" s="1" t="s">
        <v>106</v>
      </c>
      <c r="AG59" s="2">
        <v>4</v>
      </c>
      <c r="AH59" s="2">
        <v>3</v>
      </c>
      <c r="AI59" s="2">
        <v>2</v>
      </c>
      <c r="AJ59" s="2">
        <v>2</v>
      </c>
      <c r="AK59" s="2">
        <v>16</v>
      </c>
      <c r="AL59" s="2">
        <v>1</v>
      </c>
      <c r="AM59" s="2">
        <v>26</v>
      </c>
      <c r="AN59" s="2">
        <v>1</v>
      </c>
      <c r="AO59" s="2">
        <v>18</v>
      </c>
      <c r="AP59" s="2">
        <v>33</v>
      </c>
      <c r="AQ59" s="2">
        <v>31</v>
      </c>
      <c r="AR59" s="2">
        <v>15</v>
      </c>
      <c r="AS59" s="2">
        <v>3</v>
      </c>
      <c r="AT59" s="2">
        <v>1</v>
      </c>
      <c r="AU59" s="2">
        <v>5</v>
      </c>
      <c r="AV59" s="2">
        <v>7</v>
      </c>
      <c r="AW59" s="2">
        <v>138966</v>
      </c>
      <c r="BJ59" s="1" t="s">
        <v>106</v>
      </c>
      <c r="BK59" s="2">
        <v>4</v>
      </c>
      <c r="BL59" s="2">
        <v>3</v>
      </c>
      <c r="BM59" s="2">
        <v>2</v>
      </c>
      <c r="BN59" s="2">
        <v>2</v>
      </c>
      <c r="BO59" s="2">
        <v>16</v>
      </c>
      <c r="BP59" s="2">
        <v>1</v>
      </c>
      <c r="BQ59" s="2">
        <v>26</v>
      </c>
      <c r="BR59" s="2">
        <v>1</v>
      </c>
      <c r="BS59" s="2">
        <v>31</v>
      </c>
      <c r="BT59" s="2">
        <v>32</v>
      </c>
      <c r="BU59" s="2">
        <v>33</v>
      </c>
      <c r="BV59" s="2">
        <v>33</v>
      </c>
      <c r="BW59" s="2">
        <v>19</v>
      </c>
      <c r="BX59" s="2">
        <v>34</v>
      </c>
      <c r="BY59" s="2">
        <v>9</v>
      </c>
      <c r="BZ59" s="2">
        <v>34</v>
      </c>
      <c r="CA59" s="2">
        <v>138966</v>
      </c>
      <c r="CF59" s="1" t="s">
        <v>106</v>
      </c>
      <c r="CG59" s="2">
        <v>18</v>
      </c>
      <c r="CH59" s="2">
        <v>33</v>
      </c>
      <c r="CI59" s="2">
        <v>31</v>
      </c>
      <c r="CJ59" s="2">
        <v>15</v>
      </c>
      <c r="CK59" s="2">
        <v>3</v>
      </c>
      <c r="CL59" s="2">
        <v>1</v>
      </c>
      <c r="CM59" s="2">
        <v>5</v>
      </c>
      <c r="CN59" s="2">
        <v>7</v>
      </c>
      <c r="CO59" s="2">
        <v>17</v>
      </c>
      <c r="CP59" s="2">
        <v>2</v>
      </c>
      <c r="CQ59" s="2">
        <v>4</v>
      </c>
      <c r="CR59" s="2">
        <v>20</v>
      </c>
      <c r="CS59" s="2">
        <v>32</v>
      </c>
      <c r="CT59" s="2">
        <v>34</v>
      </c>
      <c r="CU59" s="2">
        <v>30</v>
      </c>
      <c r="CV59" s="2">
        <v>28</v>
      </c>
      <c r="CW59" s="2">
        <v>138966</v>
      </c>
      <c r="DD59" s="1" t="s">
        <v>106</v>
      </c>
      <c r="DE59" s="2">
        <v>3</v>
      </c>
      <c r="DF59" s="2">
        <v>2</v>
      </c>
      <c r="DG59" s="2">
        <v>2</v>
      </c>
      <c r="DH59" s="2">
        <v>16</v>
      </c>
      <c r="DI59" s="2">
        <v>1</v>
      </c>
      <c r="DJ59" s="2">
        <v>26</v>
      </c>
      <c r="DK59" s="2">
        <v>1</v>
      </c>
      <c r="DL59" s="2">
        <v>32</v>
      </c>
      <c r="DM59" s="2">
        <v>33</v>
      </c>
      <c r="DN59" s="2">
        <v>33</v>
      </c>
      <c r="DO59" s="2">
        <v>19</v>
      </c>
      <c r="DP59" s="2">
        <v>34</v>
      </c>
      <c r="DQ59" s="2">
        <v>9</v>
      </c>
      <c r="DR59" s="2">
        <v>34</v>
      </c>
      <c r="DS59" s="2">
        <v>138966</v>
      </c>
      <c r="DX59" s="1" t="s">
        <v>106</v>
      </c>
      <c r="DY59" s="2">
        <v>2</v>
      </c>
      <c r="DZ59" s="2">
        <v>2</v>
      </c>
      <c r="EA59" s="2">
        <v>16</v>
      </c>
      <c r="EB59" s="2">
        <v>1</v>
      </c>
      <c r="EC59" s="2">
        <v>26</v>
      </c>
      <c r="ED59" s="2">
        <v>1</v>
      </c>
      <c r="EE59" s="2">
        <v>33</v>
      </c>
      <c r="EF59" s="2">
        <v>33</v>
      </c>
      <c r="EG59" s="2">
        <v>19</v>
      </c>
      <c r="EH59" s="2">
        <v>34</v>
      </c>
      <c r="EI59" s="2">
        <v>9</v>
      </c>
      <c r="EJ59" s="2">
        <v>34</v>
      </c>
      <c r="EK59" s="2">
        <v>138966</v>
      </c>
      <c r="EQ59" s="1" t="s">
        <v>106</v>
      </c>
      <c r="ER59" s="2">
        <v>2</v>
      </c>
      <c r="ES59" s="2">
        <v>16</v>
      </c>
      <c r="ET59" s="2">
        <v>1</v>
      </c>
      <c r="EU59" s="2">
        <v>26</v>
      </c>
      <c r="EV59" s="2">
        <v>1</v>
      </c>
      <c r="EW59" s="2">
        <v>33</v>
      </c>
      <c r="EX59" s="2">
        <v>19</v>
      </c>
      <c r="EY59" s="2">
        <v>34</v>
      </c>
      <c r="EZ59" s="2">
        <v>9</v>
      </c>
      <c r="FA59" s="2">
        <v>34</v>
      </c>
      <c r="FB59" s="2">
        <v>138966</v>
      </c>
      <c r="FH59" s="1" t="s">
        <v>106</v>
      </c>
      <c r="FI59" s="2">
        <v>16</v>
      </c>
      <c r="FJ59" s="2">
        <v>1</v>
      </c>
      <c r="FK59" s="2">
        <v>26</v>
      </c>
      <c r="FL59" s="2">
        <v>1</v>
      </c>
      <c r="FM59" s="2">
        <v>19</v>
      </c>
      <c r="FN59" s="2">
        <v>34</v>
      </c>
      <c r="FO59" s="2">
        <v>9</v>
      </c>
      <c r="FP59" s="2">
        <v>34</v>
      </c>
      <c r="FQ59" s="2">
        <v>138966</v>
      </c>
      <c r="FW59" s="1" t="s">
        <v>106</v>
      </c>
      <c r="FX59" s="2">
        <v>1</v>
      </c>
      <c r="FY59" s="2">
        <v>26</v>
      </c>
      <c r="FZ59" s="2">
        <v>1</v>
      </c>
      <c r="GA59" s="2">
        <v>34</v>
      </c>
      <c r="GB59" s="2">
        <v>9</v>
      </c>
      <c r="GC59" s="2">
        <v>34</v>
      </c>
      <c r="GD59" s="2">
        <v>138966</v>
      </c>
      <c r="GJ59" s="1" t="s">
        <v>106</v>
      </c>
      <c r="GK59" s="2">
        <v>26</v>
      </c>
      <c r="GL59" s="2">
        <v>1</v>
      </c>
      <c r="GM59" s="2">
        <v>9</v>
      </c>
      <c r="GN59" s="2">
        <v>34</v>
      </c>
      <c r="GO59" s="2">
        <v>138966</v>
      </c>
      <c r="GW59" s="1" t="s">
        <v>106</v>
      </c>
      <c r="GX59" s="2">
        <v>1</v>
      </c>
      <c r="GY59" s="2">
        <v>34</v>
      </c>
      <c r="GZ59" s="2">
        <v>138966</v>
      </c>
    </row>
    <row r="60" spans="1:208" ht="15" thickBot="1" x14ac:dyDescent="0.35">
      <c r="A60" s="1" t="s">
        <v>107</v>
      </c>
      <c r="B60" s="2">
        <v>14</v>
      </c>
      <c r="C60" s="2">
        <v>17</v>
      </c>
      <c r="D60" s="2">
        <v>13</v>
      </c>
      <c r="E60" s="2">
        <v>3</v>
      </c>
      <c r="F60" s="2">
        <v>3</v>
      </c>
      <c r="G60" s="2">
        <v>1</v>
      </c>
      <c r="H60" s="2">
        <v>1</v>
      </c>
      <c r="I60" s="2">
        <v>1</v>
      </c>
      <c r="J60" s="2">
        <v>127857</v>
      </c>
      <c r="P60" s="1" t="s">
        <v>107</v>
      </c>
      <c r="Q60" s="2">
        <v>9</v>
      </c>
      <c r="R60" s="2">
        <v>13</v>
      </c>
      <c r="S60" s="2">
        <v>5</v>
      </c>
      <c r="T60" s="2">
        <v>17</v>
      </c>
      <c r="U60" s="2">
        <v>15</v>
      </c>
      <c r="V60" s="2">
        <v>10</v>
      </c>
      <c r="W60" s="2">
        <v>11</v>
      </c>
      <c r="X60" s="2">
        <v>12</v>
      </c>
      <c r="Y60" s="2">
        <v>127857</v>
      </c>
      <c r="AF60" s="1" t="s">
        <v>107</v>
      </c>
      <c r="AG60" s="2">
        <v>14</v>
      </c>
      <c r="AH60" s="2">
        <v>17</v>
      </c>
      <c r="AI60" s="2">
        <v>13</v>
      </c>
      <c r="AJ60" s="2">
        <v>3</v>
      </c>
      <c r="AK60" s="2">
        <v>3</v>
      </c>
      <c r="AL60" s="2">
        <v>1</v>
      </c>
      <c r="AM60" s="2">
        <v>1</v>
      </c>
      <c r="AN60" s="2">
        <v>1</v>
      </c>
      <c r="AO60" s="2">
        <v>9</v>
      </c>
      <c r="AP60" s="2">
        <v>13</v>
      </c>
      <c r="AQ60" s="2">
        <v>5</v>
      </c>
      <c r="AR60" s="2">
        <v>17</v>
      </c>
      <c r="AS60" s="2">
        <v>15</v>
      </c>
      <c r="AT60" s="2">
        <v>10</v>
      </c>
      <c r="AU60" s="2">
        <v>11</v>
      </c>
      <c r="AV60" s="2">
        <v>12</v>
      </c>
      <c r="AW60" s="2">
        <v>127857</v>
      </c>
      <c r="BJ60" s="1" t="s">
        <v>107</v>
      </c>
      <c r="BK60" s="2">
        <v>14</v>
      </c>
      <c r="BL60" s="2">
        <v>17</v>
      </c>
      <c r="BM60" s="2">
        <v>13</v>
      </c>
      <c r="BN60" s="2">
        <v>3</v>
      </c>
      <c r="BO60" s="2">
        <v>3</v>
      </c>
      <c r="BP60" s="2">
        <v>1</v>
      </c>
      <c r="BQ60" s="2">
        <v>1</v>
      </c>
      <c r="BR60" s="2">
        <v>1</v>
      </c>
      <c r="BS60" s="2">
        <v>21</v>
      </c>
      <c r="BT60" s="2">
        <v>18</v>
      </c>
      <c r="BU60" s="2">
        <v>22</v>
      </c>
      <c r="BV60" s="2">
        <v>32</v>
      </c>
      <c r="BW60" s="2">
        <v>32</v>
      </c>
      <c r="BX60" s="2">
        <v>34</v>
      </c>
      <c r="BY60" s="2">
        <v>34</v>
      </c>
      <c r="BZ60" s="2">
        <v>34</v>
      </c>
      <c r="CA60" s="2">
        <v>127857</v>
      </c>
      <c r="CF60" s="1" t="s">
        <v>107</v>
      </c>
      <c r="CG60" s="2">
        <v>9</v>
      </c>
      <c r="CH60" s="2">
        <v>13</v>
      </c>
      <c r="CI60" s="2">
        <v>5</v>
      </c>
      <c r="CJ60" s="2">
        <v>17</v>
      </c>
      <c r="CK60" s="2">
        <v>15</v>
      </c>
      <c r="CL60" s="2">
        <v>10</v>
      </c>
      <c r="CM60" s="2">
        <v>11</v>
      </c>
      <c r="CN60" s="2">
        <v>12</v>
      </c>
      <c r="CO60" s="2">
        <v>26</v>
      </c>
      <c r="CP60" s="2">
        <v>22</v>
      </c>
      <c r="CQ60" s="2">
        <v>30</v>
      </c>
      <c r="CR60" s="2">
        <v>18</v>
      </c>
      <c r="CS60" s="2">
        <v>20</v>
      </c>
      <c r="CT60" s="2">
        <v>25</v>
      </c>
      <c r="CU60" s="2">
        <v>24</v>
      </c>
      <c r="CV60" s="2">
        <v>23</v>
      </c>
      <c r="CW60" s="2">
        <v>127857</v>
      </c>
      <c r="DD60" s="1" t="s">
        <v>107</v>
      </c>
      <c r="DE60" s="2">
        <v>17</v>
      </c>
      <c r="DF60" s="2">
        <v>13</v>
      </c>
      <c r="DG60" s="2">
        <v>3</v>
      </c>
      <c r="DH60" s="2">
        <v>3</v>
      </c>
      <c r="DI60" s="2">
        <v>1</v>
      </c>
      <c r="DJ60" s="2">
        <v>1</v>
      </c>
      <c r="DK60" s="2">
        <v>1</v>
      </c>
      <c r="DL60" s="2">
        <v>18</v>
      </c>
      <c r="DM60" s="2">
        <v>22</v>
      </c>
      <c r="DN60" s="2">
        <v>32</v>
      </c>
      <c r="DO60" s="2">
        <v>32</v>
      </c>
      <c r="DP60" s="2">
        <v>34</v>
      </c>
      <c r="DQ60" s="2">
        <v>34</v>
      </c>
      <c r="DR60" s="2">
        <v>34</v>
      </c>
      <c r="DS60" s="2">
        <v>127857</v>
      </c>
      <c r="DX60" s="1" t="s">
        <v>107</v>
      </c>
      <c r="DY60" s="2">
        <v>13</v>
      </c>
      <c r="DZ60" s="2">
        <v>3</v>
      </c>
      <c r="EA60" s="2">
        <v>3</v>
      </c>
      <c r="EB60" s="2">
        <v>1</v>
      </c>
      <c r="EC60" s="2">
        <v>1</v>
      </c>
      <c r="ED60" s="2">
        <v>1</v>
      </c>
      <c r="EE60" s="2">
        <v>22</v>
      </c>
      <c r="EF60" s="2">
        <v>32</v>
      </c>
      <c r="EG60" s="2">
        <v>32</v>
      </c>
      <c r="EH60" s="2">
        <v>34</v>
      </c>
      <c r="EI60" s="2">
        <v>34</v>
      </c>
      <c r="EJ60" s="2">
        <v>34</v>
      </c>
      <c r="EK60" s="2">
        <v>127857</v>
      </c>
      <c r="EQ60" s="1" t="s">
        <v>107</v>
      </c>
      <c r="ER60" s="2">
        <v>3</v>
      </c>
      <c r="ES60" s="2">
        <v>3</v>
      </c>
      <c r="ET60" s="2">
        <v>1</v>
      </c>
      <c r="EU60" s="2">
        <v>1</v>
      </c>
      <c r="EV60" s="2">
        <v>1</v>
      </c>
      <c r="EW60" s="2">
        <v>32</v>
      </c>
      <c r="EX60" s="2">
        <v>32</v>
      </c>
      <c r="EY60" s="2">
        <v>34</v>
      </c>
      <c r="EZ60" s="2">
        <v>34</v>
      </c>
      <c r="FA60" s="2">
        <v>34</v>
      </c>
      <c r="FB60" s="2">
        <v>127857</v>
      </c>
      <c r="FH60" s="1" t="s">
        <v>107</v>
      </c>
      <c r="FI60" s="2">
        <v>3</v>
      </c>
      <c r="FJ60" s="2">
        <v>1</v>
      </c>
      <c r="FK60" s="2">
        <v>1</v>
      </c>
      <c r="FL60" s="2">
        <v>1</v>
      </c>
      <c r="FM60" s="2">
        <v>32</v>
      </c>
      <c r="FN60" s="2">
        <v>34</v>
      </c>
      <c r="FO60" s="2">
        <v>34</v>
      </c>
      <c r="FP60" s="2">
        <v>34</v>
      </c>
      <c r="FQ60" s="2">
        <v>127857</v>
      </c>
      <c r="FW60" s="1" t="s">
        <v>107</v>
      </c>
      <c r="FX60" s="2">
        <v>1</v>
      </c>
      <c r="FY60" s="2">
        <v>1</v>
      </c>
      <c r="FZ60" s="2">
        <v>1</v>
      </c>
      <c r="GA60" s="2">
        <v>34</v>
      </c>
      <c r="GB60" s="2">
        <v>34</v>
      </c>
      <c r="GC60" s="2">
        <v>34</v>
      </c>
      <c r="GD60" s="2">
        <v>127857</v>
      </c>
      <c r="GJ60" s="1" t="s">
        <v>107</v>
      </c>
      <c r="GK60" s="2">
        <v>1</v>
      </c>
      <c r="GL60" s="2">
        <v>1</v>
      </c>
      <c r="GM60" s="2">
        <v>34</v>
      </c>
      <c r="GN60" s="2">
        <v>34</v>
      </c>
      <c r="GO60" s="2">
        <v>127857</v>
      </c>
      <c r="GW60" s="1" t="s">
        <v>107</v>
      </c>
      <c r="GX60" s="2">
        <v>1</v>
      </c>
      <c r="GY60" s="2">
        <v>34</v>
      </c>
      <c r="GZ60" s="2">
        <v>127857</v>
      </c>
    </row>
    <row r="61" spans="1:208" ht="15" thickBot="1" x14ac:dyDescent="0.35">
      <c r="A61" s="1" t="s">
        <v>108</v>
      </c>
      <c r="B61" s="2">
        <v>17</v>
      </c>
      <c r="C61" s="2">
        <v>13</v>
      </c>
      <c r="D61" s="2">
        <v>14</v>
      </c>
      <c r="E61" s="2">
        <v>5</v>
      </c>
      <c r="F61" s="2">
        <v>2</v>
      </c>
      <c r="G61" s="2">
        <v>1</v>
      </c>
      <c r="H61" s="2">
        <v>1</v>
      </c>
      <c r="I61" s="2">
        <v>1</v>
      </c>
      <c r="J61" s="2">
        <v>125066</v>
      </c>
      <c r="P61" s="1" t="s">
        <v>108</v>
      </c>
      <c r="Q61" s="2">
        <v>7</v>
      </c>
      <c r="R61" s="2">
        <v>8</v>
      </c>
      <c r="S61" s="2">
        <v>6</v>
      </c>
      <c r="T61" s="2">
        <v>21</v>
      </c>
      <c r="U61" s="2">
        <v>20</v>
      </c>
      <c r="V61" s="2">
        <v>13</v>
      </c>
      <c r="W61" s="2">
        <v>14</v>
      </c>
      <c r="X61" s="2">
        <v>15</v>
      </c>
      <c r="Y61" s="2">
        <v>125066</v>
      </c>
      <c r="AF61" s="1" t="s">
        <v>108</v>
      </c>
      <c r="AG61" s="2">
        <v>17</v>
      </c>
      <c r="AH61" s="2">
        <v>13</v>
      </c>
      <c r="AI61" s="2">
        <v>14</v>
      </c>
      <c r="AJ61" s="2">
        <v>5</v>
      </c>
      <c r="AK61" s="2">
        <v>2</v>
      </c>
      <c r="AL61" s="2">
        <v>1</v>
      </c>
      <c r="AM61" s="2">
        <v>1</v>
      </c>
      <c r="AN61" s="2">
        <v>1</v>
      </c>
      <c r="AO61" s="2">
        <v>7</v>
      </c>
      <c r="AP61" s="2">
        <v>8</v>
      </c>
      <c r="AQ61" s="2">
        <v>6</v>
      </c>
      <c r="AR61" s="2">
        <v>21</v>
      </c>
      <c r="AS61" s="2">
        <v>20</v>
      </c>
      <c r="AT61" s="2">
        <v>13</v>
      </c>
      <c r="AU61" s="2">
        <v>14</v>
      </c>
      <c r="AV61" s="2">
        <v>15</v>
      </c>
      <c r="AW61" s="2">
        <v>125066</v>
      </c>
      <c r="BJ61" s="1" t="s">
        <v>108</v>
      </c>
      <c r="BK61" s="2">
        <v>17</v>
      </c>
      <c r="BL61" s="2">
        <v>13</v>
      </c>
      <c r="BM61" s="2">
        <v>14</v>
      </c>
      <c r="BN61" s="2">
        <v>5</v>
      </c>
      <c r="BO61" s="2">
        <v>2</v>
      </c>
      <c r="BP61" s="2">
        <v>1</v>
      </c>
      <c r="BQ61" s="2">
        <v>1</v>
      </c>
      <c r="BR61" s="2">
        <v>1</v>
      </c>
      <c r="BS61" s="2">
        <v>18</v>
      </c>
      <c r="BT61" s="2">
        <v>22</v>
      </c>
      <c r="BU61" s="2">
        <v>21</v>
      </c>
      <c r="BV61" s="2">
        <v>30</v>
      </c>
      <c r="BW61" s="2">
        <v>33</v>
      </c>
      <c r="BX61" s="2">
        <v>34</v>
      </c>
      <c r="BY61" s="2">
        <v>34</v>
      </c>
      <c r="BZ61" s="2">
        <v>34</v>
      </c>
      <c r="CA61" s="2">
        <v>125066</v>
      </c>
      <c r="CF61" s="1" t="s">
        <v>108</v>
      </c>
      <c r="CG61" s="2">
        <v>7</v>
      </c>
      <c r="CH61" s="2">
        <v>8</v>
      </c>
      <c r="CI61" s="2">
        <v>6</v>
      </c>
      <c r="CJ61" s="2">
        <v>21</v>
      </c>
      <c r="CK61" s="2">
        <v>20</v>
      </c>
      <c r="CL61" s="2">
        <v>13</v>
      </c>
      <c r="CM61" s="2">
        <v>14</v>
      </c>
      <c r="CN61" s="2">
        <v>15</v>
      </c>
      <c r="CO61" s="2">
        <v>28</v>
      </c>
      <c r="CP61" s="2">
        <v>27</v>
      </c>
      <c r="CQ61" s="2">
        <v>29</v>
      </c>
      <c r="CR61" s="2">
        <v>14</v>
      </c>
      <c r="CS61" s="2">
        <v>15</v>
      </c>
      <c r="CT61" s="2">
        <v>22</v>
      </c>
      <c r="CU61" s="2">
        <v>21</v>
      </c>
      <c r="CV61" s="2">
        <v>20</v>
      </c>
      <c r="CW61" s="2">
        <v>125066</v>
      </c>
      <c r="DD61" s="1" t="s">
        <v>108</v>
      </c>
      <c r="DE61" s="2">
        <v>13</v>
      </c>
      <c r="DF61" s="2">
        <v>14</v>
      </c>
      <c r="DG61" s="2">
        <v>5</v>
      </c>
      <c r="DH61" s="2">
        <v>2</v>
      </c>
      <c r="DI61" s="2">
        <v>1</v>
      </c>
      <c r="DJ61" s="2">
        <v>1</v>
      </c>
      <c r="DK61" s="2">
        <v>1</v>
      </c>
      <c r="DL61" s="2">
        <v>22</v>
      </c>
      <c r="DM61" s="2">
        <v>21</v>
      </c>
      <c r="DN61" s="2">
        <v>30</v>
      </c>
      <c r="DO61" s="2">
        <v>33</v>
      </c>
      <c r="DP61" s="2">
        <v>34</v>
      </c>
      <c r="DQ61" s="2">
        <v>34</v>
      </c>
      <c r="DR61" s="2">
        <v>34</v>
      </c>
      <c r="DS61" s="2">
        <v>125066</v>
      </c>
      <c r="DX61" s="1" t="s">
        <v>108</v>
      </c>
      <c r="DY61" s="2">
        <v>14</v>
      </c>
      <c r="DZ61" s="2">
        <v>5</v>
      </c>
      <c r="EA61" s="2">
        <v>2</v>
      </c>
      <c r="EB61" s="2">
        <v>1</v>
      </c>
      <c r="EC61" s="2">
        <v>1</v>
      </c>
      <c r="ED61" s="2">
        <v>1</v>
      </c>
      <c r="EE61" s="2">
        <v>21</v>
      </c>
      <c r="EF61" s="2">
        <v>30</v>
      </c>
      <c r="EG61" s="2">
        <v>33</v>
      </c>
      <c r="EH61" s="2">
        <v>34</v>
      </c>
      <c r="EI61" s="2">
        <v>34</v>
      </c>
      <c r="EJ61" s="2">
        <v>34</v>
      </c>
      <c r="EK61" s="2">
        <v>125066</v>
      </c>
      <c r="EQ61" s="1" t="s">
        <v>108</v>
      </c>
      <c r="ER61" s="2">
        <v>5</v>
      </c>
      <c r="ES61" s="2">
        <v>2</v>
      </c>
      <c r="ET61" s="2">
        <v>1</v>
      </c>
      <c r="EU61" s="2">
        <v>1</v>
      </c>
      <c r="EV61" s="2">
        <v>1</v>
      </c>
      <c r="EW61" s="2">
        <v>30</v>
      </c>
      <c r="EX61" s="2">
        <v>33</v>
      </c>
      <c r="EY61" s="2">
        <v>34</v>
      </c>
      <c r="EZ61" s="2">
        <v>34</v>
      </c>
      <c r="FA61" s="2">
        <v>34</v>
      </c>
      <c r="FB61" s="2">
        <v>125066</v>
      </c>
      <c r="FH61" s="1" t="s">
        <v>108</v>
      </c>
      <c r="FI61" s="2">
        <v>2</v>
      </c>
      <c r="FJ61" s="2">
        <v>1</v>
      </c>
      <c r="FK61" s="2">
        <v>1</v>
      </c>
      <c r="FL61" s="2">
        <v>1</v>
      </c>
      <c r="FM61" s="2">
        <v>33</v>
      </c>
      <c r="FN61" s="2">
        <v>34</v>
      </c>
      <c r="FO61" s="2">
        <v>34</v>
      </c>
      <c r="FP61" s="2">
        <v>34</v>
      </c>
      <c r="FQ61" s="2">
        <v>125066</v>
      </c>
      <c r="FW61" s="1" t="s">
        <v>108</v>
      </c>
      <c r="FX61" s="2">
        <v>1</v>
      </c>
      <c r="FY61" s="2">
        <v>1</v>
      </c>
      <c r="FZ61" s="2">
        <v>1</v>
      </c>
      <c r="GA61" s="2">
        <v>34</v>
      </c>
      <c r="GB61" s="2">
        <v>34</v>
      </c>
      <c r="GC61" s="2">
        <v>34</v>
      </c>
      <c r="GD61" s="2">
        <v>125066</v>
      </c>
      <c r="GJ61" s="1" t="s">
        <v>108</v>
      </c>
      <c r="GK61" s="2">
        <v>1</v>
      </c>
      <c r="GL61" s="2">
        <v>1</v>
      </c>
      <c r="GM61" s="2">
        <v>34</v>
      </c>
      <c r="GN61" s="2">
        <v>34</v>
      </c>
      <c r="GO61" s="2">
        <v>125066</v>
      </c>
      <c r="GW61" s="1" t="s">
        <v>108</v>
      </c>
      <c r="GX61" s="2">
        <v>1</v>
      </c>
      <c r="GY61" s="2">
        <v>34</v>
      </c>
      <c r="GZ61" s="2">
        <v>125066</v>
      </c>
    </row>
    <row r="62" spans="1:208" ht="15" thickBot="1" x14ac:dyDescent="0.35">
      <c r="A62" s="1" t="s">
        <v>109</v>
      </c>
      <c r="B62" s="2">
        <v>8</v>
      </c>
      <c r="C62" s="2">
        <v>4</v>
      </c>
      <c r="D62" s="2">
        <v>6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127857</v>
      </c>
      <c r="P62" s="1" t="s">
        <v>109</v>
      </c>
      <c r="Q62" s="2">
        <v>28</v>
      </c>
      <c r="R62" s="2">
        <v>32</v>
      </c>
      <c r="S62" s="2">
        <v>28</v>
      </c>
      <c r="T62" s="2">
        <v>32</v>
      </c>
      <c r="U62" s="2">
        <v>18</v>
      </c>
      <c r="V62" s="2">
        <v>10</v>
      </c>
      <c r="W62" s="2">
        <v>11</v>
      </c>
      <c r="X62" s="2">
        <v>12</v>
      </c>
      <c r="Y62" s="2">
        <v>127857</v>
      </c>
      <c r="AF62" s="1" t="s">
        <v>109</v>
      </c>
      <c r="AG62" s="2">
        <v>8</v>
      </c>
      <c r="AH62" s="2">
        <v>4</v>
      </c>
      <c r="AI62" s="2">
        <v>6</v>
      </c>
      <c r="AJ62" s="2">
        <v>1</v>
      </c>
      <c r="AK62" s="2">
        <v>1</v>
      </c>
      <c r="AL62" s="2">
        <v>1</v>
      </c>
      <c r="AM62" s="2">
        <v>1</v>
      </c>
      <c r="AN62" s="2">
        <v>1</v>
      </c>
      <c r="AO62" s="2">
        <v>28</v>
      </c>
      <c r="AP62" s="2">
        <v>32</v>
      </c>
      <c r="AQ62" s="2">
        <v>28</v>
      </c>
      <c r="AR62" s="2">
        <v>32</v>
      </c>
      <c r="AS62" s="2">
        <v>18</v>
      </c>
      <c r="AT62" s="2">
        <v>10</v>
      </c>
      <c r="AU62" s="2">
        <v>11</v>
      </c>
      <c r="AV62" s="2">
        <v>12</v>
      </c>
      <c r="AW62" s="2">
        <v>127857</v>
      </c>
      <c r="BJ62" s="1" t="s">
        <v>109</v>
      </c>
      <c r="BK62" s="2">
        <v>8</v>
      </c>
      <c r="BL62" s="2">
        <v>4</v>
      </c>
      <c r="BM62" s="2">
        <v>6</v>
      </c>
      <c r="BN62" s="2">
        <v>1</v>
      </c>
      <c r="BO62" s="2">
        <v>1</v>
      </c>
      <c r="BP62" s="2">
        <v>1</v>
      </c>
      <c r="BQ62" s="2">
        <v>1</v>
      </c>
      <c r="BR62" s="2">
        <v>1</v>
      </c>
      <c r="BS62" s="2">
        <v>27</v>
      </c>
      <c r="BT62" s="2">
        <v>31</v>
      </c>
      <c r="BU62" s="2">
        <v>29</v>
      </c>
      <c r="BV62" s="2">
        <v>34</v>
      </c>
      <c r="BW62" s="2">
        <v>34</v>
      </c>
      <c r="BX62" s="2">
        <v>34</v>
      </c>
      <c r="BY62" s="2">
        <v>34</v>
      </c>
      <c r="BZ62" s="2">
        <v>34</v>
      </c>
      <c r="CA62" s="2">
        <v>127857</v>
      </c>
      <c r="CF62" s="1" t="s">
        <v>109</v>
      </c>
      <c r="CG62" s="2">
        <v>28</v>
      </c>
      <c r="CH62" s="2">
        <v>32</v>
      </c>
      <c r="CI62" s="2">
        <v>28</v>
      </c>
      <c r="CJ62" s="2">
        <v>32</v>
      </c>
      <c r="CK62" s="2">
        <v>18</v>
      </c>
      <c r="CL62" s="2">
        <v>10</v>
      </c>
      <c r="CM62" s="2">
        <v>11</v>
      </c>
      <c r="CN62" s="2">
        <v>12</v>
      </c>
      <c r="CO62" s="2">
        <v>7</v>
      </c>
      <c r="CP62" s="2">
        <v>3</v>
      </c>
      <c r="CQ62" s="2">
        <v>7</v>
      </c>
      <c r="CR62" s="2">
        <v>3</v>
      </c>
      <c r="CS62" s="2">
        <v>17</v>
      </c>
      <c r="CT62" s="2">
        <v>25</v>
      </c>
      <c r="CU62" s="2">
        <v>24</v>
      </c>
      <c r="CV62" s="2">
        <v>23</v>
      </c>
      <c r="CW62" s="2">
        <v>127857</v>
      </c>
      <c r="DD62" s="1" t="s">
        <v>109</v>
      </c>
      <c r="DE62" s="2">
        <v>4</v>
      </c>
      <c r="DF62" s="2">
        <v>6</v>
      </c>
      <c r="DG62" s="2">
        <v>1</v>
      </c>
      <c r="DH62" s="2">
        <v>1</v>
      </c>
      <c r="DI62" s="2">
        <v>1</v>
      </c>
      <c r="DJ62" s="2">
        <v>1</v>
      </c>
      <c r="DK62" s="2">
        <v>1</v>
      </c>
      <c r="DL62" s="2">
        <v>31</v>
      </c>
      <c r="DM62" s="2">
        <v>29</v>
      </c>
      <c r="DN62" s="2">
        <v>34</v>
      </c>
      <c r="DO62" s="2">
        <v>34</v>
      </c>
      <c r="DP62" s="2">
        <v>34</v>
      </c>
      <c r="DQ62" s="2">
        <v>34</v>
      </c>
      <c r="DR62" s="2">
        <v>34</v>
      </c>
      <c r="DS62" s="2">
        <v>127857</v>
      </c>
      <c r="DX62" s="1" t="s">
        <v>109</v>
      </c>
      <c r="DY62" s="2">
        <v>6</v>
      </c>
      <c r="DZ62" s="2">
        <v>1</v>
      </c>
      <c r="EA62" s="2">
        <v>1</v>
      </c>
      <c r="EB62" s="2">
        <v>1</v>
      </c>
      <c r="EC62" s="2">
        <v>1</v>
      </c>
      <c r="ED62" s="2">
        <v>1</v>
      </c>
      <c r="EE62" s="2">
        <v>29</v>
      </c>
      <c r="EF62" s="2">
        <v>34</v>
      </c>
      <c r="EG62" s="2">
        <v>34</v>
      </c>
      <c r="EH62" s="2">
        <v>34</v>
      </c>
      <c r="EI62" s="2">
        <v>34</v>
      </c>
      <c r="EJ62" s="2">
        <v>34</v>
      </c>
      <c r="EK62" s="2">
        <v>127857</v>
      </c>
      <c r="EQ62" s="1" t="s">
        <v>109</v>
      </c>
      <c r="ER62" s="2">
        <v>1</v>
      </c>
      <c r="ES62" s="2">
        <v>1</v>
      </c>
      <c r="ET62" s="2">
        <v>1</v>
      </c>
      <c r="EU62" s="2">
        <v>1</v>
      </c>
      <c r="EV62" s="2">
        <v>1</v>
      </c>
      <c r="EW62" s="2">
        <v>34</v>
      </c>
      <c r="EX62" s="2">
        <v>34</v>
      </c>
      <c r="EY62" s="2">
        <v>34</v>
      </c>
      <c r="EZ62" s="2">
        <v>34</v>
      </c>
      <c r="FA62" s="2">
        <v>34</v>
      </c>
      <c r="FB62" s="2">
        <v>127857</v>
      </c>
      <c r="FH62" s="1" t="s">
        <v>109</v>
      </c>
      <c r="FI62" s="2">
        <v>1</v>
      </c>
      <c r="FJ62" s="2">
        <v>1</v>
      </c>
      <c r="FK62" s="2">
        <v>1</v>
      </c>
      <c r="FL62" s="2">
        <v>1</v>
      </c>
      <c r="FM62" s="2">
        <v>34</v>
      </c>
      <c r="FN62" s="2">
        <v>34</v>
      </c>
      <c r="FO62" s="2">
        <v>34</v>
      </c>
      <c r="FP62" s="2">
        <v>34</v>
      </c>
      <c r="FQ62" s="2">
        <v>127857</v>
      </c>
      <c r="FW62" s="1" t="s">
        <v>109</v>
      </c>
      <c r="FX62" s="2">
        <v>1</v>
      </c>
      <c r="FY62" s="2">
        <v>1</v>
      </c>
      <c r="FZ62" s="2">
        <v>1</v>
      </c>
      <c r="GA62" s="2">
        <v>34</v>
      </c>
      <c r="GB62" s="2">
        <v>34</v>
      </c>
      <c r="GC62" s="2">
        <v>34</v>
      </c>
      <c r="GD62" s="2">
        <v>127857</v>
      </c>
      <c r="GJ62" s="1" t="s">
        <v>109</v>
      </c>
      <c r="GK62" s="2">
        <v>1</v>
      </c>
      <c r="GL62" s="2">
        <v>1</v>
      </c>
      <c r="GM62" s="2">
        <v>34</v>
      </c>
      <c r="GN62" s="2">
        <v>34</v>
      </c>
      <c r="GO62" s="2">
        <v>127857</v>
      </c>
      <c r="GW62" s="1" t="s">
        <v>109</v>
      </c>
      <c r="GX62" s="2">
        <v>1</v>
      </c>
      <c r="GY62" s="2">
        <v>34</v>
      </c>
      <c r="GZ62" s="2">
        <v>127857</v>
      </c>
    </row>
    <row r="63" spans="1:208" ht="15" thickBot="1" x14ac:dyDescent="0.35">
      <c r="A63" s="1" t="s">
        <v>110</v>
      </c>
      <c r="B63" s="2">
        <v>29</v>
      </c>
      <c r="C63" s="2">
        <v>30</v>
      </c>
      <c r="D63" s="2">
        <v>25</v>
      </c>
      <c r="E63" s="2">
        <v>14</v>
      </c>
      <c r="F63" s="2">
        <v>17</v>
      </c>
      <c r="G63" s="2">
        <v>1</v>
      </c>
      <c r="H63" s="2">
        <v>1</v>
      </c>
      <c r="I63" s="2">
        <v>1</v>
      </c>
      <c r="J63" s="2">
        <v>113566</v>
      </c>
      <c r="P63" s="1" t="s">
        <v>110</v>
      </c>
      <c r="Q63" s="2">
        <v>21</v>
      </c>
      <c r="R63" s="2">
        <v>11</v>
      </c>
      <c r="S63" s="2">
        <v>3</v>
      </c>
      <c r="T63" s="2">
        <v>31</v>
      </c>
      <c r="U63" s="2">
        <v>28</v>
      </c>
      <c r="V63" s="2">
        <v>29</v>
      </c>
      <c r="W63" s="2">
        <v>29</v>
      </c>
      <c r="X63" s="2">
        <v>30</v>
      </c>
      <c r="Y63" s="2">
        <v>113566</v>
      </c>
      <c r="AF63" s="1" t="s">
        <v>110</v>
      </c>
      <c r="AG63" s="2">
        <v>29</v>
      </c>
      <c r="AH63" s="2">
        <v>30</v>
      </c>
      <c r="AI63" s="2">
        <v>25</v>
      </c>
      <c r="AJ63" s="2">
        <v>14</v>
      </c>
      <c r="AK63" s="2">
        <v>17</v>
      </c>
      <c r="AL63" s="2">
        <v>1</v>
      </c>
      <c r="AM63" s="2">
        <v>1</v>
      </c>
      <c r="AN63" s="2">
        <v>1</v>
      </c>
      <c r="AO63" s="2">
        <v>21</v>
      </c>
      <c r="AP63" s="2">
        <v>11</v>
      </c>
      <c r="AQ63" s="2">
        <v>3</v>
      </c>
      <c r="AR63" s="2">
        <v>31</v>
      </c>
      <c r="AS63" s="2">
        <v>28</v>
      </c>
      <c r="AT63" s="2">
        <v>29</v>
      </c>
      <c r="AU63" s="2">
        <v>29</v>
      </c>
      <c r="AV63" s="2">
        <v>30</v>
      </c>
      <c r="AW63" s="2">
        <v>113566</v>
      </c>
      <c r="BJ63" s="1" t="s">
        <v>110</v>
      </c>
      <c r="BK63" s="2">
        <v>29</v>
      </c>
      <c r="BL63" s="2">
        <v>30</v>
      </c>
      <c r="BM63" s="2">
        <v>25</v>
      </c>
      <c r="BN63" s="2">
        <v>14</v>
      </c>
      <c r="BO63" s="2">
        <v>17</v>
      </c>
      <c r="BP63" s="2">
        <v>1</v>
      </c>
      <c r="BQ63" s="2">
        <v>1</v>
      </c>
      <c r="BR63" s="2">
        <v>1</v>
      </c>
      <c r="BS63" s="2">
        <v>6</v>
      </c>
      <c r="BT63" s="2">
        <v>5</v>
      </c>
      <c r="BU63" s="2">
        <v>10</v>
      </c>
      <c r="BV63" s="2">
        <v>21</v>
      </c>
      <c r="BW63" s="2">
        <v>18</v>
      </c>
      <c r="BX63" s="2">
        <v>34</v>
      </c>
      <c r="BY63" s="2">
        <v>34</v>
      </c>
      <c r="BZ63" s="2">
        <v>34</v>
      </c>
      <c r="CA63" s="2">
        <v>113566</v>
      </c>
      <c r="CF63" s="1" t="s">
        <v>110</v>
      </c>
      <c r="CG63" s="2">
        <v>21</v>
      </c>
      <c r="CH63" s="2">
        <v>11</v>
      </c>
      <c r="CI63" s="2">
        <v>3</v>
      </c>
      <c r="CJ63" s="2">
        <v>31</v>
      </c>
      <c r="CK63" s="2">
        <v>28</v>
      </c>
      <c r="CL63" s="2">
        <v>29</v>
      </c>
      <c r="CM63" s="2">
        <v>29</v>
      </c>
      <c r="CN63" s="2">
        <v>30</v>
      </c>
      <c r="CO63" s="2">
        <v>14</v>
      </c>
      <c r="CP63" s="2">
        <v>24</v>
      </c>
      <c r="CQ63" s="2">
        <v>32</v>
      </c>
      <c r="CR63" s="2">
        <v>4</v>
      </c>
      <c r="CS63" s="2">
        <v>7</v>
      </c>
      <c r="CT63" s="2">
        <v>6</v>
      </c>
      <c r="CU63" s="2">
        <v>6</v>
      </c>
      <c r="CV63" s="2">
        <v>5</v>
      </c>
      <c r="CW63" s="2">
        <v>113566</v>
      </c>
      <c r="DD63" s="1" t="s">
        <v>110</v>
      </c>
      <c r="DE63" s="2">
        <v>30</v>
      </c>
      <c r="DF63" s="2">
        <v>25</v>
      </c>
      <c r="DG63" s="2">
        <v>14</v>
      </c>
      <c r="DH63" s="2">
        <v>17</v>
      </c>
      <c r="DI63" s="2">
        <v>1</v>
      </c>
      <c r="DJ63" s="2">
        <v>1</v>
      </c>
      <c r="DK63" s="2">
        <v>1</v>
      </c>
      <c r="DL63" s="2">
        <v>5</v>
      </c>
      <c r="DM63" s="2">
        <v>10</v>
      </c>
      <c r="DN63" s="2">
        <v>21</v>
      </c>
      <c r="DO63" s="2">
        <v>18</v>
      </c>
      <c r="DP63" s="2">
        <v>34</v>
      </c>
      <c r="DQ63" s="2">
        <v>34</v>
      </c>
      <c r="DR63" s="2">
        <v>34</v>
      </c>
      <c r="DS63" s="2">
        <v>113566</v>
      </c>
      <c r="DX63" s="1" t="s">
        <v>110</v>
      </c>
      <c r="DY63" s="2">
        <v>25</v>
      </c>
      <c r="DZ63" s="2">
        <v>14</v>
      </c>
      <c r="EA63" s="2">
        <v>17</v>
      </c>
      <c r="EB63" s="2">
        <v>1</v>
      </c>
      <c r="EC63" s="2">
        <v>1</v>
      </c>
      <c r="ED63" s="2">
        <v>1</v>
      </c>
      <c r="EE63" s="2">
        <v>10</v>
      </c>
      <c r="EF63" s="2">
        <v>21</v>
      </c>
      <c r="EG63" s="2">
        <v>18</v>
      </c>
      <c r="EH63" s="2">
        <v>34</v>
      </c>
      <c r="EI63" s="2">
        <v>34</v>
      </c>
      <c r="EJ63" s="2">
        <v>34</v>
      </c>
      <c r="EK63" s="2">
        <v>113566</v>
      </c>
      <c r="EQ63" s="1" t="s">
        <v>110</v>
      </c>
      <c r="ER63" s="2">
        <v>14</v>
      </c>
      <c r="ES63" s="2">
        <v>17</v>
      </c>
      <c r="ET63" s="2">
        <v>1</v>
      </c>
      <c r="EU63" s="2">
        <v>1</v>
      </c>
      <c r="EV63" s="2">
        <v>1</v>
      </c>
      <c r="EW63" s="2">
        <v>21</v>
      </c>
      <c r="EX63" s="2">
        <v>18</v>
      </c>
      <c r="EY63" s="2">
        <v>34</v>
      </c>
      <c r="EZ63" s="2">
        <v>34</v>
      </c>
      <c r="FA63" s="2">
        <v>34</v>
      </c>
      <c r="FB63" s="2">
        <v>113566</v>
      </c>
      <c r="FH63" s="1" t="s">
        <v>110</v>
      </c>
      <c r="FI63" s="2">
        <v>17</v>
      </c>
      <c r="FJ63" s="2">
        <v>1</v>
      </c>
      <c r="FK63" s="2">
        <v>1</v>
      </c>
      <c r="FL63" s="2">
        <v>1</v>
      </c>
      <c r="FM63" s="2">
        <v>18</v>
      </c>
      <c r="FN63" s="2">
        <v>34</v>
      </c>
      <c r="FO63" s="2">
        <v>34</v>
      </c>
      <c r="FP63" s="2">
        <v>34</v>
      </c>
      <c r="FQ63" s="2">
        <v>113566</v>
      </c>
      <c r="FW63" s="1" t="s">
        <v>110</v>
      </c>
      <c r="FX63" s="2">
        <v>1</v>
      </c>
      <c r="FY63" s="2">
        <v>1</v>
      </c>
      <c r="FZ63" s="2">
        <v>1</v>
      </c>
      <c r="GA63" s="2">
        <v>34</v>
      </c>
      <c r="GB63" s="2">
        <v>34</v>
      </c>
      <c r="GC63" s="2">
        <v>34</v>
      </c>
      <c r="GD63" s="2">
        <v>113566</v>
      </c>
      <c r="GJ63" s="1" t="s">
        <v>110</v>
      </c>
      <c r="GK63" s="2">
        <v>1</v>
      </c>
      <c r="GL63" s="2">
        <v>1</v>
      </c>
      <c r="GM63" s="2">
        <v>34</v>
      </c>
      <c r="GN63" s="2">
        <v>34</v>
      </c>
      <c r="GO63" s="2">
        <v>113566</v>
      </c>
      <c r="GW63" s="1" t="s">
        <v>110</v>
      </c>
      <c r="GX63" s="2">
        <v>1</v>
      </c>
      <c r="GY63" s="2">
        <v>34</v>
      </c>
      <c r="GZ63" s="2">
        <v>113566</v>
      </c>
    </row>
    <row r="64" spans="1:208" ht="15" thickBot="1" x14ac:dyDescent="0.35">
      <c r="A64" s="1" t="s">
        <v>111</v>
      </c>
      <c r="B64" s="2">
        <v>6</v>
      </c>
      <c r="C64" s="2">
        <v>8</v>
      </c>
      <c r="D64" s="2">
        <v>9</v>
      </c>
      <c r="E64" s="2">
        <v>23</v>
      </c>
      <c r="F64" s="2">
        <v>29</v>
      </c>
      <c r="G64" s="2">
        <v>32</v>
      </c>
      <c r="H64" s="2">
        <v>1</v>
      </c>
      <c r="I64" s="2">
        <v>1</v>
      </c>
      <c r="J64" s="2">
        <v>139250</v>
      </c>
      <c r="P64" s="1" t="s">
        <v>111</v>
      </c>
      <c r="Q64" s="2">
        <v>13</v>
      </c>
      <c r="R64" s="2">
        <v>16</v>
      </c>
      <c r="S64" s="2">
        <v>11</v>
      </c>
      <c r="T64" s="2">
        <v>23</v>
      </c>
      <c r="U64" s="2">
        <v>31</v>
      </c>
      <c r="V64" s="2">
        <v>32</v>
      </c>
      <c r="W64" s="2">
        <v>4</v>
      </c>
      <c r="X64" s="2">
        <v>8</v>
      </c>
      <c r="Y64" s="2">
        <v>139250</v>
      </c>
      <c r="AF64" s="1" t="s">
        <v>111</v>
      </c>
      <c r="AG64" s="2">
        <v>6</v>
      </c>
      <c r="AH64" s="2">
        <v>8</v>
      </c>
      <c r="AI64" s="2">
        <v>9</v>
      </c>
      <c r="AJ64" s="2">
        <v>23</v>
      </c>
      <c r="AK64" s="2">
        <v>29</v>
      </c>
      <c r="AL64" s="2">
        <v>32</v>
      </c>
      <c r="AM64" s="2">
        <v>1</v>
      </c>
      <c r="AN64" s="2">
        <v>1</v>
      </c>
      <c r="AO64" s="2">
        <v>13</v>
      </c>
      <c r="AP64" s="2">
        <v>16</v>
      </c>
      <c r="AQ64" s="2">
        <v>11</v>
      </c>
      <c r="AR64" s="2">
        <v>23</v>
      </c>
      <c r="AS64" s="2">
        <v>31</v>
      </c>
      <c r="AT64" s="2">
        <v>32</v>
      </c>
      <c r="AU64" s="2">
        <v>4</v>
      </c>
      <c r="AV64" s="2">
        <v>8</v>
      </c>
      <c r="AW64" s="2">
        <v>139250</v>
      </c>
      <c r="BJ64" s="1" t="s">
        <v>111</v>
      </c>
      <c r="BK64" s="2">
        <v>6</v>
      </c>
      <c r="BL64" s="2">
        <v>8</v>
      </c>
      <c r="BM64" s="2">
        <v>9</v>
      </c>
      <c r="BN64" s="2">
        <v>23</v>
      </c>
      <c r="BO64" s="2">
        <v>29</v>
      </c>
      <c r="BP64" s="2">
        <v>32</v>
      </c>
      <c r="BQ64" s="2">
        <v>1</v>
      </c>
      <c r="BR64" s="2">
        <v>1</v>
      </c>
      <c r="BS64" s="2">
        <v>29</v>
      </c>
      <c r="BT64" s="2">
        <v>27</v>
      </c>
      <c r="BU64" s="2">
        <v>26</v>
      </c>
      <c r="BV64" s="2">
        <v>12</v>
      </c>
      <c r="BW64" s="2">
        <v>6</v>
      </c>
      <c r="BX64" s="2">
        <v>3</v>
      </c>
      <c r="BY64" s="2">
        <v>34</v>
      </c>
      <c r="BZ64" s="2">
        <v>34</v>
      </c>
      <c r="CA64" s="2">
        <v>139250</v>
      </c>
      <c r="CF64" s="1" t="s">
        <v>111</v>
      </c>
      <c r="CG64" s="2">
        <v>13</v>
      </c>
      <c r="CH64" s="2">
        <v>16</v>
      </c>
      <c r="CI64" s="2">
        <v>11</v>
      </c>
      <c r="CJ64" s="2">
        <v>23</v>
      </c>
      <c r="CK64" s="2">
        <v>31</v>
      </c>
      <c r="CL64" s="2">
        <v>32</v>
      </c>
      <c r="CM64" s="2">
        <v>4</v>
      </c>
      <c r="CN64" s="2">
        <v>8</v>
      </c>
      <c r="CO64" s="2">
        <v>22</v>
      </c>
      <c r="CP64" s="2">
        <v>19</v>
      </c>
      <c r="CQ64" s="2">
        <v>24</v>
      </c>
      <c r="CR64" s="2">
        <v>12</v>
      </c>
      <c r="CS64" s="2">
        <v>4</v>
      </c>
      <c r="CT64" s="2">
        <v>3</v>
      </c>
      <c r="CU64" s="2">
        <v>31</v>
      </c>
      <c r="CV64" s="2">
        <v>27</v>
      </c>
      <c r="CW64" s="2">
        <v>139250</v>
      </c>
      <c r="DD64" s="1" t="s">
        <v>111</v>
      </c>
      <c r="DE64" s="2">
        <v>8</v>
      </c>
      <c r="DF64" s="2">
        <v>9</v>
      </c>
      <c r="DG64" s="2">
        <v>23</v>
      </c>
      <c r="DH64" s="2">
        <v>29</v>
      </c>
      <c r="DI64" s="2">
        <v>32</v>
      </c>
      <c r="DJ64" s="2">
        <v>1</v>
      </c>
      <c r="DK64" s="2">
        <v>1</v>
      </c>
      <c r="DL64" s="2">
        <v>27</v>
      </c>
      <c r="DM64" s="2">
        <v>26</v>
      </c>
      <c r="DN64" s="2">
        <v>12</v>
      </c>
      <c r="DO64" s="2">
        <v>6</v>
      </c>
      <c r="DP64" s="2">
        <v>3</v>
      </c>
      <c r="DQ64" s="2">
        <v>34</v>
      </c>
      <c r="DR64" s="2">
        <v>34</v>
      </c>
      <c r="DS64" s="2">
        <v>139250</v>
      </c>
      <c r="DX64" s="1" t="s">
        <v>111</v>
      </c>
      <c r="DY64" s="2">
        <v>9</v>
      </c>
      <c r="DZ64" s="2">
        <v>23</v>
      </c>
      <c r="EA64" s="2">
        <v>29</v>
      </c>
      <c r="EB64" s="2">
        <v>32</v>
      </c>
      <c r="EC64" s="2">
        <v>1</v>
      </c>
      <c r="ED64" s="2">
        <v>1</v>
      </c>
      <c r="EE64" s="2">
        <v>26</v>
      </c>
      <c r="EF64" s="2">
        <v>12</v>
      </c>
      <c r="EG64" s="2">
        <v>6</v>
      </c>
      <c r="EH64" s="2">
        <v>3</v>
      </c>
      <c r="EI64" s="2">
        <v>34</v>
      </c>
      <c r="EJ64" s="2">
        <v>34</v>
      </c>
      <c r="EK64" s="2">
        <v>139250</v>
      </c>
      <c r="EQ64" s="1" t="s">
        <v>111</v>
      </c>
      <c r="ER64" s="2">
        <v>23</v>
      </c>
      <c r="ES64" s="2">
        <v>29</v>
      </c>
      <c r="ET64" s="2">
        <v>32</v>
      </c>
      <c r="EU64" s="2">
        <v>1</v>
      </c>
      <c r="EV64" s="2">
        <v>1</v>
      </c>
      <c r="EW64" s="2">
        <v>12</v>
      </c>
      <c r="EX64" s="2">
        <v>6</v>
      </c>
      <c r="EY64" s="2">
        <v>3</v>
      </c>
      <c r="EZ64" s="2">
        <v>34</v>
      </c>
      <c r="FA64" s="2">
        <v>34</v>
      </c>
      <c r="FB64" s="2">
        <v>139250</v>
      </c>
      <c r="FH64" s="1" t="s">
        <v>111</v>
      </c>
      <c r="FI64" s="2">
        <v>29</v>
      </c>
      <c r="FJ64" s="2">
        <v>32</v>
      </c>
      <c r="FK64" s="2">
        <v>1</v>
      </c>
      <c r="FL64" s="2">
        <v>1</v>
      </c>
      <c r="FM64" s="2">
        <v>6</v>
      </c>
      <c r="FN64" s="2">
        <v>3</v>
      </c>
      <c r="FO64" s="2">
        <v>34</v>
      </c>
      <c r="FP64" s="2">
        <v>34</v>
      </c>
      <c r="FQ64" s="2">
        <v>139250</v>
      </c>
      <c r="FW64" s="1" t="s">
        <v>111</v>
      </c>
      <c r="FX64" s="2">
        <v>32</v>
      </c>
      <c r="FY64" s="2">
        <v>1</v>
      </c>
      <c r="FZ64" s="2">
        <v>1</v>
      </c>
      <c r="GA64" s="2">
        <v>3</v>
      </c>
      <c r="GB64" s="2">
        <v>34</v>
      </c>
      <c r="GC64" s="2">
        <v>34</v>
      </c>
      <c r="GD64" s="2">
        <v>139250</v>
      </c>
      <c r="GJ64" s="1" t="s">
        <v>111</v>
      </c>
      <c r="GK64" s="2">
        <v>1</v>
      </c>
      <c r="GL64" s="2">
        <v>1</v>
      </c>
      <c r="GM64" s="2">
        <v>34</v>
      </c>
      <c r="GN64" s="2">
        <v>34</v>
      </c>
      <c r="GO64" s="2">
        <v>139250</v>
      </c>
      <c r="GW64" s="1" t="s">
        <v>111</v>
      </c>
      <c r="GX64" s="2">
        <v>1</v>
      </c>
      <c r="GY64" s="2">
        <v>34</v>
      </c>
      <c r="GZ64" s="2">
        <v>139250</v>
      </c>
    </row>
    <row r="65" spans="1:208" ht="15" thickBot="1" x14ac:dyDescent="0.35">
      <c r="A65" s="1" t="s">
        <v>112</v>
      </c>
      <c r="B65" s="2">
        <v>10</v>
      </c>
      <c r="C65" s="2">
        <v>5</v>
      </c>
      <c r="D65" s="2">
        <v>1</v>
      </c>
      <c r="E65" s="2">
        <v>24</v>
      </c>
      <c r="F65" s="2">
        <v>15</v>
      </c>
      <c r="G65" s="2">
        <v>24</v>
      </c>
      <c r="H65" s="2">
        <v>26</v>
      </c>
      <c r="I65" s="2">
        <v>1</v>
      </c>
      <c r="J65" s="2">
        <v>132733</v>
      </c>
      <c r="P65" s="1" t="s">
        <v>112</v>
      </c>
      <c r="Q65" s="2">
        <v>11</v>
      </c>
      <c r="R65" s="2">
        <v>31</v>
      </c>
      <c r="S65" s="2">
        <v>33</v>
      </c>
      <c r="T65" s="2">
        <v>11</v>
      </c>
      <c r="U65" s="2">
        <v>4</v>
      </c>
      <c r="V65" s="2">
        <v>4</v>
      </c>
      <c r="W65" s="2">
        <v>1</v>
      </c>
      <c r="X65" s="2">
        <v>1</v>
      </c>
      <c r="Y65" s="2">
        <v>132733</v>
      </c>
      <c r="AF65" s="1" t="s">
        <v>112</v>
      </c>
      <c r="AG65" s="2">
        <v>10</v>
      </c>
      <c r="AH65" s="2">
        <v>5</v>
      </c>
      <c r="AI65" s="2">
        <v>1</v>
      </c>
      <c r="AJ65" s="2">
        <v>24</v>
      </c>
      <c r="AK65" s="2">
        <v>15</v>
      </c>
      <c r="AL65" s="2">
        <v>24</v>
      </c>
      <c r="AM65" s="2">
        <v>26</v>
      </c>
      <c r="AN65" s="2">
        <v>1</v>
      </c>
      <c r="AO65" s="2">
        <v>11</v>
      </c>
      <c r="AP65" s="2">
        <v>31</v>
      </c>
      <c r="AQ65" s="2">
        <v>33</v>
      </c>
      <c r="AR65" s="2">
        <v>11</v>
      </c>
      <c r="AS65" s="2">
        <v>4</v>
      </c>
      <c r="AT65" s="2">
        <v>4</v>
      </c>
      <c r="AU65" s="2">
        <v>1</v>
      </c>
      <c r="AV65" s="2">
        <v>1</v>
      </c>
      <c r="AW65" s="2">
        <v>132733</v>
      </c>
      <c r="BJ65" s="1" t="s">
        <v>112</v>
      </c>
      <c r="BK65" s="2">
        <v>10</v>
      </c>
      <c r="BL65" s="2">
        <v>5</v>
      </c>
      <c r="BM65" s="2">
        <v>1</v>
      </c>
      <c r="BN65" s="2">
        <v>24</v>
      </c>
      <c r="BO65" s="2">
        <v>15</v>
      </c>
      <c r="BP65" s="2">
        <v>24</v>
      </c>
      <c r="BQ65" s="2">
        <v>26</v>
      </c>
      <c r="BR65" s="2">
        <v>1</v>
      </c>
      <c r="BS65" s="2">
        <v>25</v>
      </c>
      <c r="BT65" s="2">
        <v>30</v>
      </c>
      <c r="BU65" s="2">
        <v>34</v>
      </c>
      <c r="BV65" s="2">
        <v>11</v>
      </c>
      <c r="BW65" s="2">
        <v>20</v>
      </c>
      <c r="BX65" s="2">
        <v>11</v>
      </c>
      <c r="BY65" s="2">
        <v>9</v>
      </c>
      <c r="BZ65" s="2">
        <v>34</v>
      </c>
      <c r="CA65" s="2">
        <v>132733</v>
      </c>
      <c r="CF65" s="1" t="s">
        <v>112</v>
      </c>
      <c r="CG65" s="2">
        <v>11</v>
      </c>
      <c r="CH65" s="2">
        <v>31</v>
      </c>
      <c r="CI65" s="2">
        <v>33</v>
      </c>
      <c r="CJ65" s="2">
        <v>11</v>
      </c>
      <c r="CK65" s="2">
        <v>4</v>
      </c>
      <c r="CL65" s="2">
        <v>4</v>
      </c>
      <c r="CM65" s="2">
        <v>1</v>
      </c>
      <c r="CN65" s="2">
        <v>1</v>
      </c>
      <c r="CO65" s="2">
        <v>24</v>
      </c>
      <c r="CP65" s="2">
        <v>4</v>
      </c>
      <c r="CQ65" s="2">
        <v>2</v>
      </c>
      <c r="CR65" s="2">
        <v>24</v>
      </c>
      <c r="CS65" s="2">
        <v>31</v>
      </c>
      <c r="CT65" s="2">
        <v>31</v>
      </c>
      <c r="CU65" s="2">
        <v>34</v>
      </c>
      <c r="CV65" s="2">
        <v>34</v>
      </c>
      <c r="CW65" s="2">
        <v>132733</v>
      </c>
      <c r="DD65" s="1" t="s">
        <v>112</v>
      </c>
      <c r="DE65" s="2">
        <v>5</v>
      </c>
      <c r="DF65" s="2">
        <v>1</v>
      </c>
      <c r="DG65" s="2">
        <v>24</v>
      </c>
      <c r="DH65" s="2">
        <v>15</v>
      </c>
      <c r="DI65" s="2">
        <v>24</v>
      </c>
      <c r="DJ65" s="2">
        <v>26</v>
      </c>
      <c r="DK65" s="2">
        <v>1</v>
      </c>
      <c r="DL65" s="2">
        <v>30</v>
      </c>
      <c r="DM65" s="2">
        <v>34</v>
      </c>
      <c r="DN65" s="2">
        <v>11</v>
      </c>
      <c r="DO65" s="2">
        <v>20</v>
      </c>
      <c r="DP65" s="2">
        <v>11</v>
      </c>
      <c r="DQ65" s="2">
        <v>9</v>
      </c>
      <c r="DR65" s="2">
        <v>34</v>
      </c>
      <c r="DS65" s="2">
        <v>132733</v>
      </c>
      <c r="DX65" s="1" t="s">
        <v>112</v>
      </c>
      <c r="DY65" s="2">
        <v>1</v>
      </c>
      <c r="DZ65" s="2">
        <v>24</v>
      </c>
      <c r="EA65" s="2">
        <v>15</v>
      </c>
      <c r="EB65" s="2">
        <v>24</v>
      </c>
      <c r="EC65" s="2">
        <v>26</v>
      </c>
      <c r="ED65" s="2">
        <v>1</v>
      </c>
      <c r="EE65" s="2">
        <v>34</v>
      </c>
      <c r="EF65" s="2">
        <v>11</v>
      </c>
      <c r="EG65" s="2">
        <v>20</v>
      </c>
      <c r="EH65" s="2">
        <v>11</v>
      </c>
      <c r="EI65" s="2">
        <v>9</v>
      </c>
      <c r="EJ65" s="2">
        <v>34</v>
      </c>
      <c r="EK65" s="2">
        <v>132733</v>
      </c>
      <c r="EQ65" s="1" t="s">
        <v>112</v>
      </c>
      <c r="ER65" s="2">
        <v>24</v>
      </c>
      <c r="ES65" s="2">
        <v>15</v>
      </c>
      <c r="ET65" s="2">
        <v>24</v>
      </c>
      <c r="EU65" s="2">
        <v>26</v>
      </c>
      <c r="EV65" s="2">
        <v>1</v>
      </c>
      <c r="EW65" s="2">
        <v>11</v>
      </c>
      <c r="EX65" s="2">
        <v>20</v>
      </c>
      <c r="EY65" s="2">
        <v>11</v>
      </c>
      <c r="EZ65" s="2">
        <v>9</v>
      </c>
      <c r="FA65" s="2">
        <v>34</v>
      </c>
      <c r="FB65" s="2">
        <v>132733</v>
      </c>
      <c r="FH65" s="1" t="s">
        <v>112</v>
      </c>
      <c r="FI65" s="2">
        <v>15</v>
      </c>
      <c r="FJ65" s="2">
        <v>24</v>
      </c>
      <c r="FK65" s="2">
        <v>26</v>
      </c>
      <c r="FL65" s="2">
        <v>1</v>
      </c>
      <c r="FM65" s="2">
        <v>20</v>
      </c>
      <c r="FN65" s="2">
        <v>11</v>
      </c>
      <c r="FO65" s="2">
        <v>9</v>
      </c>
      <c r="FP65" s="2">
        <v>34</v>
      </c>
      <c r="FQ65" s="2">
        <v>132733</v>
      </c>
      <c r="FW65" s="1" t="s">
        <v>112</v>
      </c>
      <c r="FX65" s="2">
        <v>24</v>
      </c>
      <c r="FY65" s="2">
        <v>26</v>
      </c>
      <c r="FZ65" s="2">
        <v>1</v>
      </c>
      <c r="GA65" s="2">
        <v>11</v>
      </c>
      <c r="GB65" s="2">
        <v>9</v>
      </c>
      <c r="GC65" s="2">
        <v>34</v>
      </c>
      <c r="GD65" s="2">
        <v>132733</v>
      </c>
      <c r="GJ65" s="1" t="s">
        <v>112</v>
      </c>
      <c r="GK65" s="2">
        <v>26</v>
      </c>
      <c r="GL65" s="2">
        <v>1</v>
      </c>
      <c r="GM65" s="2">
        <v>9</v>
      </c>
      <c r="GN65" s="2">
        <v>34</v>
      </c>
      <c r="GO65" s="2">
        <v>132733</v>
      </c>
      <c r="GW65" s="1" t="s">
        <v>112</v>
      </c>
      <c r="GX65" s="2">
        <v>1</v>
      </c>
      <c r="GY65" s="2">
        <v>34</v>
      </c>
      <c r="GZ65" s="2">
        <v>132733</v>
      </c>
    </row>
    <row r="66" spans="1:208" ht="15" thickBot="1" x14ac:dyDescent="0.35">
      <c r="A66" s="1" t="s">
        <v>113</v>
      </c>
      <c r="B66" s="2">
        <v>18</v>
      </c>
      <c r="C66" s="2">
        <v>10</v>
      </c>
      <c r="D66" s="2">
        <v>5</v>
      </c>
      <c r="E66" s="2">
        <v>7</v>
      </c>
      <c r="F66" s="2">
        <v>5</v>
      </c>
      <c r="G66" s="2">
        <v>1</v>
      </c>
      <c r="H66" s="2">
        <v>1</v>
      </c>
      <c r="I66" s="2">
        <v>1</v>
      </c>
      <c r="J66" s="2">
        <v>120666</v>
      </c>
      <c r="P66" s="1" t="s">
        <v>113</v>
      </c>
      <c r="Q66" s="2">
        <v>23</v>
      </c>
      <c r="R66" s="2">
        <v>24</v>
      </c>
      <c r="S66" s="2">
        <v>32</v>
      </c>
      <c r="T66" s="2">
        <v>22</v>
      </c>
      <c r="U66" s="2">
        <v>21</v>
      </c>
      <c r="V66" s="2">
        <v>19</v>
      </c>
      <c r="W66" s="2">
        <v>19</v>
      </c>
      <c r="X66" s="2">
        <v>20</v>
      </c>
      <c r="Y66" s="2">
        <v>120666</v>
      </c>
      <c r="AF66" s="1" t="s">
        <v>113</v>
      </c>
      <c r="AG66" s="2">
        <v>18</v>
      </c>
      <c r="AH66" s="2">
        <v>10</v>
      </c>
      <c r="AI66" s="2">
        <v>5</v>
      </c>
      <c r="AJ66" s="2">
        <v>7</v>
      </c>
      <c r="AK66" s="2">
        <v>5</v>
      </c>
      <c r="AL66" s="2">
        <v>1</v>
      </c>
      <c r="AM66" s="2">
        <v>1</v>
      </c>
      <c r="AN66" s="2">
        <v>1</v>
      </c>
      <c r="AO66" s="2">
        <v>23</v>
      </c>
      <c r="AP66" s="2">
        <v>24</v>
      </c>
      <c r="AQ66" s="2">
        <v>32</v>
      </c>
      <c r="AR66" s="2">
        <v>22</v>
      </c>
      <c r="AS66" s="2">
        <v>21</v>
      </c>
      <c r="AT66" s="2">
        <v>19</v>
      </c>
      <c r="AU66" s="2">
        <v>19</v>
      </c>
      <c r="AV66" s="2">
        <v>20</v>
      </c>
      <c r="AW66" s="2">
        <v>120666</v>
      </c>
      <c r="BJ66" s="1" t="s">
        <v>113</v>
      </c>
      <c r="BK66" s="2">
        <v>18</v>
      </c>
      <c r="BL66" s="2">
        <v>10</v>
      </c>
      <c r="BM66" s="2">
        <v>5</v>
      </c>
      <c r="BN66" s="2">
        <v>7</v>
      </c>
      <c r="BO66" s="2">
        <v>5</v>
      </c>
      <c r="BP66" s="2">
        <v>1</v>
      </c>
      <c r="BQ66" s="2">
        <v>1</v>
      </c>
      <c r="BR66" s="2">
        <v>1</v>
      </c>
      <c r="BS66" s="2">
        <v>17</v>
      </c>
      <c r="BT66" s="2">
        <v>25</v>
      </c>
      <c r="BU66" s="2">
        <v>30</v>
      </c>
      <c r="BV66" s="2">
        <v>28</v>
      </c>
      <c r="BW66" s="2">
        <v>30</v>
      </c>
      <c r="BX66" s="2">
        <v>34</v>
      </c>
      <c r="BY66" s="2">
        <v>34</v>
      </c>
      <c r="BZ66" s="2">
        <v>34</v>
      </c>
      <c r="CA66" s="2">
        <v>120666</v>
      </c>
      <c r="CF66" s="1" t="s">
        <v>113</v>
      </c>
      <c r="CG66" s="2">
        <v>23</v>
      </c>
      <c r="CH66" s="2">
        <v>24</v>
      </c>
      <c r="CI66" s="2">
        <v>32</v>
      </c>
      <c r="CJ66" s="2">
        <v>22</v>
      </c>
      <c r="CK66" s="2">
        <v>21</v>
      </c>
      <c r="CL66" s="2">
        <v>19</v>
      </c>
      <c r="CM66" s="2">
        <v>19</v>
      </c>
      <c r="CN66" s="2">
        <v>20</v>
      </c>
      <c r="CO66" s="2">
        <v>12</v>
      </c>
      <c r="CP66" s="2">
        <v>11</v>
      </c>
      <c r="CQ66" s="2">
        <v>3</v>
      </c>
      <c r="CR66" s="2">
        <v>13</v>
      </c>
      <c r="CS66" s="2">
        <v>14</v>
      </c>
      <c r="CT66" s="2">
        <v>16</v>
      </c>
      <c r="CU66" s="2">
        <v>16</v>
      </c>
      <c r="CV66" s="2">
        <v>15</v>
      </c>
      <c r="CW66" s="2">
        <v>120666</v>
      </c>
      <c r="DD66" s="1" t="s">
        <v>113</v>
      </c>
      <c r="DE66" s="2">
        <v>10</v>
      </c>
      <c r="DF66" s="2">
        <v>5</v>
      </c>
      <c r="DG66" s="2">
        <v>7</v>
      </c>
      <c r="DH66" s="2">
        <v>5</v>
      </c>
      <c r="DI66" s="2">
        <v>1</v>
      </c>
      <c r="DJ66" s="2">
        <v>1</v>
      </c>
      <c r="DK66" s="2">
        <v>1</v>
      </c>
      <c r="DL66" s="2">
        <v>25</v>
      </c>
      <c r="DM66" s="2">
        <v>30</v>
      </c>
      <c r="DN66" s="2">
        <v>28</v>
      </c>
      <c r="DO66" s="2">
        <v>30</v>
      </c>
      <c r="DP66" s="2">
        <v>34</v>
      </c>
      <c r="DQ66" s="2">
        <v>34</v>
      </c>
      <c r="DR66" s="2">
        <v>34</v>
      </c>
      <c r="DS66" s="2">
        <v>120666</v>
      </c>
      <c r="DX66" s="1" t="s">
        <v>113</v>
      </c>
      <c r="DY66" s="2">
        <v>5</v>
      </c>
      <c r="DZ66" s="2">
        <v>7</v>
      </c>
      <c r="EA66" s="2">
        <v>5</v>
      </c>
      <c r="EB66" s="2">
        <v>1</v>
      </c>
      <c r="EC66" s="2">
        <v>1</v>
      </c>
      <c r="ED66" s="2">
        <v>1</v>
      </c>
      <c r="EE66" s="2">
        <v>30</v>
      </c>
      <c r="EF66" s="2">
        <v>28</v>
      </c>
      <c r="EG66" s="2">
        <v>30</v>
      </c>
      <c r="EH66" s="2">
        <v>34</v>
      </c>
      <c r="EI66" s="2">
        <v>34</v>
      </c>
      <c r="EJ66" s="2">
        <v>34</v>
      </c>
      <c r="EK66" s="2">
        <v>120666</v>
      </c>
      <c r="EQ66" s="1" t="s">
        <v>113</v>
      </c>
      <c r="ER66" s="2">
        <v>7</v>
      </c>
      <c r="ES66" s="2">
        <v>5</v>
      </c>
      <c r="ET66" s="2">
        <v>1</v>
      </c>
      <c r="EU66" s="2">
        <v>1</v>
      </c>
      <c r="EV66" s="2">
        <v>1</v>
      </c>
      <c r="EW66" s="2">
        <v>28</v>
      </c>
      <c r="EX66" s="2">
        <v>30</v>
      </c>
      <c r="EY66" s="2">
        <v>34</v>
      </c>
      <c r="EZ66" s="2">
        <v>34</v>
      </c>
      <c r="FA66" s="2">
        <v>34</v>
      </c>
      <c r="FB66" s="2">
        <v>120666</v>
      </c>
      <c r="FH66" s="1" t="s">
        <v>113</v>
      </c>
      <c r="FI66" s="2">
        <v>5</v>
      </c>
      <c r="FJ66" s="2">
        <v>1</v>
      </c>
      <c r="FK66" s="2">
        <v>1</v>
      </c>
      <c r="FL66" s="2">
        <v>1</v>
      </c>
      <c r="FM66" s="2">
        <v>30</v>
      </c>
      <c r="FN66" s="2">
        <v>34</v>
      </c>
      <c r="FO66" s="2">
        <v>34</v>
      </c>
      <c r="FP66" s="2">
        <v>34</v>
      </c>
      <c r="FQ66" s="2">
        <v>120666</v>
      </c>
      <c r="FW66" s="1" t="s">
        <v>113</v>
      </c>
      <c r="FX66" s="2">
        <v>1</v>
      </c>
      <c r="FY66" s="2">
        <v>1</v>
      </c>
      <c r="FZ66" s="2">
        <v>1</v>
      </c>
      <c r="GA66" s="2">
        <v>34</v>
      </c>
      <c r="GB66" s="2">
        <v>34</v>
      </c>
      <c r="GC66" s="2">
        <v>34</v>
      </c>
      <c r="GD66" s="2">
        <v>120666</v>
      </c>
      <c r="GJ66" s="1" t="s">
        <v>113</v>
      </c>
      <c r="GK66" s="2">
        <v>1</v>
      </c>
      <c r="GL66" s="2">
        <v>1</v>
      </c>
      <c r="GM66" s="2">
        <v>34</v>
      </c>
      <c r="GN66" s="2">
        <v>34</v>
      </c>
      <c r="GO66" s="2">
        <v>120666</v>
      </c>
      <c r="GW66" s="1" t="s">
        <v>113</v>
      </c>
      <c r="GX66" s="2">
        <v>1</v>
      </c>
      <c r="GY66" s="2">
        <v>34</v>
      </c>
      <c r="GZ66" s="2">
        <v>120666</v>
      </c>
    </row>
    <row r="67" spans="1:208" ht="15" thickBot="1" x14ac:dyDescent="0.35">
      <c r="A67" s="1" t="s">
        <v>114</v>
      </c>
      <c r="B67" s="2">
        <v>13</v>
      </c>
      <c r="C67" s="2">
        <v>6</v>
      </c>
      <c r="D67" s="2">
        <v>7</v>
      </c>
      <c r="E67" s="2">
        <v>6</v>
      </c>
      <c r="F67" s="2">
        <v>5</v>
      </c>
      <c r="G67" s="2">
        <v>1</v>
      </c>
      <c r="H67" s="2">
        <v>1</v>
      </c>
      <c r="I67" s="2">
        <v>1</v>
      </c>
      <c r="J67" s="2">
        <v>118966</v>
      </c>
      <c r="P67" s="1" t="s">
        <v>114</v>
      </c>
      <c r="Q67" s="2">
        <v>31</v>
      </c>
      <c r="R67" s="2">
        <v>30</v>
      </c>
      <c r="S67" s="2">
        <v>29</v>
      </c>
      <c r="T67" s="2">
        <v>28</v>
      </c>
      <c r="U67" s="2">
        <v>22</v>
      </c>
      <c r="V67" s="2">
        <v>22</v>
      </c>
      <c r="W67" s="2">
        <v>21</v>
      </c>
      <c r="X67" s="2">
        <v>22</v>
      </c>
      <c r="Y67" s="2">
        <v>118966</v>
      </c>
      <c r="AF67" s="1" t="s">
        <v>114</v>
      </c>
      <c r="AG67" s="2">
        <v>13</v>
      </c>
      <c r="AH67" s="2">
        <v>6</v>
      </c>
      <c r="AI67" s="2">
        <v>7</v>
      </c>
      <c r="AJ67" s="2">
        <v>6</v>
      </c>
      <c r="AK67" s="2">
        <v>5</v>
      </c>
      <c r="AL67" s="2">
        <v>1</v>
      </c>
      <c r="AM67" s="2">
        <v>1</v>
      </c>
      <c r="AN67" s="2">
        <v>1</v>
      </c>
      <c r="AO67" s="2">
        <v>31</v>
      </c>
      <c r="AP67" s="2">
        <v>30</v>
      </c>
      <c r="AQ67" s="2">
        <v>29</v>
      </c>
      <c r="AR67" s="2">
        <v>28</v>
      </c>
      <c r="AS67" s="2">
        <v>22</v>
      </c>
      <c r="AT67" s="2">
        <v>22</v>
      </c>
      <c r="AU67" s="2">
        <v>21</v>
      </c>
      <c r="AV67" s="2">
        <v>22</v>
      </c>
      <c r="AW67" s="2">
        <v>118966</v>
      </c>
      <c r="BJ67" s="1" t="s">
        <v>114</v>
      </c>
      <c r="BK67" s="2">
        <v>13</v>
      </c>
      <c r="BL67" s="2">
        <v>6</v>
      </c>
      <c r="BM67" s="2">
        <v>7</v>
      </c>
      <c r="BN67" s="2">
        <v>6</v>
      </c>
      <c r="BO67" s="2">
        <v>5</v>
      </c>
      <c r="BP67" s="2">
        <v>1</v>
      </c>
      <c r="BQ67" s="2">
        <v>1</v>
      </c>
      <c r="BR67" s="2">
        <v>1</v>
      </c>
      <c r="BS67" s="2">
        <v>22</v>
      </c>
      <c r="BT67" s="2">
        <v>29</v>
      </c>
      <c r="BU67" s="2">
        <v>28</v>
      </c>
      <c r="BV67" s="2">
        <v>29</v>
      </c>
      <c r="BW67" s="2">
        <v>30</v>
      </c>
      <c r="BX67" s="2">
        <v>34</v>
      </c>
      <c r="BY67" s="2">
        <v>34</v>
      </c>
      <c r="BZ67" s="2">
        <v>34</v>
      </c>
      <c r="CA67" s="2">
        <v>118966</v>
      </c>
      <c r="CF67" s="1" t="s">
        <v>114</v>
      </c>
      <c r="CG67" s="2">
        <v>31</v>
      </c>
      <c r="CH67" s="2">
        <v>30</v>
      </c>
      <c r="CI67" s="2">
        <v>29</v>
      </c>
      <c r="CJ67" s="2">
        <v>28</v>
      </c>
      <c r="CK67" s="2">
        <v>22</v>
      </c>
      <c r="CL67" s="2">
        <v>22</v>
      </c>
      <c r="CM67" s="2">
        <v>21</v>
      </c>
      <c r="CN67" s="2">
        <v>22</v>
      </c>
      <c r="CO67" s="2">
        <v>4</v>
      </c>
      <c r="CP67" s="2">
        <v>5</v>
      </c>
      <c r="CQ67" s="2">
        <v>6</v>
      </c>
      <c r="CR67" s="2">
        <v>7</v>
      </c>
      <c r="CS67" s="2">
        <v>13</v>
      </c>
      <c r="CT67" s="2">
        <v>13</v>
      </c>
      <c r="CU67" s="2">
        <v>14</v>
      </c>
      <c r="CV67" s="2">
        <v>13</v>
      </c>
      <c r="CW67" s="2">
        <v>118966</v>
      </c>
      <c r="DD67" s="1" t="s">
        <v>114</v>
      </c>
      <c r="DE67" s="2">
        <v>6</v>
      </c>
      <c r="DF67" s="2">
        <v>7</v>
      </c>
      <c r="DG67" s="2">
        <v>6</v>
      </c>
      <c r="DH67" s="2">
        <v>5</v>
      </c>
      <c r="DI67" s="2">
        <v>1</v>
      </c>
      <c r="DJ67" s="2">
        <v>1</v>
      </c>
      <c r="DK67" s="2">
        <v>1</v>
      </c>
      <c r="DL67" s="2">
        <v>29</v>
      </c>
      <c r="DM67" s="2">
        <v>28</v>
      </c>
      <c r="DN67" s="2">
        <v>29</v>
      </c>
      <c r="DO67" s="2">
        <v>30</v>
      </c>
      <c r="DP67" s="2">
        <v>34</v>
      </c>
      <c r="DQ67" s="2">
        <v>34</v>
      </c>
      <c r="DR67" s="2">
        <v>34</v>
      </c>
      <c r="DS67" s="2">
        <v>118966</v>
      </c>
      <c r="DX67" s="1" t="s">
        <v>114</v>
      </c>
      <c r="DY67" s="2">
        <v>7</v>
      </c>
      <c r="DZ67" s="2">
        <v>6</v>
      </c>
      <c r="EA67" s="2">
        <v>5</v>
      </c>
      <c r="EB67" s="2">
        <v>1</v>
      </c>
      <c r="EC67" s="2">
        <v>1</v>
      </c>
      <c r="ED67" s="2">
        <v>1</v>
      </c>
      <c r="EE67" s="2">
        <v>28</v>
      </c>
      <c r="EF67" s="2">
        <v>29</v>
      </c>
      <c r="EG67" s="2">
        <v>30</v>
      </c>
      <c r="EH67" s="2">
        <v>34</v>
      </c>
      <c r="EI67" s="2">
        <v>34</v>
      </c>
      <c r="EJ67" s="2">
        <v>34</v>
      </c>
      <c r="EK67" s="2">
        <v>118966</v>
      </c>
      <c r="EQ67" s="1" t="s">
        <v>114</v>
      </c>
      <c r="ER67" s="2">
        <v>6</v>
      </c>
      <c r="ES67" s="2">
        <v>5</v>
      </c>
      <c r="ET67" s="2">
        <v>1</v>
      </c>
      <c r="EU67" s="2">
        <v>1</v>
      </c>
      <c r="EV67" s="2">
        <v>1</v>
      </c>
      <c r="EW67" s="2">
        <v>29</v>
      </c>
      <c r="EX67" s="2">
        <v>30</v>
      </c>
      <c r="EY67" s="2">
        <v>34</v>
      </c>
      <c r="EZ67" s="2">
        <v>34</v>
      </c>
      <c r="FA67" s="2">
        <v>34</v>
      </c>
      <c r="FB67" s="2">
        <v>118966</v>
      </c>
      <c r="FH67" s="1" t="s">
        <v>114</v>
      </c>
      <c r="FI67" s="2">
        <v>5</v>
      </c>
      <c r="FJ67" s="2">
        <v>1</v>
      </c>
      <c r="FK67" s="2">
        <v>1</v>
      </c>
      <c r="FL67" s="2">
        <v>1</v>
      </c>
      <c r="FM67" s="2">
        <v>30</v>
      </c>
      <c r="FN67" s="2">
        <v>34</v>
      </c>
      <c r="FO67" s="2">
        <v>34</v>
      </c>
      <c r="FP67" s="2">
        <v>34</v>
      </c>
      <c r="FQ67" s="2">
        <v>118966</v>
      </c>
      <c r="FW67" s="1" t="s">
        <v>114</v>
      </c>
      <c r="FX67" s="2">
        <v>1</v>
      </c>
      <c r="FY67" s="2">
        <v>1</v>
      </c>
      <c r="FZ67" s="2">
        <v>1</v>
      </c>
      <c r="GA67" s="2">
        <v>34</v>
      </c>
      <c r="GB67" s="2">
        <v>34</v>
      </c>
      <c r="GC67" s="2">
        <v>34</v>
      </c>
      <c r="GD67" s="2">
        <v>118966</v>
      </c>
      <c r="GJ67" s="1" t="s">
        <v>114</v>
      </c>
      <c r="GK67" s="2">
        <v>1</v>
      </c>
      <c r="GL67" s="2">
        <v>1</v>
      </c>
      <c r="GM67" s="2">
        <v>34</v>
      </c>
      <c r="GN67" s="2">
        <v>34</v>
      </c>
      <c r="GO67" s="2">
        <v>118966</v>
      </c>
      <c r="GW67" s="1" t="s">
        <v>114</v>
      </c>
      <c r="GX67" s="2">
        <v>1</v>
      </c>
      <c r="GY67" s="2">
        <v>34</v>
      </c>
      <c r="GZ67" s="2">
        <v>118966</v>
      </c>
    </row>
    <row r="68" spans="1:208" ht="15" thickBot="1" x14ac:dyDescent="0.35">
      <c r="A68" s="1" t="s">
        <v>115</v>
      </c>
      <c r="B68" s="2">
        <v>23</v>
      </c>
      <c r="C68" s="2">
        <v>20</v>
      </c>
      <c r="D68" s="2">
        <v>8</v>
      </c>
      <c r="E68" s="2">
        <v>26</v>
      </c>
      <c r="F68" s="2">
        <v>11</v>
      </c>
      <c r="G68" s="2">
        <v>1</v>
      </c>
      <c r="H68" s="2">
        <v>1</v>
      </c>
      <c r="I68" s="2">
        <v>1</v>
      </c>
      <c r="J68" s="2">
        <v>116800</v>
      </c>
      <c r="P68" s="1" t="s">
        <v>115</v>
      </c>
      <c r="Q68" s="2">
        <v>19</v>
      </c>
      <c r="R68" s="2">
        <v>22</v>
      </c>
      <c r="S68" s="2">
        <v>30</v>
      </c>
      <c r="T68" s="2">
        <v>2</v>
      </c>
      <c r="U68" s="2">
        <v>26</v>
      </c>
      <c r="V68" s="2">
        <v>25</v>
      </c>
      <c r="W68" s="2">
        <v>24</v>
      </c>
      <c r="X68" s="2">
        <v>25</v>
      </c>
      <c r="Y68" s="2">
        <v>116800</v>
      </c>
      <c r="AF68" s="1" t="s">
        <v>115</v>
      </c>
      <c r="AG68" s="2">
        <v>23</v>
      </c>
      <c r="AH68" s="2">
        <v>20</v>
      </c>
      <c r="AI68" s="2">
        <v>8</v>
      </c>
      <c r="AJ68" s="2">
        <v>26</v>
      </c>
      <c r="AK68" s="2">
        <v>11</v>
      </c>
      <c r="AL68" s="2">
        <v>1</v>
      </c>
      <c r="AM68" s="2">
        <v>1</v>
      </c>
      <c r="AN68" s="2">
        <v>1</v>
      </c>
      <c r="AO68" s="2">
        <v>19</v>
      </c>
      <c r="AP68" s="2">
        <v>22</v>
      </c>
      <c r="AQ68" s="2">
        <v>30</v>
      </c>
      <c r="AR68" s="2">
        <v>2</v>
      </c>
      <c r="AS68" s="2">
        <v>26</v>
      </c>
      <c r="AT68" s="2">
        <v>25</v>
      </c>
      <c r="AU68" s="2">
        <v>24</v>
      </c>
      <c r="AV68" s="2">
        <v>25</v>
      </c>
      <c r="AW68" s="2">
        <v>116800</v>
      </c>
      <c r="BJ68" s="1" t="s">
        <v>115</v>
      </c>
      <c r="BK68" s="2">
        <v>23</v>
      </c>
      <c r="BL68" s="2">
        <v>20</v>
      </c>
      <c r="BM68" s="2">
        <v>8</v>
      </c>
      <c r="BN68" s="2">
        <v>26</v>
      </c>
      <c r="BO68" s="2">
        <v>11</v>
      </c>
      <c r="BP68" s="2">
        <v>1</v>
      </c>
      <c r="BQ68" s="2">
        <v>1</v>
      </c>
      <c r="BR68" s="2">
        <v>1</v>
      </c>
      <c r="BS68" s="2">
        <v>12</v>
      </c>
      <c r="BT68" s="2">
        <v>15</v>
      </c>
      <c r="BU68" s="2">
        <v>27</v>
      </c>
      <c r="BV68" s="2">
        <v>9</v>
      </c>
      <c r="BW68" s="2">
        <v>24</v>
      </c>
      <c r="BX68" s="2">
        <v>34</v>
      </c>
      <c r="BY68" s="2">
        <v>34</v>
      </c>
      <c r="BZ68" s="2">
        <v>34</v>
      </c>
      <c r="CA68" s="2">
        <v>116800</v>
      </c>
      <c r="CF68" s="1" t="s">
        <v>115</v>
      </c>
      <c r="CG68" s="2">
        <v>19</v>
      </c>
      <c r="CH68" s="2">
        <v>22</v>
      </c>
      <c r="CI68" s="2">
        <v>30</v>
      </c>
      <c r="CJ68" s="2">
        <v>2</v>
      </c>
      <c r="CK68" s="2">
        <v>26</v>
      </c>
      <c r="CL68" s="2">
        <v>25</v>
      </c>
      <c r="CM68" s="2">
        <v>24</v>
      </c>
      <c r="CN68" s="2">
        <v>25</v>
      </c>
      <c r="CO68" s="2">
        <v>16</v>
      </c>
      <c r="CP68" s="2">
        <v>13</v>
      </c>
      <c r="CQ68" s="2">
        <v>5</v>
      </c>
      <c r="CR68" s="2">
        <v>33</v>
      </c>
      <c r="CS68" s="2">
        <v>9</v>
      </c>
      <c r="CT68" s="2">
        <v>10</v>
      </c>
      <c r="CU68" s="2">
        <v>11</v>
      </c>
      <c r="CV68" s="2">
        <v>10</v>
      </c>
      <c r="CW68" s="2">
        <v>116800</v>
      </c>
      <c r="DD68" s="1" t="s">
        <v>115</v>
      </c>
      <c r="DE68" s="2">
        <v>20</v>
      </c>
      <c r="DF68" s="2">
        <v>8</v>
      </c>
      <c r="DG68" s="2">
        <v>26</v>
      </c>
      <c r="DH68" s="2">
        <v>11</v>
      </c>
      <c r="DI68" s="2">
        <v>1</v>
      </c>
      <c r="DJ68" s="2">
        <v>1</v>
      </c>
      <c r="DK68" s="2">
        <v>1</v>
      </c>
      <c r="DL68" s="2">
        <v>15</v>
      </c>
      <c r="DM68" s="2">
        <v>27</v>
      </c>
      <c r="DN68" s="2">
        <v>9</v>
      </c>
      <c r="DO68" s="2">
        <v>24</v>
      </c>
      <c r="DP68" s="2">
        <v>34</v>
      </c>
      <c r="DQ68" s="2">
        <v>34</v>
      </c>
      <c r="DR68" s="2">
        <v>34</v>
      </c>
      <c r="DS68" s="2">
        <v>116800</v>
      </c>
      <c r="DX68" s="1" t="s">
        <v>115</v>
      </c>
      <c r="DY68" s="2">
        <v>8</v>
      </c>
      <c r="DZ68" s="2">
        <v>26</v>
      </c>
      <c r="EA68" s="2">
        <v>11</v>
      </c>
      <c r="EB68" s="2">
        <v>1</v>
      </c>
      <c r="EC68" s="2">
        <v>1</v>
      </c>
      <c r="ED68" s="2">
        <v>1</v>
      </c>
      <c r="EE68" s="2">
        <v>27</v>
      </c>
      <c r="EF68" s="2">
        <v>9</v>
      </c>
      <c r="EG68" s="2">
        <v>24</v>
      </c>
      <c r="EH68" s="2">
        <v>34</v>
      </c>
      <c r="EI68" s="2">
        <v>34</v>
      </c>
      <c r="EJ68" s="2">
        <v>34</v>
      </c>
      <c r="EK68" s="2">
        <v>116800</v>
      </c>
      <c r="EQ68" s="1" t="s">
        <v>115</v>
      </c>
      <c r="ER68" s="2">
        <v>26</v>
      </c>
      <c r="ES68" s="2">
        <v>11</v>
      </c>
      <c r="ET68" s="2">
        <v>1</v>
      </c>
      <c r="EU68" s="2">
        <v>1</v>
      </c>
      <c r="EV68" s="2">
        <v>1</v>
      </c>
      <c r="EW68" s="2">
        <v>9</v>
      </c>
      <c r="EX68" s="2">
        <v>24</v>
      </c>
      <c r="EY68" s="2">
        <v>34</v>
      </c>
      <c r="EZ68" s="2">
        <v>34</v>
      </c>
      <c r="FA68" s="2">
        <v>34</v>
      </c>
      <c r="FB68" s="2">
        <v>116800</v>
      </c>
      <c r="FH68" s="1" t="s">
        <v>115</v>
      </c>
      <c r="FI68" s="2">
        <v>11</v>
      </c>
      <c r="FJ68" s="2">
        <v>1</v>
      </c>
      <c r="FK68" s="2">
        <v>1</v>
      </c>
      <c r="FL68" s="2">
        <v>1</v>
      </c>
      <c r="FM68" s="2">
        <v>24</v>
      </c>
      <c r="FN68" s="2">
        <v>34</v>
      </c>
      <c r="FO68" s="2">
        <v>34</v>
      </c>
      <c r="FP68" s="2">
        <v>34</v>
      </c>
      <c r="FQ68" s="2">
        <v>116800</v>
      </c>
      <c r="FW68" s="1" t="s">
        <v>115</v>
      </c>
      <c r="FX68" s="2">
        <v>1</v>
      </c>
      <c r="FY68" s="2">
        <v>1</v>
      </c>
      <c r="FZ68" s="2">
        <v>1</v>
      </c>
      <c r="GA68" s="2">
        <v>34</v>
      </c>
      <c r="GB68" s="2">
        <v>34</v>
      </c>
      <c r="GC68" s="2">
        <v>34</v>
      </c>
      <c r="GD68" s="2">
        <v>116800</v>
      </c>
      <c r="GJ68" s="1" t="s">
        <v>115</v>
      </c>
      <c r="GK68" s="2">
        <v>1</v>
      </c>
      <c r="GL68" s="2">
        <v>1</v>
      </c>
      <c r="GM68" s="2">
        <v>34</v>
      </c>
      <c r="GN68" s="2">
        <v>34</v>
      </c>
      <c r="GO68" s="2">
        <v>116800</v>
      </c>
      <c r="GW68" s="1" t="s">
        <v>115</v>
      </c>
      <c r="GX68" s="2">
        <v>1</v>
      </c>
      <c r="GY68" s="2">
        <v>34</v>
      </c>
      <c r="GZ68" s="2">
        <v>116800</v>
      </c>
    </row>
    <row r="69" spans="1:208" ht="15" thickBot="1" x14ac:dyDescent="0.35">
      <c r="A69" s="1" t="s">
        <v>116</v>
      </c>
      <c r="B69" s="2">
        <v>12</v>
      </c>
      <c r="C69" s="2">
        <v>16</v>
      </c>
      <c r="D69" s="2">
        <v>17</v>
      </c>
      <c r="E69" s="2">
        <v>7</v>
      </c>
      <c r="F69" s="2">
        <v>11</v>
      </c>
      <c r="G69" s="2">
        <v>1</v>
      </c>
      <c r="H69" s="2">
        <v>1</v>
      </c>
      <c r="I69" s="2">
        <v>1</v>
      </c>
      <c r="J69" s="2">
        <v>124233</v>
      </c>
      <c r="P69" s="1" t="s">
        <v>116</v>
      </c>
      <c r="Q69" s="2">
        <v>29</v>
      </c>
      <c r="R69" s="2">
        <v>14</v>
      </c>
      <c r="S69" s="2">
        <v>4</v>
      </c>
      <c r="T69" s="2">
        <v>13</v>
      </c>
      <c r="U69" s="2">
        <v>16</v>
      </c>
      <c r="V69" s="2">
        <v>14</v>
      </c>
      <c r="W69" s="2">
        <v>15</v>
      </c>
      <c r="X69" s="2">
        <v>16</v>
      </c>
      <c r="Y69" s="2">
        <v>124233</v>
      </c>
      <c r="AF69" s="1" t="s">
        <v>116</v>
      </c>
      <c r="AG69" s="2">
        <v>12</v>
      </c>
      <c r="AH69" s="2">
        <v>16</v>
      </c>
      <c r="AI69" s="2">
        <v>17</v>
      </c>
      <c r="AJ69" s="2">
        <v>7</v>
      </c>
      <c r="AK69" s="2">
        <v>11</v>
      </c>
      <c r="AL69" s="2">
        <v>1</v>
      </c>
      <c r="AM69" s="2">
        <v>1</v>
      </c>
      <c r="AN69" s="2">
        <v>1</v>
      </c>
      <c r="AO69" s="2">
        <v>29</v>
      </c>
      <c r="AP69" s="2">
        <v>14</v>
      </c>
      <c r="AQ69" s="2">
        <v>4</v>
      </c>
      <c r="AR69" s="2">
        <v>13</v>
      </c>
      <c r="AS69" s="2">
        <v>16</v>
      </c>
      <c r="AT69" s="2">
        <v>14</v>
      </c>
      <c r="AU69" s="2">
        <v>15</v>
      </c>
      <c r="AV69" s="2">
        <v>16</v>
      </c>
      <c r="AW69" s="2">
        <v>124233</v>
      </c>
      <c r="BJ69" s="1" t="s">
        <v>116</v>
      </c>
      <c r="BK69" s="2">
        <v>12</v>
      </c>
      <c r="BL69" s="2">
        <v>16</v>
      </c>
      <c r="BM69" s="2">
        <v>17</v>
      </c>
      <c r="BN69" s="2">
        <v>7</v>
      </c>
      <c r="BO69" s="2">
        <v>11</v>
      </c>
      <c r="BP69" s="2">
        <v>1</v>
      </c>
      <c r="BQ69" s="2">
        <v>1</v>
      </c>
      <c r="BR69" s="2">
        <v>1</v>
      </c>
      <c r="BS69" s="2">
        <v>23</v>
      </c>
      <c r="BT69" s="2">
        <v>19</v>
      </c>
      <c r="BU69" s="2">
        <v>18</v>
      </c>
      <c r="BV69" s="2">
        <v>28</v>
      </c>
      <c r="BW69" s="2">
        <v>24</v>
      </c>
      <c r="BX69" s="2">
        <v>34</v>
      </c>
      <c r="BY69" s="2">
        <v>34</v>
      </c>
      <c r="BZ69" s="2">
        <v>34</v>
      </c>
      <c r="CA69" s="2">
        <v>124233</v>
      </c>
      <c r="CF69" s="1" t="s">
        <v>116</v>
      </c>
      <c r="CG69" s="2">
        <v>29</v>
      </c>
      <c r="CH69" s="2">
        <v>14</v>
      </c>
      <c r="CI69" s="2">
        <v>4</v>
      </c>
      <c r="CJ69" s="2">
        <v>13</v>
      </c>
      <c r="CK69" s="2">
        <v>16</v>
      </c>
      <c r="CL69" s="2">
        <v>14</v>
      </c>
      <c r="CM69" s="2">
        <v>15</v>
      </c>
      <c r="CN69" s="2">
        <v>16</v>
      </c>
      <c r="CO69" s="2">
        <v>6</v>
      </c>
      <c r="CP69" s="2">
        <v>21</v>
      </c>
      <c r="CQ69" s="2">
        <v>31</v>
      </c>
      <c r="CR69" s="2">
        <v>22</v>
      </c>
      <c r="CS69" s="2">
        <v>19</v>
      </c>
      <c r="CT69" s="2">
        <v>21</v>
      </c>
      <c r="CU69" s="2">
        <v>20</v>
      </c>
      <c r="CV69" s="2">
        <v>19</v>
      </c>
      <c r="CW69" s="2">
        <v>124233</v>
      </c>
      <c r="DD69" s="1" t="s">
        <v>116</v>
      </c>
      <c r="DE69" s="2">
        <v>16</v>
      </c>
      <c r="DF69" s="2">
        <v>17</v>
      </c>
      <c r="DG69" s="2">
        <v>7</v>
      </c>
      <c r="DH69" s="2">
        <v>11</v>
      </c>
      <c r="DI69" s="2">
        <v>1</v>
      </c>
      <c r="DJ69" s="2">
        <v>1</v>
      </c>
      <c r="DK69" s="2">
        <v>1</v>
      </c>
      <c r="DL69" s="2">
        <v>19</v>
      </c>
      <c r="DM69" s="2">
        <v>18</v>
      </c>
      <c r="DN69" s="2">
        <v>28</v>
      </c>
      <c r="DO69" s="2">
        <v>24</v>
      </c>
      <c r="DP69" s="2">
        <v>34</v>
      </c>
      <c r="DQ69" s="2">
        <v>34</v>
      </c>
      <c r="DR69" s="2">
        <v>34</v>
      </c>
      <c r="DS69" s="2">
        <v>124233</v>
      </c>
      <c r="DX69" s="1" t="s">
        <v>116</v>
      </c>
      <c r="DY69" s="2">
        <v>17</v>
      </c>
      <c r="DZ69" s="2">
        <v>7</v>
      </c>
      <c r="EA69" s="2">
        <v>11</v>
      </c>
      <c r="EB69" s="2">
        <v>1</v>
      </c>
      <c r="EC69" s="2">
        <v>1</v>
      </c>
      <c r="ED69" s="2">
        <v>1</v>
      </c>
      <c r="EE69" s="2">
        <v>18</v>
      </c>
      <c r="EF69" s="2">
        <v>28</v>
      </c>
      <c r="EG69" s="2">
        <v>24</v>
      </c>
      <c r="EH69" s="2">
        <v>34</v>
      </c>
      <c r="EI69" s="2">
        <v>34</v>
      </c>
      <c r="EJ69" s="2">
        <v>34</v>
      </c>
      <c r="EK69" s="2">
        <v>124233</v>
      </c>
      <c r="EQ69" s="1" t="s">
        <v>116</v>
      </c>
      <c r="ER69" s="2">
        <v>7</v>
      </c>
      <c r="ES69" s="2">
        <v>11</v>
      </c>
      <c r="ET69" s="2">
        <v>1</v>
      </c>
      <c r="EU69" s="2">
        <v>1</v>
      </c>
      <c r="EV69" s="2">
        <v>1</v>
      </c>
      <c r="EW69" s="2">
        <v>28</v>
      </c>
      <c r="EX69" s="2">
        <v>24</v>
      </c>
      <c r="EY69" s="2">
        <v>34</v>
      </c>
      <c r="EZ69" s="2">
        <v>34</v>
      </c>
      <c r="FA69" s="2">
        <v>34</v>
      </c>
      <c r="FB69" s="2">
        <v>124233</v>
      </c>
      <c r="FH69" s="1" t="s">
        <v>116</v>
      </c>
      <c r="FI69" s="2">
        <v>11</v>
      </c>
      <c r="FJ69" s="2">
        <v>1</v>
      </c>
      <c r="FK69" s="2">
        <v>1</v>
      </c>
      <c r="FL69" s="2">
        <v>1</v>
      </c>
      <c r="FM69" s="2">
        <v>24</v>
      </c>
      <c r="FN69" s="2">
        <v>34</v>
      </c>
      <c r="FO69" s="2">
        <v>34</v>
      </c>
      <c r="FP69" s="2">
        <v>34</v>
      </c>
      <c r="FQ69" s="2">
        <v>124233</v>
      </c>
      <c r="FW69" s="1" t="s">
        <v>116</v>
      </c>
      <c r="FX69" s="2">
        <v>1</v>
      </c>
      <c r="FY69" s="2">
        <v>1</v>
      </c>
      <c r="FZ69" s="2">
        <v>1</v>
      </c>
      <c r="GA69" s="2">
        <v>34</v>
      </c>
      <c r="GB69" s="2">
        <v>34</v>
      </c>
      <c r="GC69" s="2">
        <v>34</v>
      </c>
      <c r="GD69" s="2">
        <v>124233</v>
      </c>
      <c r="GJ69" s="1" t="s">
        <v>116</v>
      </c>
      <c r="GK69" s="2">
        <v>1</v>
      </c>
      <c r="GL69" s="2">
        <v>1</v>
      </c>
      <c r="GM69" s="2">
        <v>34</v>
      </c>
      <c r="GN69" s="2">
        <v>34</v>
      </c>
      <c r="GO69" s="2">
        <v>124233</v>
      </c>
      <c r="GW69" s="1" t="s">
        <v>116</v>
      </c>
      <c r="GX69" s="2">
        <v>1</v>
      </c>
      <c r="GY69" s="2">
        <v>34</v>
      </c>
      <c r="GZ69" s="2">
        <v>124233</v>
      </c>
    </row>
    <row r="70" spans="1:208" ht="15" thickBot="1" x14ac:dyDescent="0.35">
      <c r="A70" s="1" t="s">
        <v>117</v>
      </c>
      <c r="B70" s="2">
        <v>22</v>
      </c>
      <c r="C70" s="2">
        <v>10</v>
      </c>
      <c r="D70" s="2">
        <v>15</v>
      </c>
      <c r="E70" s="2">
        <v>7</v>
      </c>
      <c r="F70" s="2">
        <v>5</v>
      </c>
      <c r="G70" s="2">
        <v>1</v>
      </c>
      <c r="H70" s="2">
        <v>1</v>
      </c>
      <c r="I70" s="2">
        <v>1</v>
      </c>
      <c r="J70" s="2">
        <v>128300</v>
      </c>
      <c r="P70" s="1" t="s">
        <v>117</v>
      </c>
      <c r="Q70" s="2">
        <v>27</v>
      </c>
      <c r="R70" s="2">
        <v>1</v>
      </c>
      <c r="S70" s="2">
        <v>9</v>
      </c>
      <c r="T70" s="2">
        <v>9</v>
      </c>
      <c r="U70" s="2">
        <v>12</v>
      </c>
      <c r="V70" s="2">
        <v>9</v>
      </c>
      <c r="W70" s="2">
        <v>10</v>
      </c>
      <c r="X70" s="2">
        <v>10</v>
      </c>
      <c r="Y70" s="2">
        <v>128300</v>
      </c>
      <c r="AF70" s="1" t="s">
        <v>117</v>
      </c>
      <c r="AG70" s="2">
        <v>22</v>
      </c>
      <c r="AH70" s="2">
        <v>10</v>
      </c>
      <c r="AI70" s="2">
        <v>15</v>
      </c>
      <c r="AJ70" s="2">
        <v>7</v>
      </c>
      <c r="AK70" s="2">
        <v>5</v>
      </c>
      <c r="AL70" s="2">
        <v>1</v>
      </c>
      <c r="AM70" s="2">
        <v>1</v>
      </c>
      <c r="AN70" s="2">
        <v>1</v>
      </c>
      <c r="AO70" s="2">
        <v>27</v>
      </c>
      <c r="AP70" s="2">
        <v>1</v>
      </c>
      <c r="AQ70" s="2">
        <v>9</v>
      </c>
      <c r="AR70" s="2">
        <v>9</v>
      </c>
      <c r="AS70" s="2">
        <v>12</v>
      </c>
      <c r="AT70" s="2">
        <v>9</v>
      </c>
      <c r="AU70" s="2">
        <v>10</v>
      </c>
      <c r="AV70" s="2">
        <v>10</v>
      </c>
      <c r="AW70" s="2">
        <v>128300</v>
      </c>
      <c r="BJ70" s="1" t="s">
        <v>117</v>
      </c>
      <c r="BK70" s="2">
        <v>22</v>
      </c>
      <c r="BL70" s="2">
        <v>10</v>
      </c>
      <c r="BM70" s="2">
        <v>15</v>
      </c>
      <c r="BN70" s="2">
        <v>7</v>
      </c>
      <c r="BO70" s="2">
        <v>5</v>
      </c>
      <c r="BP70" s="2">
        <v>1</v>
      </c>
      <c r="BQ70" s="2">
        <v>1</v>
      </c>
      <c r="BR70" s="2">
        <v>1</v>
      </c>
      <c r="BS70" s="2">
        <v>13</v>
      </c>
      <c r="BT70" s="2">
        <v>25</v>
      </c>
      <c r="BU70" s="2">
        <v>20</v>
      </c>
      <c r="BV70" s="2">
        <v>28</v>
      </c>
      <c r="BW70" s="2">
        <v>30</v>
      </c>
      <c r="BX70" s="2">
        <v>34</v>
      </c>
      <c r="BY70" s="2">
        <v>34</v>
      </c>
      <c r="BZ70" s="2">
        <v>34</v>
      </c>
      <c r="CA70" s="2">
        <v>128300</v>
      </c>
      <c r="CF70" s="1" t="s">
        <v>117</v>
      </c>
      <c r="CG70" s="2">
        <v>27</v>
      </c>
      <c r="CH70" s="2">
        <v>1</v>
      </c>
      <c r="CI70" s="2">
        <v>9</v>
      </c>
      <c r="CJ70" s="2">
        <v>9</v>
      </c>
      <c r="CK70" s="2">
        <v>12</v>
      </c>
      <c r="CL70" s="2">
        <v>9</v>
      </c>
      <c r="CM70" s="2">
        <v>10</v>
      </c>
      <c r="CN70" s="2">
        <v>10</v>
      </c>
      <c r="CO70" s="2">
        <v>8</v>
      </c>
      <c r="CP70" s="2">
        <v>34</v>
      </c>
      <c r="CQ70" s="2">
        <v>26</v>
      </c>
      <c r="CR70" s="2">
        <v>26</v>
      </c>
      <c r="CS70" s="2">
        <v>23</v>
      </c>
      <c r="CT70" s="2">
        <v>26</v>
      </c>
      <c r="CU70" s="2">
        <v>25</v>
      </c>
      <c r="CV70" s="2">
        <v>25</v>
      </c>
      <c r="CW70" s="2">
        <v>128300</v>
      </c>
      <c r="DD70" s="1" t="s">
        <v>117</v>
      </c>
      <c r="DE70" s="2">
        <v>10</v>
      </c>
      <c r="DF70" s="2">
        <v>15</v>
      </c>
      <c r="DG70" s="2">
        <v>7</v>
      </c>
      <c r="DH70" s="2">
        <v>5</v>
      </c>
      <c r="DI70" s="2">
        <v>1</v>
      </c>
      <c r="DJ70" s="2">
        <v>1</v>
      </c>
      <c r="DK70" s="2">
        <v>1</v>
      </c>
      <c r="DL70" s="2">
        <v>25</v>
      </c>
      <c r="DM70" s="2">
        <v>20</v>
      </c>
      <c r="DN70" s="2">
        <v>28</v>
      </c>
      <c r="DO70" s="2">
        <v>30</v>
      </c>
      <c r="DP70" s="2">
        <v>34</v>
      </c>
      <c r="DQ70" s="2">
        <v>34</v>
      </c>
      <c r="DR70" s="2">
        <v>34</v>
      </c>
      <c r="DS70" s="2">
        <v>128300</v>
      </c>
      <c r="DX70" s="1" t="s">
        <v>117</v>
      </c>
      <c r="DY70" s="2">
        <v>15</v>
      </c>
      <c r="DZ70" s="2">
        <v>7</v>
      </c>
      <c r="EA70" s="2">
        <v>5</v>
      </c>
      <c r="EB70" s="2">
        <v>1</v>
      </c>
      <c r="EC70" s="2">
        <v>1</v>
      </c>
      <c r="ED70" s="2">
        <v>1</v>
      </c>
      <c r="EE70" s="2">
        <v>20</v>
      </c>
      <c r="EF70" s="2">
        <v>28</v>
      </c>
      <c r="EG70" s="2">
        <v>30</v>
      </c>
      <c r="EH70" s="2">
        <v>34</v>
      </c>
      <c r="EI70" s="2">
        <v>34</v>
      </c>
      <c r="EJ70" s="2">
        <v>34</v>
      </c>
      <c r="EK70" s="2">
        <v>128300</v>
      </c>
      <c r="EQ70" s="1" t="s">
        <v>117</v>
      </c>
      <c r="ER70" s="2">
        <v>7</v>
      </c>
      <c r="ES70" s="2">
        <v>5</v>
      </c>
      <c r="ET70" s="2">
        <v>1</v>
      </c>
      <c r="EU70" s="2">
        <v>1</v>
      </c>
      <c r="EV70" s="2">
        <v>1</v>
      </c>
      <c r="EW70" s="2">
        <v>28</v>
      </c>
      <c r="EX70" s="2">
        <v>30</v>
      </c>
      <c r="EY70" s="2">
        <v>34</v>
      </c>
      <c r="EZ70" s="2">
        <v>34</v>
      </c>
      <c r="FA70" s="2">
        <v>34</v>
      </c>
      <c r="FB70" s="2">
        <v>128300</v>
      </c>
      <c r="FH70" s="1" t="s">
        <v>117</v>
      </c>
      <c r="FI70" s="2">
        <v>5</v>
      </c>
      <c r="FJ70" s="2">
        <v>1</v>
      </c>
      <c r="FK70" s="2">
        <v>1</v>
      </c>
      <c r="FL70" s="2">
        <v>1</v>
      </c>
      <c r="FM70" s="2">
        <v>30</v>
      </c>
      <c r="FN70" s="2">
        <v>34</v>
      </c>
      <c r="FO70" s="2">
        <v>34</v>
      </c>
      <c r="FP70" s="2">
        <v>34</v>
      </c>
      <c r="FQ70" s="2">
        <v>128300</v>
      </c>
      <c r="FW70" s="1" t="s">
        <v>117</v>
      </c>
      <c r="FX70" s="2">
        <v>1</v>
      </c>
      <c r="FY70" s="2">
        <v>1</v>
      </c>
      <c r="FZ70" s="2">
        <v>1</v>
      </c>
      <c r="GA70" s="2">
        <v>34</v>
      </c>
      <c r="GB70" s="2">
        <v>34</v>
      </c>
      <c r="GC70" s="2">
        <v>34</v>
      </c>
      <c r="GD70" s="2">
        <v>128300</v>
      </c>
      <c r="GJ70" s="1" t="s">
        <v>117</v>
      </c>
      <c r="GK70" s="2">
        <v>1</v>
      </c>
      <c r="GL70" s="2">
        <v>1</v>
      </c>
      <c r="GM70" s="2">
        <v>34</v>
      </c>
      <c r="GN70" s="2">
        <v>34</v>
      </c>
      <c r="GO70" s="2">
        <v>128300</v>
      </c>
      <c r="GW70" s="1" t="s">
        <v>117</v>
      </c>
      <c r="GX70" s="2">
        <v>1</v>
      </c>
      <c r="GY70" s="2">
        <v>34</v>
      </c>
      <c r="GZ70" s="2">
        <v>128300</v>
      </c>
    </row>
    <row r="71" spans="1:208" ht="15" thickBot="1" x14ac:dyDescent="0.35">
      <c r="A71" s="1" t="s">
        <v>118</v>
      </c>
      <c r="B71" s="2">
        <v>15</v>
      </c>
      <c r="C71" s="2">
        <v>14</v>
      </c>
      <c r="D71" s="2">
        <v>15</v>
      </c>
      <c r="E71" s="2">
        <v>7</v>
      </c>
      <c r="F71" s="2">
        <v>5</v>
      </c>
      <c r="G71" s="2">
        <v>1</v>
      </c>
      <c r="H71" s="2">
        <v>1</v>
      </c>
      <c r="I71" s="2">
        <v>1</v>
      </c>
      <c r="J71" s="2">
        <v>117300</v>
      </c>
      <c r="P71" s="1" t="s">
        <v>118</v>
      </c>
      <c r="Q71" s="2">
        <v>32</v>
      </c>
      <c r="R71" s="2">
        <v>25</v>
      </c>
      <c r="S71" s="2">
        <v>18</v>
      </c>
      <c r="T71" s="2">
        <v>29</v>
      </c>
      <c r="U71" s="2">
        <v>24</v>
      </c>
      <c r="V71" s="2">
        <v>23</v>
      </c>
      <c r="W71" s="2">
        <v>22</v>
      </c>
      <c r="X71" s="2">
        <v>23</v>
      </c>
      <c r="Y71" s="2">
        <v>117300</v>
      </c>
      <c r="AF71" s="1" t="s">
        <v>118</v>
      </c>
      <c r="AG71" s="2">
        <v>15</v>
      </c>
      <c r="AH71" s="2">
        <v>14</v>
      </c>
      <c r="AI71" s="2">
        <v>15</v>
      </c>
      <c r="AJ71" s="2">
        <v>7</v>
      </c>
      <c r="AK71" s="2">
        <v>5</v>
      </c>
      <c r="AL71" s="2">
        <v>1</v>
      </c>
      <c r="AM71" s="2">
        <v>1</v>
      </c>
      <c r="AN71" s="2">
        <v>1</v>
      </c>
      <c r="AO71" s="2">
        <v>32</v>
      </c>
      <c r="AP71" s="2">
        <v>25</v>
      </c>
      <c r="AQ71" s="2">
        <v>18</v>
      </c>
      <c r="AR71" s="2">
        <v>29</v>
      </c>
      <c r="AS71" s="2">
        <v>24</v>
      </c>
      <c r="AT71" s="2">
        <v>23</v>
      </c>
      <c r="AU71" s="2">
        <v>22</v>
      </c>
      <c r="AV71" s="2">
        <v>23</v>
      </c>
      <c r="AW71" s="2">
        <v>117300</v>
      </c>
      <c r="BJ71" s="1" t="s">
        <v>118</v>
      </c>
      <c r="BK71" s="2">
        <v>15</v>
      </c>
      <c r="BL71" s="2">
        <v>14</v>
      </c>
      <c r="BM71" s="2">
        <v>15</v>
      </c>
      <c r="BN71" s="2">
        <v>7</v>
      </c>
      <c r="BO71" s="2">
        <v>5</v>
      </c>
      <c r="BP71" s="2">
        <v>1</v>
      </c>
      <c r="BQ71" s="2">
        <v>1</v>
      </c>
      <c r="BR71" s="2">
        <v>1</v>
      </c>
      <c r="BS71" s="2">
        <v>20</v>
      </c>
      <c r="BT71" s="2">
        <v>21</v>
      </c>
      <c r="BU71" s="2">
        <v>20</v>
      </c>
      <c r="BV71" s="2">
        <v>28</v>
      </c>
      <c r="BW71" s="2">
        <v>30</v>
      </c>
      <c r="BX71" s="2">
        <v>34</v>
      </c>
      <c r="BY71" s="2">
        <v>34</v>
      </c>
      <c r="BZ71" s="2">
        <v>34</v>
      </c>
      <c r="CA71" s="2">
        <v>117300</v>
      </c>
      <c r="CF71" s="1" t="s">
        <v>118</v>
      </c>
      <c r="CG71" s="2">
        <v>32</v>
      </c>
      <c r="CH71" s="2">
        <v>25</v>
      </c>
      <c r="CI71" s="2">
        <v>18</v>
      </c>
      <c r="CJ71" s="2">
        <v>29</v>
      </c>
      <c r="CK71" s="2">
        <v>24</v>
      </c>
      <c r="CL71" s="2">
        <v>23</v>
      </c>
      <c r="CM71" s="2">
        <v>22</v>
      </c>
      <c r="CN71" s="2">
        <v>23</v>
      </c>
      <c r="CO71" s="2">
        <v>3</v>
      </c>
      <c r="CP71" s="2">
        <v>10</v>
      </c>
      <c r="CQ71" s="2">
        <v>17</v>
      </c>
      <c r="CR71" s="2">
        <v>6</v>
      </c>
      <c r="CS71" s="2">
        <v>11</v>
      </c>
      <c r="CT71" s="2">
        <v>12</v>
      </c>
      <c r="CU71" s="2">
        <v>13</v>
      </c>
      <c r="CV71" s="2">
        <v>12</v>
      </c>
      <c r="CW71" s="2">
        <v>117300</v>
      </c>
      <c r="DD71" s="1" t="s">
        <v>118</v>
      </c>
      <c r="DE71" s="2">
        <v>14</v>
      </c>
      <c r="DF71" s="2">
        <v>15</v>
      </c>
      <c r="DG71" s="2">
        <v>7</v>
      </c>
      <c r="DH71" s="2">
        <v>5</v>
      </c>
      <c r="DI71" s="2">
        <v>1</v>
      </c>
      <c r="DJ71" s="2">
        <v>1</v>
      </c>
      <c r="DK71" s="2">
        <v>1</v>
      </c>
      <c r="DL71" s="2">
        <v>21</v>
      </c>
      <c r="DM71" s="2">
        <v>20</v>
      </c>
      <c r="DN71" s="2">
        <v>28</v>
      </c>
      <c r="DO71" s="2">
        <v>30</v>
      </c>
      <c r="DP71" s="2">
        <v>34</v>
      </c>
      <c r="DQ71" s="2">
        <v>34</v>
      </c>
      <c r="DR71" s="2">
        <v>34</v>
      </c>
      <c r="DS71" s="2">
        <v>117300</v>
      </c>
      <c r="DX71" s="1" t="s">
        <v>118</v>
      </c>
      <c r="DY71" s="2">
        <v>15</v>
      </c>
      <c r="DZ71" s="2">
        <v>7</v>
      </c>
      <c r="EA71" s="2">
        <v>5</v>
      </c>
      <c r="EB71" s="2">
        <v>1</v>
      </c>
      <c r="EC71" s="2">
        <v>1</v>
      </c>
      <c r="ED71" s="2">
        <v>1</v>
      </c>
      <c r="EE71" s="2">
        <v>20</v>
      </c>
      <c r="EF71" s="2">
        <v>28</v>
      </c>
      <c r="EG71" s="2">
        <v>30</v>
      </c>
      <c r="EH71" s="2">
        <v>34</v>
      </c>
      <c r="EI71" s="2">
        <v>34</v>
      </c>
      <c r="EJ71" s="2">
        <v>34</v>
      </c>
      <c r="EK71" s="2">
        <v>117300</v>
      </c>
      <c r="EQ71" s="1" t="s">
        <v>118</v>
      </c>
      <c r="ER71" s="2">
        <v>7</v>
      </c>
      <c r="ES71" s="2">
        <v>5</v>
      </c>
      <c r="ET71" s="2">
        <v>1</v>
      </c>
      <c r="EU71" s="2">
        <v>1</v>
      </c>
      <c r="EV71" s="2">
        <v>1</v>
      </c>
      <c r="EW71" s="2">
        <v>28</v>
      </c>
      <c r="EX71" s="2">
        <v>30</v>
      </c>
      <c r="EY71" s="2">
        <v>34</v>
      </c>
      <c r="EZ71" s="2">
        <v>34</v>
      </c>
      <c r="FA71" s="2">
        <v>34</v>
      </c>
      <c r="FB71" s="2">
        <v>117300</v>
      </c>
      <c r="FH71" s="1" t="s">
        <v>118</v>
      </c>
      <c r="FI71" s="2">
        <v>5</v>
      </c>
      <c r="FJ71" s="2">
        <v>1</v>
      </c>
      <c r="FK71" s="2">
        <v>1</v>
      </c>
      <c r="FL71" s="2">
        <v>1</v>
      </c>
      <c r="FM71" s="2">
        <v>30</v>
      </c>
      <c r="FN71" s="2">
        <v>34</v>
      </c>
      <c r="FO71" s="2">
        <v>34</v>
      </c>
      <c r="FP71" s="2">
        <v>34</v>
      </c>
      <c r="FQ71" s="2">
        <v>117300</v>
      </c>
      <c r="FW71" s="1" t="s">
        <v>118</v>
      </c>
      <c r="FX71" s="2">
        <v>1</v>
      </c>
      <c r="FY71" s="2">
        <v>1</v>
      </c>
      <c r="FZ71" s="2">
        <v>1</v>
      </c>
      <c r="GA71" s="2">
        <v>34</v>
      </c>
      <c r="GB71" s="2">
        <v>34</v>
      </c>
      <c r="GC71" s="2">
        <v>34</v>
      </c>
      <c r="GD71" s="2">
        <v>117300</v>
      </c>
      <c r="GJ71" s="1" t="s">
        <v>118</v>
      </c>
      <c r="GK71" s="2">
        <v>1</v>
      </c>
      <c r="GL71" s="2">
        <v>1</v>
      </c>
      <c r="GM71" s="2">
        <v>34</v>
      </c>
      <c r="GN71" s="2">
        <v>34</v>
      </c>
      <c r="GO71" s="2">
        <v>117300</v>
      </c>
      <c r="GW71" s="1" t="s">
        <v>118</v>
      </c>
      <c r="GX71" s="2">
        <v>1</v>
      </c>
      <c r="GY71" s="2">
        <v>34</v>
      </c>
      <c r="GZ71" s="2">
        <v>117300</v>
      </c>
    </row>
    <row r="72" spans="1:208" ht="15" thickBot="1" x14ac:dyDescent="0.35">
      <c r="A72" s="1" t="s">
        <v>119</v>
      </c>
      <c r="B72" s="2">
        <v>5</v>
      </c>
      <c r="C72" s="2">
        <v>14</v>
      </c>
      <c r="D72" s="2">
        <v>17</v>
      </c>
      <c r="E72" s="2">
        <v>7</v>
      </c>
      <c r="F72" s="2">
        <v>11</v>
      </c>
      <c r="G72" s="2">
        <v>1</v>
      </c>
      <c r="H72" s="2">
        <v>1</v>
      </c>
      <c r="I72" s="2">
        <v>1</v>
      </c>
      <c r="J72" s="2">
        <v>141066</v>
      </c>
      <c r="P72" s="1" t="s">
        <v>119</v>
      </c>
      <c r="Q72" s="2">
        <v>17</v>
      </c>
      <c r="R72" s="2">
        <v>28</v>
      </c>
      <c r="S72" s="2">
        <v>25</v>
      </c>
      <c r="T72" s="2">
        <v>1</v>
      </c>
      <c r="U72" s="2">
        <v>1</v>
      </c>
      <c r="V72" s="2">
        <v>3</v>
      </c>
      <c r="W72" s="2">
        <v>9</v>
      </c>
      <c r="X72" s="2">
        <v>11</v>
      </c>
      <c r="Y72" s="2">
        <v>141066</v>
      </c>
      <c r="AF72" s="1" t="s">
        <v>119</v>
      </c>
      <c r="AG72" s="2">
        <v>5</v>
      </c>
      <c r="AH72" s="2">
        <v>14</v>
      </c>
      <c r="AI72" s="2">
        <v>17</v>
      </c>
      <c r="AJ72" s="2">
        <v>7</v>
      </c>
      <c r="AK72" s="2">
        <v>11</v>
      </c>
      <c r="AL72" s="2">
        <v>1</v>
      </c>
      <c r="AM72" s="2">
        <v>1</v>
      </c>
      <c r="AN72" s="2">
        <v>1</v>
      </c>
      <c r="AO72" s="2">
        <v>17</v>
      </c>
      <c r="AP72" s="2">
        <v>28</v>
      </c>
      <c r="AQ72" s="2">
        <v>25</v>
      </c>
      <c r="AR72" s="2">
        <v>1</v>
      </c>
      <c r="AS72" s="2">
        <v>1</v>
      </c>
      <c r="AT72" s="2">
        <v>3</v>
      </c>
      <c r="AU72" s="2">
        <v>9</v>
      </c>
      <c r="AV72" s="2">
        <v>11</v>
      </c>
      <c r="AW72" s="2">
        <v>141066</v>
      </c>
      <c r="BJ72" s="1" t="s">
        <v>119</v>
      </c>
      <c r="BK72" s="2">
        <v>5</v>
      </c>
      <c r="BL72" s="2">
        <v>14</v>
      </c>
      <c r="BM72" s="2">
        <v>17</v>
      </c>
      <c r="BN72" s="2">
        <v>7</v>
      </c>
      <c r="BO72" s="2">
        <v>11</v>
      </c>
      <c r="BP72" s="2">
        <v>1</v>
      </c>
      <c r="BQ72" s="2">
        <v>1</v>
      </c>
      <c r="BR72" s="2">
        <v>1</v>
      </c>
      <c r="BS72" s="2">
        <v>30</v>
      </c>
      <c r="BT72" s="2">
        <v>21</v>
      </c>
      <c r="BU72" s="2">
        <v>18</v>
      </c>
      <c r="BV72" s="2">
        <v>28</v>
      </c>
      <c r="BW72" s="2">
        <v>24</v>
      </c>
      <c r="BX72" s="2">
        <v>34</v>
      </c>
      <c r="BY72" s="2">
        <v>34</v>
      </c>
      <c r="BZ72" s="2">
        <v>34</v>
      </c>
      <c r="CA72" s="2">
        <v>141066</v>
      </c>
      <c r="CF72" s="1" t="s">
        <v>119</v>
      </c>
      <c r="CG72" s="2">
        <v>17</v>
      </c>
      <c r="CH72" s="2">
        <v>28</v>
      </c>
      <c r="CI72" s="2">
        <v>25</v>
      </c>
      <c r="CJ72" s="2">
        <v>1</v>
      </c>
      <c r="CK72" s="2">
        <v>1</v>
      </c>
      <c r="CL72" s="2">
        <v>3</v>
      </c>
      <c r="CM72" s="2">
        <v>9</v>
      </c>
      <c r="CN72" s="2">
        <v>11</v>
      </c>
      <c r="CO72" s="2">
        <v>18</v>
      </c>
      <c r="CP72" s="2">
        <v>7</v>
      </c>
      <c r="CQ72" s="2">
        <v>10</v>
      </c>
      <c r="CR72" s="2">
        <v>34</v>
      </c>
      <c r="CS72" s="2">
        <v>34</v>
      </c>
      <c r="CT72" s="2">
        <v>32</v>
      </c>
      <c r="CU72" s="2">
        <v>26</v>
      </c>
      <c r="CV72" s="2">
        <v>24</v>
      </c>
      <c r="CW72" s="2">
        <v>141066</v>
      </c>
      <c r="DD72" s="1" t="s">
        <v>119</v>
      </c>
      <c r="DE72" s="2">
        <v>14</v>
      </c>
      <c r="DF72" s="2">
        <v>17</v>
      </c>
      <c r="DG72" s="2">
        <v>7</v>
      </c>
      <c r="DH72" s="2">
        <v>11</v>
      </c>
      <c r="DI72" s="2">
        <v>1</v>
      </c>
      <c r="DJ72" s="2">
        <v>1</v>
      </c>
      <c r="DK72" s="2">
        <v>1</v>
      </c>
      <c r="DL72" s="2">
        <v>21</v>
      </c>
      <c r="DM72" s="2">
        <v>18</v>
      </c>
      <c r="DN72" s="2">
        <v>28</v>
      </c>
      <c r="DO72" s="2">
        <v>24</v>
      </c>
      <c r="DP72" s="2">
        <v>34</v>
      </c>
      <c r="DQ72" s="2">
        <v>34</v>
      </c>
      <c r="DR72" s="2">
        <v>34</v>
      </c>
      <c r="DS72" s="2">
        <v>141066</v>
      </c>
      <c r="DX72" s="1" t="s">
        <v>119</v>
      </c>
      <c r="DY72" s="2">
        <v>17</v>
      </c>
      <c r="DZ72" s="2">
        <v>7</v>
      </c>
      <c r="EA72" s="2">
        <v>11</v>
      </c>
      <c r="EB72" s="2">
        <v>1</v>
      </c>
      <c r="EC72" s="2">
        <v>1</v>
      </c>
      <c r="ED72" s="2">
        <v>1</v>
      </c>
      <c r="EE72" s="2">
        <v>18</v>
      </c>
      <c r="EF72" s="2">
        <v>28</v>
      </c>
      <c r="EG72" s="2">
        <v>24</v>
      </c>
      <c r="EH72" s="2">
        <v>34</v>
      </c>
      <c r="EI72" s="2">
        <v>34</v>
      </c>
      <c r="EJ72" s="2">
        <v>34</v>
      </c>
      <c r="EK72" s="2">
        <v>141066</v>
      </c>
      <c r="EQ72" s="1" t="s">
        <v>119</v>
      </c>
      <c r="ER72" s="2">
        <v>7</v>
      </c>
      <c r="ES72" s="2">
        <v>11</v>
      </c>
      <c r="ET72" s="2">
        <v>1</v>
      </c>
      <c r="EU72" s="2">
        <v>1</v>
      </c>
      <c r="EV72" s="2">
        <v>1</v>
      </c>
      <c r="EW72" s="2">
        <v>28</v>
      </c>
      <c r="EX72" s="2">
        <v>24</v>
      </c>
      <c r="EY72" s="2">
        <v>34</v>
      </c>
      <c r="EZ72" s="2">
        <v>34</v>
      </c>
      <c r="FA72" s="2">
        <v>34</v>
      </c>
      <c r="FB72" s="2">
        <v>141066</v>
      </c>
      <c r="FH72" s="1" t="s">
        <v>119</v>
      </c>
      <c r="FI72" s="2">
        <v>11</v>
      </c>
      <c r="FJ72" s="2">
        <v>1</v>
      </c>
      <c r="FK72" s="2">
        <v>1</v>
      </c>
      <c r="FL72" s="2">
        <v>1</v>
      </c>
      <c r="FM72" s="2">
        <v>24</v>
      </c>
      <c r="FN72" s="2">
        <v>34</v>
      </c>
      <c r="FO72" s="2">
        <v>34</v>
      </c>
      <c r="FP72" s="2">
        <v>34</v>
      </c>
      <c r="FQ72" s="2">
        <v>141066</v>
      </c>
      <c r="FW72" s="1" t="s">
        <v>119</v>
      </c>
      <c r="FX72" s="2">
        <v>1</v>
      </c>
      <c r="FY72" s="2">
        <v>1</v>
      </c>
      <c r="FZ72" s="2">
        <v>1</v>
      </c>
      <c r="GA72" s="2">
        <v>34</v>
      </c>
      <c r="GB72" s="2">
        <v>34</v>
      </c>
      <c r="GC72" s="2">
        <v>34</v>
      </c>
      <c r="GD72" s="2">
        <v>141066</v>
      </c>
      <c r="GJ72" s="1" t="s">
        <v>119</v>
      </c>
      <c r="GK72" s="2">
        <v>1</v>
      </c>
      <c r="GL72" s="2">
        <v>1</v>
      </c>
      <c r="GM72" s="2">
        <v>34</v>
      </c>
      <c r="GN72" s="2">
        <v>34</v>
      </c>
      <c r="GO72" s="2">
        <v>141066</v>
      </c>
      <c r="GW72" s="1" t="s">
        <v>119</v>
      </c>
      <c r="GX72" s="2">
        <v>1</v>
      </c>
      <c r="GY72" s="2">
        <v>34</v>
      </c>
      <c r="GZ72" s="2">
        <v>141066</v>
      </c>
    </row>
    <row r="73" spans="1:208" ht="15" thickBot="1" x14ac:dyDescent="0.35">
      <c r="A73" s="1" t="s">
        <v>120</v>
      </c>
      <c r="B73" s="2">
        <v>3</v>
      </c>
      <c r="C73" s="2">
        <v>7</v>
      </c>
      <c r="D73" s="2">
        <v>11</v>
      </c>
      <c r="E73" s="2">
        <v>3</v>
      </c>
      <c r="F73" s="2">
        <v>28</v>
      </c>
      <c r="G73" s="2">
        <v>1</v>
      </c>
      <c r="H73" s="2">
        <v>1</v>
      </c>
      <c r="I73" s="2">
        <v>1</v>
      </c>
      <c r="J73" s="2">
        <v>140678</v>
      </c>
      <c r="P73" s="1" t="s">
        <v>120</v>
      </c>
      <c r="Q73" s="2">
        <v>14</v>
      </c>
      <c r="R73" s="2">
        <v>17</v>
      </c>
      <c r="S73" s="2">
        <v>19</v>
      </c>
      <c r="T73" s="2">
        <v>5</v>
      </c>
      <c r="U73" s="2">
        <v>29</v>
      </c>
      <c r="V73" s="2">
        <v>2</v>
      </c>
      <c r="W73" s="2">
        <v>8</v>
      </c>
      <c r="X73" s="2">
        <v>9</v>
      </c>
      <c r="Y73" s="2">
        <v>140678</v>
      </c>
      <c r="AF73" s="1" t="s">
        <v>120</v>
      </c>
      <c r="AG73" s="2">
        <v>3</v>
      </c>
      <c r="AH73" s="2">
        <v>7</v>
      </c>
      <c r="AI73" s="2">
        <v>11</v>
      </c>
      <c r="AJ73" s="2">
        <v>3</v>
      </c>
      <c r="AK73" s="2">
        <v>28</v>
      </c>
      <c r="AL73" s="2">
        <v>1</v>
      </c>
      <c r="AM73" s="2">
        <v>1</v>
      </c>
      <c r="AN73" s="2">
        <v>1</v>
      </c>
      <c r="AO73" s="2">
        <v>14</v>
      </c>
      <c r="AP73" s="2">
        <v>17</v>
      </c>
      <c r="AQ73" s="2">
        <v>19</v>
      </c>
      <c r="AR73" s="2">
        <v>5</v>
      </c>
      <c r="AS73" s="2">
        <v>29</v>
      </c>
      <c r="AT73" s="2">
        <v>2</v>
      </c>
      <c r="AU73" s="2">
        <v>8</v>
      </c>
      <c r="AV73" s="2">
        <v>9</v>
      </c>
      <c r="AW73" s="2">
        <v>140678</v>
      </c>
      <c r="BJ73" s="1" t="s">
        <v>120</v>
      </c>
      <c r="BK73" s="2">
        <v>3</v>
      </c>
      <c r="BL73" s="2">
        <v>7</v>
      </c>
      <c r="BM73" s="2">
        <v>11</v>
      </c>
      <c r="BN73" s="2">
        <v>3</v>
      </c>
      <c r="BO73" s="2">
        <v>28</v>
      </c>
      <c r="BP73" s="2">
        <v>1</v>
      </c>
      <c r="BQ73" s="2">
        <v>1</v>
      </c>
      <c r="BR73" s="2">
        <v>1</v>
      </c>
      <c r="BS73" s="2">
        <v>32</v>
      </c>
      <c r="BT73" s="2">
        <v>28</v>
      </c>
      <c r="BU73" s="2">
        <v>24</v>
      </c>
      <c r="BV73" s="2">
        <v>32</v>
      </c>
      <c r="BW73" s="2">
        <v>7</v>
      </c>
      <c r="BX73" s="2">
        <v>34</v>
      </c>
      <c r="BY73" s="2">
        <v>34</v>
      </c>
      <c r="BZ73" s="2">
        <v>34</v>
      </c>
      <c r="CA73" s="2">
        <v>140678</v>
      </c>
      <c r="CF73" s="1" t="s">
        <v>120</v>
      </c>
      <c r="CG73" s="2">
        <v>14</v>
      </c>
      <c r="CH73" s="2">
        <v>17</v>
      </c>
      <c r="CI73" s="2">
        <v>19</v>
      </c>
      <c r="CJ73" s="2">
        <v>5</v>
      </c>
      <c r="CK73" s="2">
        <v>29</v>
      </c>
      <c r="CL73" s="2">
        <v>2</v>
      </c>
      <c r="CM73" s="2">
        <v>8</v>
      </c>
      <c r="CN73" s="2">
        <v>9</v>
      </c>
      <c r="CO73" s="2">
        <v>21</v>
      </c>
      <c r="CP73" s="2">
        <v>18</v>
      </c>
      <c r="CQ73" s="2">
        <v>16</v>
      </c>
      <c r="CR73" s="2">
        <v>30</v>
      </c>
      <c r="CS73" s="2">
        <v>6</v>
      </c>
      <c r="CT73" s="2">
        <v>33</v>
      </c>
      <c r="CU73" s="2">
        <v>27</v>
      </c>
      <c r="CV73" s="2">
        <v>26</v>
      </c>
      <c r="CW73" s="2">
        <v>140678</v>
      </c>
      <c r="DD73" s="1" t="s">
        <v>120</v>
      </c>
      <c r="DE73" s="2">
        <v>7</v>
      </c>
      <c r="DF73" s="2">
        <v>11</v>
      </c>
      <c r="DG73" s="2">
        <v>3</v>
      </c>
      <c r="DH73" s="2">
        <v>28</v>
      </c>
      <c r="DI73" s="2">
        <v>1</v>
      </c>
      <c r="DJ73" s="2">
        <v>1</v>
      </c>
      <c r="DK73" s="2">
        <v>1</v>
      </c>
      <c r="DL73" s="2">
        <v>28</v>
      </c>
      <c r="DM73" s="2">
        <v>24</v>
      </c>
      <c r="DN73" s="2">
        <v>32</v>
      </c>
      <c r="DO73" s="2">
        <v>7</v>
      </c>
      <c r="DP73" s="2">
        <v>34</v>
      </c>
      <c r="DQ73" s="2">
        <v>34</v>
      </c>
      <c r="DR73" s="2">
        <v>34</v>
      </c>
      <c r="DS73" s="2">
        <v>140678</v>
      </c>
      <c r="DX73" s="1" t="s">
        <v>120</v>
      </c>
      <c r="DY73" s="2">
        <v>11</v>
      </c>
      <c r="DZ73" s="2">
        <v>3</v>
      </c>
      <c r="EA73" s="2">
        <v>28</v>
      </c>
      <c r="EB73" s="2">
        <v>1</v>
      </c>
      <c r="EC73" s="2">
        <v>1</v>
      </c>
      <c r="ED73" s="2">
        <v>1</v>
      </c>
      <c r="EE73" s="2">
        <v>24</v>
      </c>
      <c r="EF73" s="2">
        <v>32</v>
      </c>
      <c r="EG73" s="2">
        <v>7</v>
      </c>
      <c r="EH73" s="2">
        <v>34</v>
      </c>
      <c r="EI73" s="2">
        <v>34</v>
      </c>
      <c r="EJ73" s="2">
        <v>34</v>
      </c>
      <c r="EK73" s="2">
        <v>140678</v>
      </c>
      <c r="EQ73" s="1" t="s">
        <v>120</v>
      </c>
      <c r="ER73" s="2">
        <v>3</v>
      </c>
      <c r="ES73" s="2">
        <v>28</v>
      </c>
      <c r="ET73" s="2">
        <v>1</v>
      </c>
      <c r="EU73" s="2">
        <v>1</v>
      </c>
      <c r="EV73" s="2">
        <v>1</v>
      </c>
      <c r="EW73" s="2">
        <v>32</v>
      </c>
      <c r="EX73" s="2">
        <v>7</v>
      </c>
      <c r="EY73" s="2">
        <v>34</v>
      </c>
      <c r="EZ73" s="2">
        <v>34</v>
      </c>
      <c r="FA73" s="2">
        <v>34</v>
      </c>
      <c r="FB73" s="2">
        <v>140678</v>
      </c>
      <c r="FH73" s="1" t="s">
        <v>120</v>
      </c>
      <c r="FI73" s="2">
        <v>28</v>
      </c>
      <c r="FJ73" s="2">
        <v>1</v>
      </c>
      <c r="FK73" s="2">
        <v>1</v>
      </c>
      <c r="FL73" s="2">
        <v>1</v>
      </c>
      <c r="FM73" s="2">
        <v>7</v>
      </c>
      <c r="FN73" s="2">
        <v>34</v>
      </c>
      <c r="FO73" s="2">
        <v>34</v>
      </c>
      <c r="FP73" s="2">
        <v>34</v>
      </c>
      <c r="FQ73" s="2">
        <v>140678</v>
      </c>
      <c r="FW73" s="1" t="s">
        <v>120</v>
      </c>
      <c r="FX73" s="2">
        <v>1</v>
      </c>
      <c r="FY73" s="2">
        <v>1</v>
      </c>
      <c r="FZ73" s="2">
        <v>1</v>
      </c>
      <c r="GA73" s="2">
        <v>34</v>
      </c>
      <c r="GB73" s="2">
        <v>34</v>
      </c>
      <c r="GC73" s="2">
        <v>34</v>
      </c>
      <c r="GD73" s="2">
        <v>140678</v>
      </c>
      <c r="GJ73" s="1" t="s">
        <v>120</v>
      </c>
      <c r="GK73" s="2">
        <v>1</v>
      </c>
      <c r="GL73" s="2">
        <v>1</v>
      </c>
      <c r="GM73" s="2">
        <v>34</v>
      </c>
      <c r="GN73" s="2">
        <v>34</v>
      </c>
      <c r="GO73" s="2">
        <v>140678</v>
      </c>
      <c r="GW73" s="1" t="s">
        <v>120</v>
      </c>
      <c r="GX73" s="2">
        <v>1</v>
      </c>
      <c r="GY73" s="2">
        <v>34</v>
      </c>
      <c r="GZ73" s="2">
        <v>140678</v>
      </c>
    </row>
    <row r="74" spans="1:208" ht="15" thickBot="1" x14ac:dyDescent="0.35">
      <c r="A74" s="1" t="s">
        <v>121</v>
      </c>
      <c r="B74" s="2">
        <v>21</v>
      </c>
      <c r="C74" s="2">
        <v>19</v>
      </c>
      <c r="D74" s="2">
        <v>24</v>
      </c>
      <c r="E74" s="2">
        <v>13</v>
      </c>
      <c r="F74" s="2">
        <v>17</v>
      </c>
      <c r="G74" s="2">
        <v>1</v>
      </c>
      <c r="H74" s="2">
        <v>1</v>
      </c>
      <c r="I74" s="2">
        <v>1</v>
      </c>
      <c r="J74" s="2">
        <v>123666</v>
      </c>
      <c r="P74" s="1" t="s">
        <v>121</v>
      </c>
      <c r="Q74" s="2">
        <v>5</v>
      </c>
      <c r="R74" s="2">
        <v>2</v>
      </c>
      <c r="S74" s="2">
        <v>15</v>
      </c>
      <c r="T74" s="2">
        <v>12</v>
      </c>
      <c r="U74" s="2">
        <v>14</v>
      </c>
      <c r="V74" s="2">
        <v>15</v>
      </c>
      <c r="W74" s="2">
        <v>17</v>
      </c>
      <c r="X74" s="2">
        <v>18</v>
      </c>
      <c r="Y74" s="2">
        <v>123666</v>
      </c>
      <c r="AF74" s="1" t="s">
        <v>121</v>
      </c>
      <c r="AG74" s="2">
        <v>21</v>
      </c>
      <c r="AH74" s="2">
        <v>19</v>
      </c>
      <c r="AI74" s="2">
        <v>24</v>
      </c>
      <c r="AJ74" s="2">
        <v>13</v>
      </c>
      <c r="AK74" s="2">
        <v>17</v>
      </c>
      <c r="AL74" s="2">
        <v>1</v>
      </c>
      <c r="AM74" s="2">
        <v>1</v>
      </c>
      <c r="AN74" s="2">
        <v>1</v>
      </c>
      <c r="AO74" s="2">
        <v>5</v>
      </c>
      <c r="AP74" s="2">
        <v>2</v>
      </c>
      <c r="AQ74" s="2">
        <v>15</v>
      </c>
      <c r="AR74" s="2">
        <v>12</v>
      </c>
      <c r="AS74" s="2">
        <v>14</v>
      </c>
      <c r="AT74" s="2">
        <v>15</v>
      </c>
      <c r="AU74" s="2">
        <v>17</v>
      </c>
      <c r="AV74" s="2">
        <v>18</v>
      </c>
      <c r="AW74" s="2">
        <v>123666</v>
      </c>
      <c r="BJ74" s="1" t="s">
        <v>121</v>
      </c>
      <c r="BK74" s="2">
        <v>21</v>
      </c>
      <c r="BL74" s="2">
        <v>19</v>
      </c>
      <c r="BM74" s="2">
        <v>24</v>
      </c>
      <c r="BN74" s="2">
        <v>13</v>
      </c>
      <c r="BO74" s="2">
        <v>17</v>
      </c>
      <c r="BP74" s="2">
        <v>1</v>
      </c>
      <c r="BQ74" s="2">
        <v>1</v>
      </c>
      <c r="BR74" s="2">
        <v>1</v>
      </c>
      <c r="BS74" s="2">
        <v>14</v>
      </c>
      <c r="BT74" s="2">
        <v>16</v>
      </c>
      <c r="BU74" s="2">
        <v>11</v>
      </c>
      <c r="BV74" s="2">
        <v>22</v>
      </c>
      <c r="BW74" s="2">
        <v>18</v>
      </c>
      <c r="BX74" s="2">
        <v>34</v>
      </c>
      <c r="BY74" s="2">
        <v>34</v>
      </c>
      <c r="BZ74" s="2">
        <v>34</v>
      </c>
      <c r="CA74" s="2">
        <v>123666</v>
      </c>
      <c r="CF74" s="1" t="s">
        <v>121</v>
      </c>
      <c r="CG74" s="2">
        <v>5</v>
      </c>
      <c r="CH74" s="2">
        <v>2</v>
      </c>
      <c r="CI74" s="2">
        <v>15</v>
      </c>
      <c r="CJ74" s="2">
        <v>12</v>
      </c>
      <c r="CK74" s="2">
        <v>14</v>
      </c>
      <c r="CL74" s="2">
        <v>15</v>
      </c>
      <c r="CM74" s="2">
        <v>17</v>
      </c>
      <c r="CN74" s="2">
        <v>18</v>
      </c>
      <c r="CO74" s="2">
        <v>30</v>
      </c>
      <c r="CP74" s="2">
        <v>33</v>
      </c>
      <c r="CQ74" s="2">
        <v>20</v>
      </c>
      <c r="CR74" s="2">
        <v>23</v>
      </c>
      <c r="CS74" s="2">
        <v>21</v>
      </c>
      <c r="CT74" s="2">
        <v>20</v>
      </c>
      <c r="CU74" s="2">
        <v>18</v>
      </c>
      <c r="CV74" s="2">
        <v>17</v>
      </c>
      <c r="CW74" s="2">
        <v>123666</v>
      </c>
      <c r="DD74" s="1" t="s">
        <v>121</v>
      </c>
      <c r="DE74" s="2">
        <v>19</v>
      </c>
      <c r="DF74" s="2">
        <v>24</v>
      </c>
      <c r="DG74" s="2">
        <v>13</v>
      </c>
      <c r="DH74" s="2">
        <v>17</v>
      </c>
      <c r="DI74" s="2">
        <v>1</v>
      </c>
      <c r="DJ74" s="2">
        <v>1</v>
      </c>
      <c r="DK74" s="2">
        <v>1</v>
      </c>
      <c r="DL74" s="2">
        <v>16</v>
      </c>
      <c r="DM74" s="2">
        <v>11</v>
      </c>
      <c r="DN74" s="2">
        <v>22</v>
      </c>
      <c r="DO74" s="2">
        <v>18</v>
      </c>
      <c r="DP74" s="2">
        <v>34</v>
      </c>
      <c r="DQ74" s="2">
        <v>34</v>
      </c>
      <c r="DR74" s="2">
        <v>34</v>
      </c>
      <c r="DS74" s="2">
        <v>123666</v>
      </c>
      <c r="DX74" s="1" t="s">
        <v>121</v>
      </c>
      <c r="DY74" s="2">
        <v>24</v>
      </c>
      <c r="DZ74" s="2">
        <v>13</v>
      </c>
      <c r="EA74" s="2">
        <v>17</v>
      </c>
      <c r="EB74" s="2">
        <v>1</v>
      </c>
      <c r="EC74" s="2">
        <v>1</v>
      </c>
      <c r="ED74" s="2">
        <v>1</v>
      </c>
      <c r="EE74" s="2">
        <v>11</v>
      </c>
      <c r="EF74" s="2">
        <v>22</v>
      </c>
      <c r="EG74" s="2">
        <v>18</v>
      </c>
      <c r="EH74" s="2">
        <v>34</v>
      </c>
      <c r="EI74" s="2">
        <v>34</v>
      </c>
      <c r="EJ74" s="2">
        <v>34</v>
      </c>
      <c r="EK74" s="2">
        <v>123666</v>
      </c>
      <c r="EQ74" s="1" t="s">
        <v>121</v>
      </c>
      <c r="ER74" s="2">
        <v>13</v>
      </c>
      <c r="ES74" s="2">
        <v>17</v>
      </c>
      <c r="ET74" s="2">
        <v>1</v>
      </c>
      <c r="EU74" s="2">
        <v>1</v>
      </c>
      <c r="EV74" s="2">
        <v>1</v>
      </c>
      <c r="EW74" s="2">
        <v>22</v>
      </c>
      <c r="EX74" s="2">
        <v>18</v>
      </c>
      <c r="EY74" s="2">
        <v>34</v>
      </c>
      <c r="EZ74" s="2">
        <v>34</v>
      </c>
      <c r="FA74" s="2">
        <v>34</v>
      </c>
      <c r="FB74" s="2">
        <v>123666</v>
      </c>
      <c r="FH74" s="1" t="s">
        <v>121</v>
      </c>
      <c r="FI74" s="2">
        <v>17</v>
      </c>
      <c r="FJ74" s="2">
        <v>1</v>
      </c>
      <c r="FK74" s="2">
        <v>1</v>
      </c>
      <c r="FL74" s="2">
        <v>1</v>
      </c>
      <c r="FM74" s="2">
        <v>18</v>
      </c>
      <c r="FN74" s="2">
        <v>34</v>
      </c>
      <c r="FO74" s="2">
        <v>34</v>
      </c>
      <c r="FP74" s="2">
        <v>34</v>
      </c>
      <c r="FQ74" s="2">
        <v>123666</v>
      </c>
      <c r="FW74" s="1" t="s">
        <v>121</v>
      </c>
      <c r="FX74" s="2">
        <v>1</v>
      </c>
      <c r="FY74" s="2">
        <v>1</v>
      </c>
      <c r="FZ74" s="2">
        <v>1</v>
      </c>
      <c r="GA74" s="2">
        <v>34</v>
      </c>
      <c r="GB74" s="2">
        <v>34</v>
      </c>
      <c r="GC74" s="2">
        <v>34</v>
      </c>
      <c r="GD74" s="2">
        <v>123666</v>
      </c>
      <c r="GJ74" s="1" t="s">
        <v>121</v>
      </c>
      <c r="GK74" s="2">
        <v>1</v>
      </c>
      <c r="GL74" s="2">
        <v>1</v>
      </c>
      <c r="GM74" s="2">
        <v>34</v>
      </c>
      <c r="GN74" s="2">
        <v>34</v>
      </c>
      <c r="GO74" s="2">
        <v>123666</v>
      </c>
      <c r="GW74" s="1" t="s">
        <v>121</v>
      </c>
      <c r="GX74" s="2">
        <v>1</v>
      </c>
      <c r="GY74" s="2">
        <v>34</v>
      </c>
      <c r="GZ74" s="2">
        <v>123666</v>
      </c>
    </row>
    <row r="75" spans="1:208" ht="15" thickBot="1" x14ac:dyDescent="0.35">
      <c r="A75" s="1" t="s">
        <v>122</v>
      </c>
      <c r="B75" s="2">
        <v>26</v>
      </c>
      <c r="C75" s="2">
        <v>26</v>
      </c>
      <c r="D75" s="2">
        <v>25</v>
      </c>
      <c r="E75" s="2">
        <v>14</v>
      </c>
      <c r="F75" s="2">
        <v>17</v>
      </c>
      <c r="G75" s="2">
        <v>1</v>
      </c>
      <c r="H75" s="2">
        <v>1</v>
      </c>
      <c r="I75" s="2">
        <v>1</v>
      </c>
      <c r="J75" s="2">
        <v>113666</v>
      </c>
      <c r="P75" s="1" t="s">
        <v>122</v>
      </c>
      <c r="Q75" s="2">
        <v>24</v>
      </c>
      <c r="R75" s="2">
        <v>9</v>
      </c>
      <c r="S75" s="2">
        <v>1</v>
      </c>
      <c r="T75" s="2">
        <v>30</v>
      </c>
      <c r="U75" s="2">
        <v>27</v>
      </c>
      <c r="V75" s="2">
        <v>28</v>
      </c>
      <c r="W75" s="2">
        <v>28</v>
      </c>
      <c r="X75" s="2">
        <v>29</v>
      </c>
      <c r="Y75" s="2">
        <v>113666</v>
      </c>
      <c r="AF75" s="1" t="s">
        <v>122</v>
      </c>
      <c r="AG75" s="2">
        <v>26</v>
      </c>
      <c r="AH75" s="2">
        <v>26</v>
      </c>
      <c r="AI75" s="2">
        <v>25</v>
      </c>
      <c r="AJ75" s="2">
        <v>14</v>
      </c>
      <c r="AK75" s="2">
        <v>17</v>
      </c>
      <c r="AL75" s="2">
        <v>1</v>
      </c>
      <c r="AM75" s="2">
        <v>1</v>
      </c>
      <c r="AN75" s="2">
        <v>1</v>
      </c>
      <c r="AO75" s="2">
        <v>24</v>
      </c>
      <c r="AP75" s="2">
        <v>9</v>
      </c>
      <c r="AQ75" s="2">
        <v>1</v>
      </c>
      <c r="AR75" s="2">
        <v>30</v>
      </c>
      <c r="AS75" s="2">
        <v>27</v>
      </c>
      <c r="AT75" s="2">
        <v>28</v>
      </c>
      <c r="AU75" s="2">
        <v>28</v>
      </c>
      <c r="AV75" s="2">
        <v>29</v>
      </c>
      <c r="AW75" s="2">
        <v>113666</v>
      </c>
      <c r="BJ75" s="1" t="s">
        <v>122</v>
      </c>
      <c r="BK75" s="2">
        <v>26</v>
      </c>
      <c r="BL75" s="2">
        <v>26</v>
      </c>
      <c r="BM75" s="2">
        <v>25</v>
      </c>
      <c r="BN75" s="2">
        <v>14</v>
      </c>
      <c r="BO75" s="2">
        <v>17</v>
      </c>
      <c r="BP75" s="2">
        <v>1</v>
      </c>
      <c r="BQ75" s="2">
        <v>1</v>
      </c>
      <c r="BR75" s="2">
        <v>1</v>
      </c>
      <c r="BS75" s="2">
        <v>9</v>
      </c>
      <c r="BT75" s="2">
        <v>9</v>
      </c>
      <c r="BU75" s="2">
        <v>10</v>
      </c>
      <c r="BV75" s="2">
        <v>21</v>
      </c>
      <c r="BW75" s="2">
        <v>18</v>
      </c>
      <c r="BX75" s="2">
        <v>34</v>
      </c>
      <c r="BY75" s="2">
        <v>34</v>
      </c>
      <c r="BZ75" s="2">
        <v>34</v>
      </c>
      <c r="CA75" s="2">
        <v>113666</v>
      </c>
      <c r="CF75" s="1" t="s">
        <v>122</v>
      </c>
      <c r="CG75" s="2">
        <v>24</v>
      </c>
      <c r="CH75" s="2">
        <v>9</v>
      </c>
      <c r="CI75" s="2">
        <v>1</v>
      </c>
      <c r="CJ75" s="2">
        <v>30</v>
      </c>
      <c r="CK75" s="2">
        <v>27</v>
      </c>
      <c r="CL75" s="2">
        <v>28</v>
      </c>
      <c r="CM75" s="2">
        <v>28</v>
      </c>
      <c r="CN75" s="2">
        <v>29</v>
      </c>
      <c r="CO75" s="2">
        <v>11</v>
      </c>
      <c r="CP75" s="2">
        <v>26</v>
      </c>
      <c r="CQ75" s="2">
        <v>34</v>
      </c>
      <c r="CR75" s="2">
        <v>5</v>
      </c>
      <c r="CS75" s="2">
        <v>8</v>
      </c>
      <c r="CT75" s="2">
        <v>7</v>
      </c>
      <c r="CU75" s="2">
        <v>7</v>
      </c>
      <c r="CV75" s="2">
        <v>6</v>
      </c>
      <c r="CW75" s="2">
        <v>113666</v>
      </c>
      <c r="DD75" s="1" t="s">
        <v>122</v>
      </c>
      <c r="DE75" s="2">
        <v>26</v>
      </c>
      <c r="DF75" s="2">
        <v>25</v>
      </c>
      <c r="DG75" s="2">
        <v>14</v>
      </c>
      <c r="DH75" s="2">
        <v>17</v>
      </c>
      <c r="DI75" s="2">
        <v>1</v>
      </c>
      <c r="DJ75" s="2">
        <v>1</v>
      </c>
      <c r="DK75" s="2">
        <v>1</v>
      </c>
      <c r="DL75" s="2">
        <v>9</v>
      </c>
      <c r="DM75" s="2">
        <v>10</v>
      </c>
      <c r="DN75" s="2">
        <v>21</v>
      </c>
      <c r="DO75" s="2">
        <v>18</v>
      </c>
      <c r="DP75" s="2">
        <v>34</v>
      </c>
      <c r="DQ75" s="2">
        <v>34</v>
      </c>
      <c r="DR75" s="2">
        <v>34</v>
      </c>
      <c r="DS75" s="2">
        <v>113666</v>
      </c>
      <c r="DX75" s="1" t="s">
        <v>122</v>
      </c>
      <c r="DY75" s="2">
        <v>25</v>
      </c>
      <c r="DZ75" s="2">
        <v>14</v>
      </c>
      <c r="EA75" s="2">
        <v>17</v>
      </c>
      <c r="EB75" s="2">
        <v>1</v>
      </c>
      <c r="EC75" s="2">
        <v>1</v>
      </c>
      <c r="ED75" s="2">
        <v>1</v>
      </c>
      <c r="EE75" s="2">
        <v>10</v>
      </c>
      <c r="EF75" s="2">
        <v>21</v>
      </c>
      <c r="EG75" s="2">
        <v>18</v>
      </c>
      <c r="EH75" s="2">
        <v>34</v>
      </c>
      <c r="EI75" s="2">
        <v>34</v>
      </c>
      <c r="EJ75" s="2">
        <v>34</v>
      </c>
      <c r="EK75" s="2">
        <v>113666</v>
      </c>
      <c r="EQ75" s="1" t="s">
        <v>122</v>
      </c>
      <c r="ER75" s="2">
        <v>14</v>
      </c>
      <c r="ES75" s="2">
        <v>17</v>
      </c>
      <c r="ET75" s="2">
        <v>1</v>
      </c>
      <c r="EU75" s="2">
        <v>1</v>
      </c>
      <c r="EV75" s="2">
        <v>1</v>
      </c>
      <c r="EW75" s="2">
        <v>21</v>
      </c>
      <c r="EX75" s="2">
        <v>18</v>
      </c>
      <c r="EY75" s="2">
        <v>34</v>
      </c>
      <c r="EZ75" s="2">
        <v>34</v>
      </c>
      <c r="FA75" s="2">
        <v>34</v>
      </c>
      <c r="FB75" s="2">
        <v>113666</v>
      </c>
      <c r="FH75" s="1" t="s">
        <v>122</v>
      </c>
      <c r="FI75" s="2">
        <v>17</v>
      </c>
      <c r="FJ75" s="2">
        <v>1</v>
      </c>
      <c r="FK75" s="2">
        <v>1</v>
      </c>
      <c r="FL75" s="2">
        <v>1</v>
      </c>
      <c r="FM75" s="2">
        <v>18</v>
      </c>
      <c r="FN75" s="2">
        <v>34</v>
      </c>
      <c r="FO75" s="2">
        <v>34</v>
      </c>
      <c r="FP75" s="2">
        <v>34</v>
      </c>
      <c r="FQ75" s="2">
        <v>113666</v>
      </c>
      <c r="FW75" s="1" t="s">
        <v>122</v>
      </c>
      <c r="FX75" s="2">
        <v>1</v>
      </c>
      <c r="FY75" s="2">
        <v>1</v>
      </c>
      <c r="FZ75" s="2">
        <v>1</v>
      </c>
      <c r="GA75" s="2">
        <v>34</v>
      </c>
      <c r="GB75" s="2">
        <v>34</v>
      </c>
      <c r="GC75" s="2">
        <v>34</v>
      </c>
      <c r="GD75" s="2">
        <v>113666</v>
      </c>
      <c r="GJ75" s="1" t="s">
        <v>122</v>
      </c>
      <c r="GK75" s="2">
        <v>1</v>
      </c>
      <c r="GL75" s="2">
        <v>1</v>
      </c>
      <c r="GM75" s="2">
        <v>34</v>
      </c>
      <c r="GN75" s="2">
        <v>34</v>
      </c>
      <c r="GO75" s="2">
        <v>113666</v>
      </c>
      <c r="GW75" s="1" t="s">
        <v>122</v>
      </c>
      <c r="GX75" s="2">
        <v>1</v>
      </c>
      <c r="GY75" s="2">
        <v>34</v>
      </c>
      <c r="GZ75" s="2">
        <v>113666</v>
      </c>
    </row>
    <row r="76" spans="1:208" ht="15" thickBot="1" x14ac:dyDescent="0.35">
      <c r="A76" s="1" t="s">
        <v>123</v>
      </c>
      <c r="B76" s="2">
        <v>26</v>
      </c>
      <c r="C76" s="2">
        <v>26</v>
      </c>
      <c r="D76" s="2">
        <v>25</v>
      </c>
      <c r="E76" s="2">
        <v>14</v>
      </c>
      <c r="F76" s="2">
        <v>17</v>
      </c>
      <c r="G76" s="2">
        <v>1</v>
      </c>
      <c r="H76" s="2">
        <v>1</v>
      </c>
      <c r="I76" s="2">
        <v>1</v>
      </c>
      <c r="J76" s="2">
        <v>117033</v>
      </c>
      <c r="P76" s="1" t="s">
        <v>123</v>
      </c>
      <c r="Q76" s="2">
        <v>1</v>
      </c>
      <c r="R76" s="2">
        <v>4</v>
      </c>
      <c r="S76" s="2">
        <v>8</v>
      </c>
      <c r="T76" s="2">
        <v>26</v>
      </c>
      <c r="U76" s="2">
        <v>23</v>
      </c>
      <c r="V76" s="2">
        <v>24</v>
      </c>
      <c r="W76" s="2">
        <v>23</v>
      </c>
      <c r="X76" s="2">
        <v>24</v>
      </c>
      <c r="Y76" s="2">
        <v>117033</v>
      </c>
      <c r="AF76" s="1" t="s">
        <v>123</v>
      </c>
      <c r="AG76" s="2">
        <v>26</v>
      </c>
      <c r="AH76" s="2">
        <v>26</v>
      </c>
      <c r="AI76" s="2">
        <v>25</v>
      </c>
      <c r="AJ76" s="2">
        <v>14</v>
      </c>
      <c r="AK76" s="2">
        <v>17</v>
      </c>
      <c r="AL76" s="2">
        <v>1</v>
      </c>
      <c r="AM76" s="2">
        <v>1</v>
      </c>
      <c r="AN76" s="2">
        <v>1</v>
      </c>
      <c r="AO76" s="2">
        <v>1</v>
      </c>
      <c r="AP76" s="2">
        <v>4</v>
      </c>
      <c r="AQ76" s="2">
        <v>8</v>
      </c>
      <c r="AR76" s="2">
        <v>26</v>
      </c>
      <c r="AS76" s="2">
        <v>23</v>
      </c>
      <c r="AT76" s="2">
        <v>24</v>
      </c>
      <c r="AU76" s="2">
        <v>23</v>
      </c>
      <c r="AV76" s="2">
        <v>24</v>
      </c>
      <c r="AW76" s="2">
        <v>117033</v>
      </c>
      <c r="BJ76" s="1" t="s">
        <v>123</v>
      </c>
      <c r="BK76" s="2">
        <v>26</v>
      </c>
      <c r="BL76" s="2">
        <v>26</v>
      </c>
      <c r="BM76" s="2">
        <v>25</v>
      </c>
      <c r="BN76" s="2">
        <v>14</v>
      </c>
      <c r="BO76" s="2">
        <v>17</v>
      </c>
      <c r="BP76" s="2">
        <v>1</v>
      </c>
      <c r="BQ76" s="2">
        <v>1</v>
      </c>
      <c r="BR76" s="2">
        <v>1</v>
      </c>
      <c r="BS76" s="2">
        <v>9</v>
      </c>
      <c r="BT76" s="2">
        <v>9</v>
      </c>
      <c r="BU76" s="2">
        <v>10</v>
      </c>
      <c r="BV76" s="2">
        <v>21</v>
      </c>
      <c r="BW76" s="2">
        <v>18</v>
      </c>
      <c r="BX76" s="2">
        <v>34</v>
      </c>
      <c r="BY76" s="2">
        <v>34</v>
      </c>
      <c r="BZ76" s="2">
        <v>34</v>
      </c>
      <c r="CA76" s="2">
        <v>117033</v>
      </c>
      <c r="CF76" s="1" t="s">
        <v>123</v>
      </c>
      <c r="CG76" s="2">
        <v>1</v>
      </c>
      <c r="CH76" s="2">
        <v>4</v>
      </c>
      <c r="CI76" s="2">
        <v>8</v>
      </c>
      <c r="CJ76" s="2">
        <v>26</v>
      </c>
      <c r="CK76" s="2">
        <v>23</v>
      </c>
      <c r="CL76" s="2">
        <v>24</v>
      </c>
      <c r="CM76" s="2">
        <v>23</v>
      </c>
      <c r="CN76" s="2">
        <v>24</v>
      </c>
      <c r="CO76" s="2">
        <v>34</v>
      </c>
      <c r="CP76" s="2">
        <v>31</v>
      </c>
      <c r="CQ76" s="2">
        <v>27</v>
      </c>
      <c r="CR76" s="2">
        <v>9</v>
      </c>
      <c r="CS76" s="2">
        <v>12</v>
      </c>
      <c r="CT76" s="2">
        <v>11</v>
      </c>
      <c r="CU76" s="2">
        <v>12</v>
      </c>
      <c r="CV76" s="2">
        <v>11</v>
      </c>
      <c r="CW76" s="2">
        <v>117033</v>
      </c>
      <c r="DD76" s="1" t="s">
        <v>123</v>
      </c>
      <c r="DE76" s="2">
        <v>26</v>
      </c>
      <c r="DF76" s="2">
        <v>25</v>
      </c>
      <c r="DG76" s="2">
        <v>14</v>
      </c>
      <c r="DH76" s="2">
        <v>17</v>
      </c>
      <c r="DI76" s="2">
        <v>1</v>
      </c>
      <c r="DJ76" s="2">
        <v>1</v>
      </c>
      <c r="DK76" s="2">
        <v>1</v>
      </c>
      <c r="DL76" s="2">
        <v>9</v>
      </c>
      <c r="DM76" s="2">
        <v>10</v>
      </c>
      <c r="DN76" s="2">
        <v>21</v>
      </c>
      <c r="DO76" s="2">
        <v>18</v>
      </c>
      <c r="DP76" s="2">
        <v>34</v>
      </c>
      <c r="DQ76" s="2">
        <v>34</v>
      </c>
      <c r="DR76" s="2">
        <v>34</v>
      </c>
      <c r="DS76" s="2">
        <v>117033</v>
      </c>
      <c r="DX76" s="1" t="s">
        <v>123</v>
      </c>
      <c r="DY76" s="2">
        <v>25</v>
      </c>
      <c r="DZ76" s="2">
        <v>14</v>
      </c>
      <c r="EA76" s="2">
        <v>17</v>
      </c>
      <c r="EB76" s="2">
        <v>1</v>
      </c>
      <c r="EC76" s="2">
        <v>1</v>
      </c>
      <c r="ED76" s="2">
        <v>1</v>
      </c>
      <c r="EE76" s="2">
        <v>10</v>
      </c>
      <c r="EF76" s="2">
        <v>21</v>
      </c>
      <c r="EG76" s="2">
        <v>18</v>
      </c>
      <c r="EH76" s="2">
        <v>34</v>
      </c>
      <c r="EI76" s="2">
        <v>34</v>
      </c>
      <c r="EJ76" s="2">
        <v>34</v>
      </c>
      <c r="EK76" s="2">
        <v>117033</v>
      </c>
      <c r="EQ76" s="1" t="s">
        <v>123</v>
      </c>
      <c r="ER76" s="2">
        <v>14</v>
      </c>
      <c r="ES76" s="2">
        <v>17</v>
      </c>
      <c r="ET76" s="2">
        <v>1</v>
      </c>
      <c r="EU76" s="2">
        <v>1</v>
      </c>
      <c r="EV76" s="2">
        <v>1</v>
      </c>
      <c r="EW76" s="2">
        <v>21</v>
      </c>
      <c r="EX76" s="2">
        <v>18</v>
      </c>
      <c r="EY76" s="2">
        <v>34</v>
      </c>
      <c r="EZ76" s="2">
        <v>34</v>
      </c>
      <c r="FA76" s="2">
        <v>34</v>
      </c>
      <c r="FB76" s="2">
        <v>117033</v>
      </c>
      <c r="FH76" s="1" t="s">
        <v>123</v>
      </c>
      <c r="FI76" s="2">
        <v>17</v>
      </c>
      <c r="FJ76" s="2">
        <v>1</v>
      </c>
      <c r="FK76" s="2">
        <v>1</v>
      </c>
      <c r="FL76" s="2">
        <v>1</v>
      </c>
      <c r="FM76" s="2">
        <v>18</v>
      </c>
      <c r="FN76" s="2">
        <v>34</v>
      </c>
      <c r="FO76" s="2">
        <v>34</v>
      </c>
      <c r="FP76" s="2">
        <v>34</v>
      </c>
      <c r="FQ76" s="2">
        <v>117033</v>
      </c>
      <c r="FW76" s="1" t="s">
        <v>123</v>
      </c>
      <c r="FX76" s="2">
        <v>1</v>
      </c>
      <c r="FY76" s="2">
        <v>1</v>
      </c>
      <c r="FZ76" s="2">
        <v>1</v>
      </c>
      <c r="GA76" s="2">
        <v>34</v>
      </c>
      <c r="GB76" s="2">
        <v>34</v>
      </c>
      <c r="GC76" s="2">
        <v>34</v>
      </c>
      <c r="GD76" s="2">
        <v>117033</v>
      </c>
      <c r="GJ76" s="1" t="s">
        <v>123</v>
      </c>
      <c r="GK76" s="2">
        <v>1</v>
      </c>
      <c r="GL76" s="2">
        <v>1</v>
      </c>
      <c r="GM76" s="2">
        <v>34</v>
      </c>
      <c r="GN76" s="2">
        <v>34</v>
      </c>
      <c r="GO76" s="2">
        <v>117033</v>
      </c>
      <c r="GW76" s="1" t="s">
        <v>123</v>
      </c>
      <c r="GX76" s="2">
        <v>1</v>
      </c>
      <c r="GY76" s="2">
        <v>34</v>
      </c>
      <c r="GZ76" s="2">
        <v>117033</v>
      </c>
    </row>
    <row r="77" spans="1:208" ht="15" thickBot="1" x14ac:dyDescent="0.35">
      <c r="A77" s="1" t="s">
        <v>124</v>
      </c>
      <c r="B77" s="2">
        <v>24</v>
      </c>
      <c r="C77" s="2">
        <v>26</v>
      </c>
      <c r="D77" s="2">
        <v>25</v>
      </c>
      <c r="E77" s="2">
        <v>14</v>
      </c>
      <c r="F77" s="2">
        <v>17</v>
      </c>
      <c r="G77" s="2">
        <v>1</v>
      </c>
      <c r="H77" s="2">
        <v>1</v>
      </c>
      <c r="I77" s="2">
        <v>1</v>
      </c>
      <c r="J77" s="2">
        <v>122392</v>
      </c>
      <c r="P77" s="1" t="s">
        <v>124</v>
      </c>
      <c r="Q77" s="2">
        <v>25</v>
      </c>
      <c r="R77" s="2">
        <v>23</v>
      </c>
      <c r="S77" s="2">
        <v>17</v>
      </c>
      <c r="T77" s="2">
        <v>14</v>
      </c>
      <c r="U77" s="2">
        <v>17</v>
      </c>
      <c r="V77" s="2">
        <v>17</v>
      </c>
      <c r="W77" s="2">
        <v>18</v>
      </c>
      <c r="X77" s="2">
        <v>19</v>
      </c>
      <c r="Y77" s="2">
        <v>122392</v>
      </c>
      <c r="AF77" s="1" t="s">
        <v>124</v>
      </c>
      <c r="AG77" s="2">
        <v>24</v>
      </c>
      <c r="AH77" s="2">
        <v>26</v>
      </c>
      <c r="AI77" s="2">
        <v>25</v>
      </c>
      <c r="AJ77" s="2">
        <v>14</v>
      </c>
      <c r="AK77" s="2">
        <v>17</v>
      </c>
      <c r="AL77" s="2">
        <v>1</v>
      </c>
      <c r="AM77" s="2">
        <v>1</v>
      </c>
      <c r="AN77" s="2">
        <v>1</v>
      </c>
      <c r="AO77" s="2">
        <v>25</v>
      </c>
      <c r="AP77" s="2">
        <v>23</v>
      </c>
      <c r="AQ77" s="2">
        <v>17</v>
      </c>
      <c r="AR77" s="2">
        <v>14</v>
      </c>
      <c r="AS77" s="2">
        <v>17</v>
      </c>
      <c r="AT77" s="2">
        <v>17</v>
      </c>
      <c r="AU77" s="2">
        <v>18</v>
      </c>
      <c r="AV77" s="2">
        <v>19</v>
      </c>
      <c r="AW77" s="2">
        <v>122392</v>
      </c>
      <c r="BJ77" s="1" t="s">
        <v>124</v>
      </c>
      <c r="BK77" s="2">
        <v>24</v>
      </c>
      <c r="BL77" s="2">
        <v>26</v>
      </c>
      <c r="BM77" s="2">
        <v>25</v>
      </c>
      <c r="BN77" s="2">
        <v>14</v>
      </c>
      <c r="BO77" s="2">
        <v>17</v>
      </c>
      <c r="BP77" s="2">
        <v>1</v>
      </c>
      <c r="BQ77" s="2">
        <v>1</v>
      </c>
      <c r="BR77" s="2">
        <v>1</v>
      </c>
      <c r="BS77" s="2">
        <v>11</v>
      </c>
      <c r="BT77" s="2">
        <v>9</v>
      </c>
      <c r="BU77" s="2">
        <v>10</v>
      </c>
      <c r="BV77" s="2">
        <v>21</v>
      </c>
      <c r="BW77" s="2">
        <v>18</v>
      </c>
      <c r="BX77" s="2">
        <v>34</v>
      </c>
      <c r="BY77" s="2">
        <v>34</v>
      </c>
      <c r="BZ77" s="2">
        <v>34</v>
      </c>
      <c r="CA77" s="2">
        <v>122392</v>
      </c>
      <c r="CF77" s="1" t="s">
        <v>124</v>
      </c>
      <c r="CG77" s="2">
        <v>25</v>
      </c>
      <c r="CH77" s="2">
        <v>23</v>
      </c>
      <c r="CI77" s="2">
        <v>17</v>
      </c>
      <c r="CJ77" s="2">
        <v>14</v>
      </c>
      <c r="CK77" s="2">
        <v>17</v>
      </c>
      <c r="CL77" s="2">
        <v>17</v>
      </c>
      <c r="CM77" s="2">
        <v>18</v>
      </c>
      <c r="CN77" s="2">
        <v>19</v>
      </c>
      <c r="CO77" s="2">
        <v>10</v>
      </c>
      <c r="CP77" s="2">
        <v>12</v>
      </c>
      <c r="CQ77" s="2">
        <v>18</v>
      </c>
      <c r="CR77" s="2">
        <v>21</v>
      </c>
      <c r="CS77" s="2">
        <v>18</v>
      </c>
      <c r="CT77" s="2">
        <v>18</v>
      </c>
      <c r="CU77" s="2">
        <v>17</v>
      </c>
      <c r="CV77" s="2">
        <v>16</v>
      </c>
      <c r="CW77" s="2">
        <v>122392</v>
      </c>
      <c r="DD77" s="1" t="s">
        <v>124</v>
      </c>
      <c r="DE77" s="2">
        <v>26</v>
      </c>
      <c r="DF77" s="2">
        <v>25</v>
      </c>
      <c r="DG77" s="2">
        <v>14</v>
      </c>
      <c r="DH77" s="2">
        <v>17</v>
      </c>
      <c r="DI77" s="2">
        <v>1</v>
      </c>
      <c r="DJ77" s="2">
        <v>1</v>
      </c>
      <c r="DK77" s="2">
        <v>1</v>
      </c>
      <c r="DL77" s="2">
        <v>9</v>
      </c>
      <c r="DM77" s="2">
        <v>10</v>
      </c>
      <c r="DN77" s="2">
        <v>21</v>
      </c>
      <c r="DO77" s="2">
        <v>18</v>
      </c>
      <c r="DP77" s="2">
        <v>34</v>
      </c>
      <c r="DQ77" s="2">
        <v>34</v>
      </c>
      <c r="DR77" s="2">
        <v>34</v>
      </c>
      <c r="DS77" s="2">
        <v>122392</v>
      </c>
      <c r="DX77" s="1" t="s">
        <v>124</v>
      </c>
      <c r="DY77" s="2">
        <v>25</v>
      </c>
      <c r="DZ77" s="2">
        <v>14</v>
      </c>
      <c r="EA77" s="2">
        <v>17</v>
      </c>
      <c r="EB77" s="2">
        <v>1</v>
      </c>
      <c r="EC77" s="2">
        <v>1</v>
      </c>
      <c r="ED77" s="2">
        <v>1</v>
      </c>
      <c r="EE77" s="2">
        <v>10</v>
      </c>
      <c r="EF77" s="2">
        <v>21</v>
      </c>
      <c r="EG77" s="2">
        <v>18</v>
      </c>
      <c r="EH77" s="2">
        <v>34</v>
      </c>
      <c r="EI77" s="2">
        <v>34</v>
      </c>
      <c r="EJ77" s="2">
        <v>34</v>
      </c>
      <c r="EK77" s="2">
        <v>122392</v>
      </c>
      <c r="EQ77" s="1" t="s">
        <v>124</v>
      </c>
      <c r="ER77" s="2">
        <v>14</v>
      </c>
      <c r="ES77" s="2">
        <v>17</v>
      </c>
      <c r="ET77" s="2">
        <v>1</v>
      </c>
      <c r="EU77" s="2">
        <v>1</v>
      </c>
      <c r="EV77" s="2">
        <v>1</v>
      </c>
      <c r="EW77" s="2">
        <v>21</v>
      </c>
      <c r="EX77" s="2">
        <v>18</v>
      </c>
      <c r="EY77" s="2">
        <v>34</v>
      </c>
      <c r="EZ77" s="2">
        <v>34</v>
      </c>
      <c r="FA77" s="2">
        <v>34</v>
      </c>
      <c r="FB77" s="2">
        <v>122392</v>
      </c>
      <c r="FH77" s="1" t="s">
        <v>124</v>
      </c>
      <c r="FI77" s="2">
        <v>17</v>
      </c>
      <c r="FJ77" s="2">
        <v>1</v>
      </c>
      <c r="FK77" s="2">
        <v>1</v>
      </c>
      <c r="FL77" s="2">
        <v>1</v>
      </c>
      <c r="FM77" s="2">
        <v>18</v>
      </c>
      <c r="FN77" s="2">
        <v>34</v>
      </c>
      <c r="FO77" s="2">
        <v>34</v>
      </c>
      <c r="FP77" s="2">
        <v>34</v>
      </c>
      <c r="FQ77" s="2">
        <v>122392</v>
      </c>
      <c r="FW77" s="1" t="s">
        <v>124</v>
      </c>
      <c r="FX77" s="2">
        <v>1</v>
      </c>
      <c r="FY77" s="2">
        <v>1</v>
      </c>
      <c r="FZ77" s="2">
        <v>1</v>
      </c>
      <c r="GA77" s="2">
        <v>34</v>
      </c>
      <c r="GB77" s="2">
        <v>34</v>
      </c>
      <c r="GC77" s="2">
        <v>34</v>
      </c>
      <c r="GD77" s="2">
        <v>122392</v>
      </c>
      <c r="GJ77" s="1" t="s">
        <v>124</v>
      </c>
      <c r="GK77" s="2">
        <v>1</v>
      </c>
      <c r="GL77" s="2">
        <v>1</v>
      </c>
      <c r="GM77" s="2">
        <v>34</v>
      </c>
      <c r="GN77" s="2">
        <v>34</v>
      </c>
      <c r="GO77" s="2">
        <v>122392</v>
      </c>
      <c r="GW77" s="1" t="s">
        <v>124</v>
      </c>
      <c r="GX77" s="2">
        <v>1</v>
      </c>
      <c r="GY77" s="2">
        <v>34</v>
      </c>
      <c r="GZ77" s="2">
        <v>122392</v>
      </c>
    </row>
    <row r="78" spans="1:208" ht="15" thickBot="1" x14ac:dyDescent="0.35">
      <c r="A78" s="1" t="s">
        <v>125</v>
      </c>
      <c r="B78" s="2">
        <v>11</v>
      </c>
      <c r="C78" s="2">
        <v>12</v>
      </c>
      <c r="D78" s="2">
        <v>22</v>
      </c>
      <c r="E78" s="2">
        <v>29</v>
      </c>
      <c r="F78" s="2">
        <v>32</v>
      </c>
      <c r="G78" s="2">
        <v>26</v>
      </c>
      <c r="H78" s="2">
        <v>26</v>
      </c>
      <c r="I78" s="2">
        <v>1</v>
      </c>
      <c r="J78" s="2">
        <v>132214</v>
      </c>
      <c r="P78" s="1" t="s">
        <v>125</v>
      </c>
      <c r="Q78" s="2">
        <v>10</v>
      </c>
      <c r="R78" s="2">
        <v>20</v>
      </c>
      <c r="S78" s="2">
        <v>22</v>
      </c>
      <c r="T78" s="2">
        <v>25</v>
      </c>
      <c r="U78" s="2">
        <v>30</v>
      </c>
      <c r="V78" s="2">
        <v>5</v>
      </c>
      <c r="W78" s="2">
        <v>2</v>
      </c>
      <c r="X78" s="2">
        <v>2</v>
      </c>
      <c r="Y78" s="2">
        <v>132214</v>
      </c>
      <c r="AF78" s="1" t="s">
        <v>125</v>
      </c>
      <c r="AG78" s="2">
        <v>11</v>
      </c>
      <c r="AH78" s="2">
        <v>12</v>
      </c>
      <c r="AI78" s="2">
        <v>22</v>
      </c>
      <c r="AJ78" s="2">
        <v>29</v>
      </c>
      <c r="AK78" s="2">
        <v>32</v>
      </c>
      <c r="AL78" s="2">
        <v>26</v>
      </c>
      <c r="AM78" s="2">
        <v>26</v>
      </c>
      <c r="AN78" s="2">
        <v>1</v>
      </c>
      <c r="AO78" s="2">
        <v>10</v>
      </c>
      <c r="AP78" s="2">
        <v>20</v>
      </c>
      <c r="AQ78" s="2">
        <v>22</v>
      </c>
      <c r="AR78" s="2">
        <v>25</v>
      </c>
      <c r="AS78" s="2">
        <v>30</v>
      </c>
      <c r="AT78" s="2">
        <v>5</v>
      </c>
      <c r="AU78" s="2">
        <v>2</v>
      </c>
      <c r="AV78" s="2">
        <v>2</v>
      </c>
      <c r="AW78" s="2">
        <v>132214</v>
      </c>
      <c r="BJ78" s="1" t="s">
        <v>125</v>
      </c>
      <c r="BK78" s="2">
        <v>11</v>
      </c>
      <c r="BL78" s="2">
        <v>12</v>
      </c>
      <c r="BM78" s="2">
        <v>22</v>
      </c>
      <c r="BN78" s="2">
        <v>29</v>
      </c>
      <c r="BO78" s="2">
        <v>32</v>
      </c>
      <c r="BP78" s="2">
        <v>26</v>
      </c>
      <c r="BQ78" s="2">
        <v>26</v>
      </c>
      <c r="BR78" s="2">
        <v>1</v>
      </c>
      <c r="BS78" s="2">
        <v>24</v>
      </c>
      <c r="BT78" s="2">
        <v>23</v>
      </c>
      <c r="BU78" s="2">
        <v>13</v>
      </c>
      <c r="BV78" s="2">
        <v>6</v>
      </c>
      <c r="BW78" s="2">
        <v>3</v>
      </c>
      <c r="BX78" s="2">
        <v>9</v>
      </c>
      <c r="BY78" s="2">
        <v>9</v>
      </c>
      <c r="BZ78" s="2">
        <v>34</v>
      </c>
      <c r="CA78" s="2">
        <v>132214</v>
      </c>
      <c r="CF78" s="1" t="s">
        <v>125</v>
      </c>
      <c r="CG78" s="2">
        <v>10</v>
      </c>
      <c r="CH78" s="2">
        <v>20</v>
      </c>
      <c r="CI78" s="2">
        <v>22</v>
      </c>
      <c r="CJ78" s="2">
        <v>25</v>
      </c>
      <c r="CK78" s="2">
        <v>30</v>
      </c>
      <c r="CL78" s="2">
        <v>5</v>
      </c>
      <c r="CM78" s="2">
        <v>2</v>
      </c>
      <c r="CN78" s="2">
        <v>2</v>
      </c>
      <c r="CO78" s="2">
        <v>25</v>
      </c>
      <c r="CP78" s="2">
        <v>15</v>
      </c>
      <c r="CQ78" s="2">
        <v>13</v>
      </c>
      <c r="CR78" s="2">
        <v>10</v>
      </c>
      <c r="CS78" s="2">
        <v>5</v>
      </c>
      <c r="CT78" s="2">
        <v>30</v>
      </c>
      <c r="CU78" s="2">
        <v>33</v>
      </c>
      <c r="CV78" s="2">
        <v>33</v>
      </c>
      <c r="CW78" s="2">
        <v>132214</v>
      </c>
      <c r="DD78" s="1" t="s">
        <v>125</v>
      </c>
      <c r="DE78" s="2">
        <v>12</v>
      </c>
      <c r="DF78" s="2">
        <v>22</v>
      </c>
      <c r="DG78" s="2">
        <v>29</v>
      </c>
      <c r="DH78" s="2">
        <v>32</v>
      </c>
      <c r="DI78" s="2">
        <v>26</v>
      </c>
      <c r="DJ78" s="2">
        <v>26</v>
      </c>
      <c r="DK78" s="2">
        <v>1</v>
      </c>
      <c r="DL78" s="2">
        <v>23</v>
      </c>
      <c r="DM78" s="2">
        <v>13</v>
      </c>
      <c r="DN78" s="2">
        <v>6</v>
      </c>
      <c r="DO78" s="2">
        <v>3</v>
      </c>
      <c r="DP78" s="2">
        <v>9</v>
      </c>
      <c r="DQ78" s="2">
        <v>9</v>
      </c>
      <c r="DR78" s="2">
        <v>34</v>
      </c>
      <c r="DS78" s="2">
        <v>132214</v>
      </c>
      <c r="DX78" s="1" t="s">
        <v>125</v>
      </c>
      <c r="DY78" s="2">
        <v>22</v>
      </c>
      <c r="DZ78" s="2">
        <v>29</v>
      </c>
      <c r="EA78" s="2">
        <v>32</v>
      </c>
      <c r="EB78" s="2">
        <v>26</v>
      </c>
      <c r="EC78" s="2">
        <v>26</v>
      </c>
      <c r="ED78" s="2">
        <v>1</v>
      </c>
      <c r="EE78" s="2">
        <v>13</v>
      </c>
      <c r="EF78" s="2">
        <v>6</v>
      </c>
      <c r="EG78" s="2">
        <v>3</v>
      </c>
      <c r="EH78" s="2">
        <v>9</v>
      </c>
      <c r="EI78" s="2">
        <v>9</v>
      </c>
      <c r="EJ78" s="2">
        <v>34</v>
      </c>
      <c r="EK78" s="2">
        <v>132214</v>
      </c>
      <c r="EQ78" s="1" t="s">
        <v>125</v>
      </c>
      <c r="ER78" s="2">
        <v>29</v>
      </c>
      <c r="ES78" s="2">
        <v>32</v>
      </c>
      <c r="ET78" s="2">
        <v>26</v>
      </c>
      <c r="EU78" s="2">
        <v>26</v>
      </c>
      <c r="EV78" s="2">
        <v>1</v>
      </c>
      <c r="EW78" s="2">
        <v>6</v>
      </c>
      <c r="EX78" s="2">
        <v>3</v>
      </c>
      <c r="EY78" s="2">
        <v>9</v>
      </c>
      <c r="EZ78" s="2">
        <v>9</v>
      </c>
      <c r="FA78" s="2">
        <v>34</v>
      </c>
      <c r="FB78" s="2">
        <v>132214</v>
      </c>
      <c r="FH78" s="1" t="s">
        <v>125</v>
      </c>
      <c r="FI78" s="2">
        <v>32</v>
      </c>
      <c r="FJ78" s="2">
        <v>26</v>
      </c>
      <c r="FK78" s="2">
        <v>26</v>
      </c>
      <c r="FL78" s="2">
        <v>1</v>
      </c>
      <c r="FM78" s="2">
        <v>3</v>
      </c>
      <c r="FN78" s="2">
        <v>9</v>
      </c>
      <c r="FO78" s="2">
        <v>9</v>
      </c>
      <c r="FP78" s="2">
        <v>34</v>
      </c>
      <c r="FQ78" s="2">
        <v>132214</v>
      </c>
      <c r="FW78" s="1" t="s">
        <v>125</v>
      </c>
      <c r="FX78" s="2">
        <v>26</v>
      </c>
      <c r="FY78" s="2">
        <v>26</v>
      </c>
      <c r="FZ78" s="2">
        <v>1</v>
      </c>
      <c r="GA78" s="2">
        <v>9</v>
      </c>
      <c r="GB78" s="2">
        <v>9</v>
      </c>
      <c r="GC78" s="2">
        <v>34</v>
      </c>
      <c r="GD78" s="2">
        <v>132214</v>
      </c>
      <c r="GJ78" s="1" t="s">
        <v>125</v>
      </c>
      <c r="GK78" s="2">
        <v>26</v>
      </c>
      <c r="GL78" s="2">
        <v>1</v>
      </c>
      <c r="GM78" s="2">
        <v>9</v>
      </c>
      <c r="GN78" s="2">
        <v>34</v>
      </c>
      <c r="GO78" s="2">
        <v>132214</v>
      </c>
      <c r="GW78" s="1" t="s">
        <v>125</v>
      </c>
      <c r="GX78" s="2">
        <v>1</v>
      </c>
      <c r="GY78" s="2">
        <v>34</v>
      </c>
      <c r="GZ78" s="2">
        <v>132214</v>
      </c>
    </row>
    <row r="79" spans="1:208" ht="15" thickBot="1" x14ac:dyDescent="0.35">
      <c r="A79" s="1" t="s">
        <v>126</v>
      </c>
      <c r="B79" s="2">
        <v>20</v>
      </c>
      <c r="C79" s="2">
        <v>20</v>
      </c>
      <c r="D79" s="2">
        <v>33</v>
      </c>
      <c r="E79" s="2">
        <v>32</v>
      </c>
      <c r="F79" s="2">
        <v>26</v>
      </c>
      <c r="G79" s="2">
        <v>33</v>
      </c>
      <c r="H79" s="2">
        <v>1</v>
      </c>
      <c r="I79" s="2">
        <v>1</v>
      </c>
      <c r="J79" s="2">
        <v>124233</v>
      </c>
      <c r="P79" s="1" t="s">
        <v>126</v>
      </c>
      <c r="Q79" s="2">
        <v>6</v>
      </c>
      <c r="R79" s="2">
        <v>10</v>
      </c>
      <c r="S79" s="2">
        <v>21</v>
      </c>
      <c r="T79" s="2">
        <v>18</v>
      </c>
      <c r="U79" s="2">
        <v>8</v>
      </c>
      <c r="V79" s="2">
        <v>27</v>
      </c>
      <c r="W79" s="2">
        <v>15</v>
      </c>
      <c r="X79" s="2">
        <v>16</v>
      </c>
      <c r="Y79" s="2">
        <v>124233</v>
      </c>
      <c r="AF79" s="1" t="s">
        <v>126</v>
      </c>
      <c r="AG79" s="2">
        <v>20</v>
      </c>
      <c r="AH79" s="2">
        <v>20</v>
      </c>
      <c r="AI79" s="2">
        <v>33</v>
      </c>
      <c r="AJ79" s="2">
        <v>32</v>
      </c>
      <c r="AK79" s="2">
        <v>26</v>
      </c>
      <c r="AL79" s="2">
        <v>33</v>
      </c>
      <c r="AM79" s="2">
        <v>1</v>
      </c>
      <c r="AN79" s="2">
        <v>1</v>
      </c>
      <c r="AO79" s="2">
        <v>6</v>
      </c>
      <c r="AP79" s="2">
        <v>10</v>
      </c>
      <c r="AQ79" s="2">
        <v>21</v>
      </c>
      <c r="AR79" s="2">
        <v>18</v>
      </c>
      <c r="AS79" s="2">
        <v>8</v>
      </c>
      <c r="AT79" s="2">
        <v>27</v>
      </c>
      <c r="AU79" s="2">
        <v>15</v>
      </c>
      <c r="AV79" s="2">
        <v>16</v>
      </c>
      <c r="AW79" s="2">
        <v>124233</v>
      </c>
      <c r="BJ79" s="1" t="s">
        <v>126</v>
      </c>
      <c r="BK79" s="2">
        <v>20</v>
      </c>
      <c r="BL79" s="2">
        <v>20</v>
      </c>
      <c r="BM79" s="2">
        <v>33</v>
      </c>
      <c r="BN79" s="2">
        <v>32</v>
      </c>
      <c r="BO79" s="2">
        <v>26</v>
      </c>
      <c r="BP79" s="2">
        <v>33</v>
      </c>
      <c r="BQ79" s="2">
        <v>1</v>
      </c>
      <c r="BR79" s="2">
        <v>1</v>
      </c>
      <c r="BS79" s="2">
        <v>15</v>
      </c>
      <c r="BT79" s="2">
        <v>15</v>
      </c>
      <c r="BU79" s="2">
        <v>2</v>
      </c>
      <c r="BV79" s="2">
        <v>3</v>
      </c>
      <c r="BW79" s="2">
        <v>9</v>
      </c>
      <c r="BX79" s="2">
        <v>2</v>
      </c>
      <c r="BY79" s="2">
        <v>34</v>
      </c>
      <c r="BZ79" s="2">
        <v>34</v>
      </c>
      <c r="CA79" s="2">
        <v>124233</v>
      </c>
      <c r="CF79" s="1" t="s">
        <v>126</v>
      </c>
      <c r="CG79" s="2">
        <v>6</v>
      </c>
      <c r="CH79" s="2">
        <v>10</v>
      </c>
      <c r="CI79" s="2">
        <v>21</v>
      </c>
      <c r="CJ79" s="2">
        <v>18</v>
      </c>
      <c r="CK79" s="2">
        <v>8</v>
      </c>
      <c r="CL79" s="2">
        <v>27</v>
      </c>
      <c r="CM79" s="2">
        <v>15</v>
      </c>
      <c r="CN79" s="2">
        <v>16</v>
      </c>
      <c r="CO79" s="2">
        <v>29</v>
      </c>
      <c r="CP79" s="2">
        <v>25</v>
      </c>
      <c r="CQ79" s="2">
        <v>14</v>
      </c>
      <c r="CR79" s="2">
        <v>17</v>
      </c>
      <c r="CS79" s="2">
        <v>27</v>
      </c>
      <c r="CT79" s="2">
        <v>8</v>
      </c>
      <c r="CU79" s="2">
        <v>20</v>
      </c>
      <c r="CV79" s="2">
        <v>19</v>
      </c>
      <c r="CW79" s="2">
        <v>124233</v>
      </c>
      <c r="DD79" s="1" t="s">
        <v>126</v>
      </c>
      <c r="DE79" s="2">
        <v>20</v>
      </c>
      <c r="DF79" s="2">
        <v>33</v>
      </c>
      <c r="DG79" s="2">
        <v>32</v>
      </c>
      <c r="DH79" s="2">
        <v>26</v>
      </c>
      <c r="DI79" s="2">
        <v>33</v>
      </c>
      <c r="DJ79" s="2">
        <v>1</v>
      </c>
      <c r="DK79" s="2">
        <v>1</v>
      </c>
      <c r="DL79" s="2">
        <v>15</v>
      </c>
      <c r="DM79" s="2">
        <v>2</v>
      </c>
      <c r="DN79" s="2">
        <v>3</v>
      </c>
      <c r="DO79" s="2">
        <v>9</v>
      </c>
      <c r="DP79" s="2">
        <v>2</v>
      </c>
      <c r="DQ79" s="2">
        <v>34</v>
      </c>
      <c r="DR79" s="2">
        <v>34</v>
      </c>
      <c r="DS79" s="2">
        <v>124233</v>
      </c>
      <c r="DX79" s="1" t="s">
        <v>126</v>
      </c>
      <c r="DY79" s="2">
        <v>33</v>
      </c>
      <c r="DZ79" s="2">
        <v>32</v>
      </c>
      <c r="EA79" s="2">
        <v>26</v>
      </c>
      <c r="EB79" s="2">
        <v>33</v>
      </c>
      <c r="EC79" s="2">
        <v>1</v>
      </c>
      <c r="ED79" s="2">
        <v>1</v>
      </c>
      <c r="EE79" s="2">
        <v>2</v>
      </c>
      <c r="EF79" s="2">
        <v>3</v>
      </c>
      <c r="EG79" s="2">
        <v>9</v>
      </c>
      <c r="EH79" s="2">
        <v>2</v>
      </c>
      <c r="EI79" s="2">
        <v>34</v>
      </c>
      <c r="EJ79" s="2">
        <v>34</v>
      </c>
      <c r="EK79" s="2">
        <v>124233</v>
      </c>
      <c r="EQ79" s="1" t="s">
        <v>126</v>
      </c>
      <c r="ER79" s="2">
        <v>32</v>
      </c>
      <c r="ES79" s="2">
        <v>26</v>
      </c>
      <c r="ET79" s="2">
        <v>33</v>
      </c>
      <c r="EU79" s="2">
        <v>1</v>
      </c>
      <c r="EV79" s="2">
        <v>1</v>
      </c>
      <c r="EW79" s="2">
        <v>3</v>
      </c>
      <c r="EX79" s="2">
        <v>9</v>
      </c>
      <c r="EY79" s="2">
        <v>2</v>
      </c>
      <c r="EZ79" s="2">
        <v>34</v>
      </c>
      <c r="FA79" s="2">
        <v>34</v>
      </c>
      <c r="FB79" s="2">
        <v>124233</v>
      </c>
      <c r="FH79" s="1" t="s">
        <v>126</v>
      </c>
      <c r="FI79" s="2">
        <v>26</v>
      </c>
      <c r="FJ79" s="2">
        <v>33</v>
      </c>
      <c r="FK79" s="2">
        <v>1</v>
      </c>
      <c r="FL79" s="2">
        <v>1</v>
      </c>
      <c r="FM79" s="2">
        <v>9</v>
      </c>
      <c r="FN79" s="2">
        <v>2</v>
      </c>
      <c r="FO79" s="2">
        <v>34</v>
      </c>
      <c r="FP79" s="2">
        <v>34</v>
      </c>
      <c r="FQ79" s="2">
        <v>124233</v>
      </c>
      <c r="FW79" s="1" t="s">
        <v>126</v>
      </c>
      <c r="FX79" s="2">
        <v>33</v>
      </c>
      <c r="FY79" s="2">
        <v>1</v>
      </c>
      <c r="FZ79" s="2">
        <v>1</v>
      </c>
      <c r="GA79" s="2">
        <v>2</v>
      </c>
      <c r="GB79" s="2">
        <v>34</v>
      </c>
      <c r="GC79" s="2">
        <v>34</v>
      </c>
      <c r="GD79" s="2">
        <v>124233</v>
      </c>
      <c r="GJ79" s="1" t="s">
        <v>126</v>
      </c>
      <c r="GK79" s="2">
        <v>1</v>
      </c>
      <c r="GL79" s="2">
        <v>1</v>
      </c>
      <c r="GM79" s="2">
        <v>34</v>
      </c>
      <c r="GN79" s="2">
        <v>34</v>
      </c>
      <c r="GO79" s="2">
        <v>124233</v>
      </c>
      <c r="GW79" s="1" t="s">
        <v>126</v>
      </c>
      <c r="GX79" s="2">
        <v>1</v>
      </c>
      <c r="GY79" s="2">
        <v>34</v>
      </c>
      <c r="GZ79" s="2">
        <v>124233</v>
      </c>
    </row>
    <row r="80" spans="1:208" ht="15" thickBot="1" x14ac:dyDescent="0.35">
      <c r="A80" s="1" t="s">
        <v>127</v>
      </c>
      <c r="B80" s="2">
        <v>25</v>
      </c>
      <c r="C80" s="2">
        <v>26</v>
      </c>
      <c r="D80" s="2">
        <v>25</v>
      </c>
      <c r="E80" s="2">
        <v>14</v>
      </c>
      <c r="F80" s="2">
        <v>17</v>
      </c>
      <c r="G80" s="2">
        <v>1</v>
      </c>
      <c r="H80" s="2">
        <v>1</v>
      </c>
      <c r="I80" s="2">
        <v>1</v>
      </c>
      <c r="J80" s="2">
        <v>120250</v>
      </c>
      <c r="P80" s="1" t="s">
        <v>127</v>
      </c>
      <c r="Q80" s="2">
        <v>20</v>
      </c>
      <c r="R80" s="2">
        <v>21</v>
      </c>
      <c r="S80" s="2">
        <v>13</v>
      </c>
      <c r="T80" s="2">
        <v>20</v>
      </c>
      <c r="U80" s="2">
        <v>19</v>
      </c>
      <c r="V80" s="2">
        <v>21</v>
      </c>
      <c r="W80" s="2">
        <v>20</v>
      </c>
      <c r="X80" s="2">
        <v>21</v>
      </c>
      <c r="Y80" s="2">
        <v>120250</v>
      </c>
      <c r="AF80" s="1" t="s">
        <v>127</v>
      </c>
      <c r="AG80" s="2">
        <v>25</v>
      </c>
      <c r="AH80" s="2">
        <v>26</v>
      </c>
      <c r="AI80" s="2">
        <v>25</v>
      </c>
      <c r="AJ80" s="2">
        <v>14</v>
      </c>
      <c r="AK80" s="2">
        <v>17</v>
      </c>
      <c r="AL80" s="2">
        <v>1</v>
      </c>
      <c r="AM80" s="2">
        <v>1</v>
      </c>
      <c r="AN80" s="2">
        <v>1</v>
      </c>
      <c r="AO80" s="2">
        <v>20</v>
      </c>
      <c r="AP80" s="2">
        <v>21</v>
      </c>
      <c r="AQ80" s="2">
        <v>13</v>
      </c>
      <c r="AR80" s="2">
        <v>20</v>
      </c>
      <c r="AS80" s="2">
        <v>19</v>
      </c>
      <c r="AT80" s="2">
        <v>21</v>
      </c>
      <c r="AU80" s="2">
        <v>20</v>
      </c>
      <c r="AV80" s="2">
        <v>21</v>
      </c>
      <c r="AW80" s="2">
        <v>120250</v>
      </c>
      <c r="BJ80" s="1" t="s">
        <v>127</v>
      </c>
      <c r="BK80" s="2">
        <v>25</v>
      </c>
      <c r="BL80" s="2">
        <v>26</v>
      </c>
      <c r="BM80" s="2">
        <v>25</v>
      </c>
      <c r="BN80" s="2">
        <v>14</v>
      </c>
      <c r="BO80" s="2">
        <v>17</v>
      </c>
      <c r="BP80" s="2">
        <v>1</v>
      </c>
      <c r="BQ80" s="2">
        <v>1</v>
      </c>
      <c r="BR80" s="2">
        <v>1</v>
      </c>
      <c r="BS80" s="2">
        <v>10</v>
      </c>
      <c r="BT80" s="2">
        <v>9</v>
      </c>
      <c r="BU80" s="2">
        <v>10</v>
      </c>
      <c r="BV80" s="2">
        <v>21</v>
      </c>
      <c r="BW80" s="2">
        <v>18</v>
      </c>
      <c r="BX80" s="2">
        <v>34</v>
      </c>
      <c r="BY80" s="2">
        <v>34</v>
      </c>
      <c r="BZ80" s="2">
        <v>34</v>
      </c>
      <c r="CA80" s="2">
        <v>120250</v>
      </c>
      <c r="CF80" s="1" t="s">
        <v>127</v>
      </c>
      <c r="CG80" s="2">
        <v>20</v>
      </c>
      <c r="CH80" s="2">
        <v>21</v>
      </c>
      <c r="CI80" s="2">
        <v>13</v>
      </c>
      <c r="CJ80" s="2">
        <v>20</v>
      </c>
      <c r="CK80" s="2">
        <v>19</v>
      </c>
      <c r="CL80" s="2">
        <v>21</v>
      </c>
      <c r="CM80" s="2">
        <v>20</v>
      </c>
      <c r="CN80" s="2">
        <v>21</v>
      </c>
      <c r="CO80" s="2">
        <v>15</v>
      </c>
      <c r="CP80" s="2">
        <v>14</v>
      </c>
      <c r="CQ80" s="2">
        <v>22</v>
      </c>
      <c r="CR80" s="2">
        <v>15</v>
      </c>
      <c r="CS80" s="2">
        <v>16</v>
      </c>
      <c r="CT80" s="2">
        <v>14</v>
      </c>
      <c r="CU80" s="2">
        <v>15</v>
      </c>
      <c r="CV80" s="2">
        <v>14</v>
      </c>
      <c r="CW80" s="2">
        <v>120250</v>
      </c>
      <c r="DD80" s="1" t="s">
        <v>127</v>
      </c>
      <c r="DE80" s="2">
        <v>26</v>
      </c>
      <c r="DF80" s="2">
        <v>25</v>
      </c>
      <c r="DG80" s="2">
        <v>14</v>
      </c>
      <c r="DH80" s="2">
        <v>17</v>
      </c>
      <c r="DI80" s="2">
        <v>1</v>
      </c>
      <c r="DJ80" s="2">
        <v>1</v>
      </c>
      <c r="DK80" s="2">
        <v>1</v>
      </c>
      <c r="DL80" s="2">
        <v>9</v>
      </c>
      <c r="DM80" s="2">
        <v>10</v>
      </c>
      <c r="DN80" s="2">
        <v>21</v>
      </c>
      <c r="DO80" s="2">
        <v>18</v>
      </c>
      <c r="DP80" s="2">
        <v>34</v>
      </c>
      <c r="DQ80" s="2">
        <v>34</v>
      </c>
      <c r="DR80" s="2">
        <v>34</v>
      </c>
      <c r="DS80" s="2">
        <v>120250</v>
      </c>
      <c r="DX80" s="1" t="s">
        <v>127</v>
      </c>
      <c r="DY80" s="2">
        <v>25</v>
      </c>
      <c r="DZ80" s="2">
        <v>14</v>
      </c>
      <c r="EA80" s="2">
        <v>17</v>
      </c>
      <c r="EB80" s="2">
        <v>1</v>
      </c>
      <c r="EC80" s="2">
        <v>1</v>
      </c>
      <c r="ED80" s="2">
        <v>1</v>
      </c>
      <c r="EE80" s="2">
        <v>10</v>
      </c>
      <c r="EF80" s="2">
        <v>21</v>
      </c>
      <c r="EG80" s="2">
        <v>18</v>
      </c>
      <c r="EH80" s="2">
        <v>34</v>
      </c>
      <c r="EI80" s="2">
        <v>34</v>
      </c>
      <c r="EJ80" s="2">
        <v>34</v>
      </c>
      <c r="EK80" s="2">
        <v>120250</v>
      </c>
      <c r="EQ80" s="1" t="s">
        <v>127</v>
      </c>
      <c r="ER80" s="2">
        <v>14</v>
      </c>
      <c r="ES80" s="2">
        <v>17</v>
      </c>
      <c r="ET80" s="2">
        <v>1</v>
      </c>
      <c r="EU80" s="2">
        <v>1</v>
      </c>
      <c r="EV80" s="2">
        <v>1</v>
      </c>
      <c r="EW80" s="2">
        <v>21</v>
      </c>
      <c r="EX80" s="2">
        <v>18</v>
      </c>
      <c r="EY80" s="2">
        <v>34</v>
      </c>
      <c r="EZ80" s="2">
        <v>34</v>
      </c>
      <c r="FA80" s="2">
        <v>34</v>
      </c>
      <c r="FB80" s="2">
        <v>120250</v>
      </c>
      <c r="FH80" s="1" t="s">
        <v>127</v>
      </c>
      <c r="FI80" s="2">
        <v>17</v>
      </c>
      <c r="FJ80" s="2">
        <v>1</v>
      </c>
      <c r="FK80" s="2">
        <v>1</v>
      </c>
      <c r="FL80" s="2">
        <v>1</v>
      </c>
      <c r="FM80" s="2">
        <v>18</v>
      </c>
      <c r="FN80" s="2">
        <v>34</v>
      </c>
      <c r="FO80" s="2">
        <v>34</v>
      </c>
      <c r="FP80" s="2">
        <v>34</v>
      </c>
      <c r="FQ80" s="2">
        <v>120250</v>
      </c>
      <c r="FW80" s="1" t="s">
        <v>127</v>
      </c>
      <c r="FX80" s="2">
        <v>1</v>
      </c>
      <c r="FY80" s="2">
        <v>1</v>
      </c>
      <c r="FZ80" s="2">
        <v>1</v>
      </c>
      <c r="GA80" s="2">
        <v>34</v>
      </c>
      <c r="GB80" s="2">
        <v>34</v>
      </c>
      <c r="GC80" s="2">
        <v>34</v>
      </c>
      <c r="GD80" s="2">
        <v>120250</v>
      </c>
      <c r="GJ80" s="1" t="s">
        <v>127</v>
      </c>
      <c r="GK80" s="2">
        <v>1</v>
      </c>
      <c r="GL80" s="2">
        <v>1</v>
      </c>
      <c r="GM80" s="2">
        <v>34</v>
      </c>
      <c r="GN80" s="2">
        <v>34</v>
      </c>
      <c r="GO80" s="2">
        <v>120250</v>
      </c>
      <c r="GW80" s="1" t="s">
        <v>127</v>
      </c>
      <c r="GX80" s="2">
        <v>1</v>
      </c>
      <c r="GY80" s="2">
        <v>34</v>
      </c>
      <c r="GZ80" s="2">
        <v>120250</v>
      </c>
    </row>
    <row r="81" spans="1:208" ht="15" thickBot="1" x14ac:dyDescent="0.35">
      <c r="A81" s="1" t="s">
        <v>128</v>
      </c>
      <c r="B81" s="2">
        <v>9</v>
      </c>
      <c r="C81" s="2">
        <v>23</v>
      </c>
      <c r="D81" s="2">
        <v>17</v>
      </c>
      <c r="E81" s="2">
        <v>7</v>
      </c>
      <c r="F81" s="2">
        <v>11</v>
      </c>
      <c r="G81" s="2">
        <v>1</v>
      </c>
      <c r="H81" s="2">
        <v>1</v>
      </c>
      <c r="I81" s="2">
        <v>1</v>
      </c>
      <c r="J81" s="2">
        <v>130900</v>
      </c>
      <c r="P81" s="1" t="s">
        <v>128</v>
      </c>
      <c r="Q81" s="2">
        <v>22</v>
      </c>
      <c r="R81" s="2">
        <v>26</v>
      </c>
      <c r="S81" s="2">
        <v>12</v>
      </c>
      <c r="T81" s="2">
        <v>7</v>
      </c>
      <c r="U81" s="2">
        <v>9</v>
      </c>
      <c r="V81" s="2">
        <v>8</v>
      </c>
      <c r="W81" s="2">
        <v>7</v>
      </c>
      <c r="X81" s="2">
        <v>5</v>
      </c>
      <c r="Y81" s="2">
        <v>130900</v>
      </c>
      <c r="AF81" s="1" t="s">
        <v>128</v>
      </c>
      <c r="AG81" s="2">
        <v>9</v>
      </c>
      <c r="AH81" s="2">
        <v>23</v>
      </c>
      <c r="AI81" s="2">
        <v>17</v>
      </c>
      <c r="AJ81" s="2">
        <v>7</v>
      </c>
      <c r="AK81" s="2">
        <v>11</v>
      </c>
      <c r="AL81" s="2">
        <v>1</v>
      </c>
      <c r="AM81" s="2">
        <v>1</v>
      </c>
      <c r="AN81" s="2">
        <v>1</v>
      </c>
      <c r="AO81" s="2">
        <v>22</v>
      </c>
      <c r="AP81" s="2">
        <v>26</v>
      </c>
      <c r="AQ81" s="2">
        <v>12</v>
      </c>
      <c r="AR81" s="2">
        <v>7</v>
      </c>
      <c r="AS81" s="2">
        <v>9</v>
      </c>
      <c r="AT81" s="2">
        <v>8</v>
      </c>
      <c r="AU81" s="2">
        <v>7</v>
      </c>
      <c r="AV81" s="2">
        <v>5</v>
      </c>
      <c r="AW81" s="2">
        <v>130900</v>
      </c>
      <c r="BJ81" s="1" t="s">
        <v>128</v>
      </c>
      <c r="BK81" s="2">
        <v>9</v>
      </c>
      <c r="BL81" s="2">
        <v>23</v>
      </c>
      <c r="BM81" s="2">
        <v>17</v>
      </c>
      <c r="BN81" s="2">
        <v>7</v>
      </c>
      <c r="BO81" s="2">
        <v>11</v>
      </c>
      <c r="BP81" s="2">
        <v>1</v>
      </c>
      <c r="BQ81" s="2">
        <v>1</v>
      </c>
      <c r="BR81" s="2">
        <v>1</v>
      </c>
      <c r="BS81" s="2">
        <v>26</v>
      </c>
      <c r="BT81" s="2">
        <v>12</v>
      </c>
      <c r="BU81" s="2">
        <v>18</v>
      </c>
      <c r="BV81" s="2">
        <v>28</v>
      </c>
      <c r="BW81" s="2">
        <v>24</v>
      </c>
      <c r="BX81" s="2">
        <v>34</v>
      </c>
      <c r="BY81" s="2">
        <v>34</v>
      </c>
      <c r="BZ81" s="2">
        <v>34</v>
      </c>
      <c r="CA81" s="2">
        <v>130900</v>
      </c>
      <c r="CF81" s="1" t="s">
        <v>128</v>
      </c>
      <c r="CG81" s="2">
        <v>22</v>
      </c>
      <c r="CH81" s="2">
        <v>26</v>
      </c>
      <c r="CI81" s="2">
        <v>12</v>
      </c>
      <c r="CJ81" s="2">
        <v>7</v>
      </c>
      <c r="CK81" s="2">
        <v>9</v>
      </c>
      <c r="CL81" s="2">
        <v>8</v>
      </c>
      <c r="CM81" s="2">
        <v>7</v>
      </c>
      <c r="CN81" s="2">
        <v>5</v>
      </c>
      <c r="CO81" s="2">
        <v>13</v>
      </c>
      <c r="CP81" s="2">
        <v>9</v>
      </c>
      <c r="CQ81" s="2">
        <v>23</v>
      </c>
      <c r="CR81" s="2">
        <v>28</v>
      </c>
      <c r="CS81" s="2">
        <v>26</v>
      </c>
      <c r="CT81" s="2">
        <v>27</v>
      </c>
      <c r="CU81" s="2">
        <v>28</v>
      </c>
      <c r="CV81" s="2">
        <v>30</v>
      </c>
      <c r="CW81" s="2">
        <v>130900</v>
      </c>
      <c r="DD81" s="1" t="s">
        <v>128</v>
      </c>
      <c r="DE81" s="2">
        <v>23</v>
      </c>
      <c r="DF81" s="2">
        <v>17</v>
      </c>
      <c r="DG81" s="2">
        <v>7</v>
      </c>
      <c r="DH81" s="2">
        <v>11</v>
      </c>
      <c r="DI81" s="2">
        <v>1</v>
      </c>
      <c r="DJ81" s="2">
        <v>1</v>
      </c>
      <c r="DK81" s="2">
        <v>1</v>
      </c>
      <c r="DL81" s="2">
        <v>12</v>
      </c>
      <c r="DM81" s="2">
        <v>18</v>
      </c>
      <c r="DN81" s="2">
        <v>28</v>
      </c>
      <c r="DO81" s="2">
        <v>24</v>
      </c>
      <c r="DP81" s="2">
        <v>34</v>
      </c>
      <c r="DQ81" s="2">
        <v>34</v>
      </c>
      <c r="DR81" s="2">
        <v>34</v>
      </c>
      <c r="DS81" s="2">
        <v>130900</v>
      </c>
      <c r="DX81" s="1" t="s">
        <v>128</v>
      </c>
      <c r="DY81" s="2">
        <v>17</v>
      </c>
      <c r="DZ81" s="2">
        <v>7</v>
      </c>
      <c r="EA81" s="2">
        <v>11</v>
      </c>
      <c r="EB81" s="2">
        <v>1</v>
      </c>
      <c r="EC81" s="2">
        <v>1</v>
      </c>
      <c r="ED81" s="2">
        <v>1</v>
      </c>
      <c r="EE81" s="2">
        <v>18</v>
      </c>
      <c r="EF81" s="2">
        <v>28</v>
      </c>
      <c r="EG81" s="2">
        <v>24</v>
      </c>
      <c r="EH81" s="2">
        <v>34</v>
      </c>
      <c r="EI81" s="2">
        <v>34</v>
      </c>
      <c r="EJ81" s="2">
        <v>34</v>
      </c>
      <c r="EK81" s="2">
        <v>130900</v>
      </c>
      <c r="EQ81" s="1" t="s">
        <v>128</v>
      </c>
      <c r="ER81" s="2">
        <v>7</v>
      </c>
      <c r="ES81" s="2">
        <v>11</v>
      </c>
      <c r="ET81" s="2">
        <v>1</v>
      </c>
      <c r="EU81" s="2">
        <v>1</v>
      </c>
      <c r="EV81" s="2">
        <v>1</v>
      </c>
      <c r="EW81" s="2">
        <v>28</v>
      </c>
      <c r="EX81" s="2">
        <v>24</v>
      </c>
      <c r="EY81" s="2">
        <v>34</v>
      </c>
      <c r="EZ81" s="2">
        <v>34</v>
      </c>
      <c r="FA81" s="2">
        <v>34</v>
      </c>
      <c r="FB81" s="2">
        <v>130900</v>
      </c>
      <c r="FH81" s="1" t="s">
        <v>128</v>
      </c>
      <c r="FI81" s="2">
        <v>11</v>
      </c>
      <c r="FJ81" s="2">
        <v>1</v>
      </c>
      <c r="FK81" s="2">
        <v>1</v>
      </c>
      <c r="FL81" s="2">
        <v>1</v>
      </c>
      <c r="FM81" s="2">
        <v>24</v>
      </c>
      <c r="FN81" s="2">
        <v>34</v>
      </c>
      <c r="FO81" s="2">
        <v>34</v>
      </c>
      <c r="FP81" s="2">
        <v>34</v>
      </c>
      <c r="FQ81" s="2">
        <v>130900</v>
      </c>
      <c r="FW81" s="1" t="s">
        <v>128</v>
      </c>
      <c r="FX81" s="2">
        <v>1</v>
      </c>
      <c r="FY81" s="2">
        <v>1</v>
      </c>
      <c r="FZ81" s="2">
        <v>1</v>
      </c>
      <c r="GA81" s="2">
        <v>34</v>
      </c>
      <c r="GB81" s="2">
        <v>34</v>
      </c>
      <c r="GC81" s="2">
        <v>34</v>
      </c>
      <c r="GD81" s="2">
        <v>130900</v>
      </c>
      <c r="GJ81" s="1" t="s">
        <v>128</v>
      </c>
      <c r="GK81" s="2">
        <v>1</v>
      </c>
      <c r="GL81" s="2">
        <v>1</v>
      </c>
      <c r="GM81" s="2">
        <v>34</v>
      </c>
      <c r="GN81" s="2">
        <v>34</v>
      </c>
      <c r="GO81" s="2">
        <v>130900</v>
      </c>
      <c r="GW81" s="1" t="s">
        <v>128</v>
      </c>
      <c r="GX81" s="2">
        <v>1</v>
      </c>
      <c r="GY81" s="2">
        <v>34</v>
      </c>
      <c r="GZ81" s="2">
        <v>130900</v>
      </c>
    </row>
    <row r="82" spans="1:208" ht="15" thickBot="1" x14ac:dyDescent="0.35">
      <c r="A82" s="1" t="s">
        <v>129</v>
      </c>
      <c r="B82" s="2">
        <v>1</v>
      </c>
      <c r="C82" s="2">
        <v>1</v>
      </c>
      <c r="D82" s="2">
        <v>3</v>
      </c>
      <c r="E82" s="2">
        <v>21</v>
      </c>
      <c r="F82" s="2">
        <v>25</v>
      </c>
      <c r="G82" s="2">
        <v>26</v>
      </c>
      <c r="H82" s="2">
        <v>26</v>
      </c>
      <c r="I82" s="2">
        <v>1</v>
      </c>
      <c r="J82" s="2">
        <v>211821</v>
      </c>
      <c r="P82" s="1" t="s">
        <v>129</v>
      </c>
      <c r="Q82" s="2">
        <v>33</v>
      </c>
      <c r="R82" s="2">
        <v>34</v>
      </c>
      <c r="S82" s="2">
        <v>34</v>
      </c>
      <c r="T82" s="2">
        <v>34</v>
      </c>
      <c r="U82" s="2">
        <v>34</v>
      </c>
      <c r="V82" s="2">
        <v>34</v>
      </c>
      <c r="W82" s="2">
        <v>34</v>
      </c>
      <c r="X82" s="2">
        <v>34</v>
      </c>
      <c r="Y82" s="2">
        <v>211821</v>
      </c>
      <c r="AF82" s="1" t="s">
        <v>129</v>
      </c>
      <c r="AG82" s="2">
        <v>1</v>
      </c>
      <c r="AH82" s="2">
        <v>1</v>
      </c>
      <c r="AI82" s="2">
        <v>3</v>
      </c>
      <c r="AJ82" s="2">
        <v>21</v>
      </c>
      <c r="AK82" s="2">
        <v>25</v>
      </c>
      <c r="AL82" s="2">
        <v>26</v>
      </c>
      <c r="AM82" s="2">
        <v>26</v>
      </c>
      <c r="AN82" s="2">
        <v>1</v>
      </c>
      <c r="AO82" s="2">
        <v>33</v>
      </c>
      <c r="AP82" s="2">
        <v>34</v>
      </c>
      <c r="AQ82" s="2">
        <v>34</v>
      </c>
      <c r="AR82" s="2">
        <v>34</v>
      </c>
      <c r="AS82" s="2">
        <v>34</v>
      </c>
      <c r="AT82" s="2">
        <v>34</v>
      </c>
      <c r="AU82" s="2">
        <v>34</v>
      </c>
      <c r="AV82" s="2">
        <v>34</v>
      </c>
      <c r="AW82" s="2">
        <v>211821</v>
      </c>
      <c r="BJ82" s="1" t="s">
        <v>129</v>
      </c>
      <c r="BK82" s="2">
        <v>1</v>
      </c>
      <c r="BL82" s="2">
        <v>1</v>
      </c>
      <c r="BM82" s="2">
        <v>3</v>
      </c>
      <c r="BN82" s="2">
        <v>21</v>
      </c>
      <c r="BO82" s="2">
        <v>25</v>
      </c>
      <c r="BP82" s="2">
        <v>26</v>
      </c>
      <c r="BQ82" s="2">
        <v>26</v>
      </c>
      <c r="BR82" s="2">
        <v>1</v>
      </c>
      <c r="BS82" s="2">
        <v>34</v>
      </c>
      <c r="BT82" s="2">
        <v>34</v>
      </c>
      <c r="BU82" s="2">
        <v>32</v>
      </c>
      <c r="BV82" s="2">
        <v>14</v>
      </c>
      <c r="BW82" s="2">
        <v>10</v>
      </c>
      <c r="BX82" s="2">
        <v>9</v>
      </c>
      <c r="BY82" s="2">
        <v>9</v>
      </c>
      <c r="BZ82" s="2">
        <v>34</v>
      </c>
      <c r="CA82" s="2">
        <v>211821</v>
      </c>
      <c r="CF82" s="1" t="s">
        <v>129</v>
      </c>
      <c r="CG82" s="2">
        <v>33</v>
      </c>
      <c r="CH82" s="2">
        <v>34</v>
      </c>
      <c r="CI82" s="2">
        <v>34</v>
      </c>
      <c r="CJ82" s="2">
        <v>34</v>
      </c>
      <c r="CK82" s="2">
        <v>34</v>
      </c>
      <c r="CL82" s="2">
        <v>34</v>
      </c>
      <c r="CM82" s="2">
        <v>34</v>
      </c>
      <c r="CN82" s="2">
        <v>34</v>
      </c>
      <c r="CO82" s="2">
        <v>2</v>
      </c>
      <c r="CP82" s="2">
        <v>1</v>
      </c>
      <c r="CQ82" s="2">
        <v>1</v>
      </c>
      <c r="CR82" s="2">
        <v>1</v>
      </c>
      <c r="CS82" s="2">
        <v>1</v>
      </c>
      <c r="CT82" s="2">
        <v>1</v>
      </c>
      <c r="CU82" s="2">
        <v>1</v>
      </c>
      <c r="CV82" s="2">
        <v>1</v>
      </c>
      <c r="CW82" s="2">
        <v>211821</v>
      </c>
      <c r="DD82" s="1" t="s">
        <v>129</v>
      </c>
      <c r="DE82" s="2">
        <v>1</v>
      </c>
      <c r="DF82" s="2">
        <v>3</v>
      </c>
      <c r="DG82" s="2">
        <v>21</v>
      </c>
      <c r="DH82" s="2">
        <v>25</v>
      </c>
      <c r="DI82" s="2">
        <v>26</v>
      </c>
      <c r="DJ82" s="2">
        <v>26</v>
      </c>
      <c r="DK82" s="2">
        <v>1</v>
      </c>
      <c r="DL82" s="2">
        <v>34</v>
      </c>
      <c r="DM82" s="2">
        <v>32</v>
      </c>
      <c r="DN82" s="2">
        <v>14</v>
      </c>
      <c r="DO82" s="2">
        <v>10</v>
      </c>
      <c r="DP82" s="2">
        <v>9</v>
      </c>
      <c r="DQ82" s="2">
        <v>9</v>
      </c>
      <c r="DR82" s="2">
        <v>34</v>
      </c>
      <c r="DS82" s="2">
        <v>211821</v>
      </c>
      <c r="DX82" s="1" t="s">
        <v>129</v>
      </c>
      <c r="DY82" s="2">
        <v>3</v>
      </c>
      <c r="DZ82" s="2">
        <v>21</v>
      </c>
      <c r="EA82" s="2">
        <v>25</v>
      </c>
      <c r="EB82" s="2">
        <v>26</v>
      </c>
      <c r="EC82" s="2">
        <v>26</v>
      </c>
      <c r="ED82" s="2">
        <v>1</v>
      </c>
      <c r="EE82" s="2">
        <v>32</v>
      </c>
      <c r="EF82" s="2">
        <v>14</v>
      </c>
      <c r="EG82" s="2">
        <v>10</v>
      </c>
      <c r="EH82" s="2">
        <v>9</v>
      </c>
      <c r="EI82" s="2">
        <v>9</v>
      </c>
      <c r="EJ82" s="2">
        <v>34</v>
      </c>
      <c r="EK82" s="2">
        <v>211821</v>
      </c>
      <c r="EQ82" s="1" t="s">
        <v>129</v>
      </c>
      <c r="ER82" s="2">
        <v>21</v>
      </c>
      <c r="ES82" s="2">
        <v>25</v>
      </c>
      <c r="ET82" s="2">
        <v>26</v>
      </c>
      <c r="EU82" s="2">
        <v>26</v>
      </c>
      <c r="EV82" s="2">
        <v>1</v>
      </c>
      <c r="EW82" s="2">
        <v>14</v>
      </c>
      <c r="EX82" s="2">
        <v>10</v>
      </c>
      <c r="EY82" s="2">
        <v>9</v>
      </c>
      <c r="EZ82" s="2">
        <v>9</v>
      </c>
      <c r="FA82" s="2">
        <v>34</v>
      </c>
      <c r="FB82" s="2">
        <v>211821</v>
      </c>
      <c r="FH82" s="1" t="s">
        <v>129</v>
      </c>
      <c r="FI82" s="2">
        <v>25</v>
      </c>
      <c r="FJ82" s="2">
        <v>26</v>
      </c>
      <c r="FK82" s="2">
        <v>26</v>
      </c>
      <c r="FL82" s="2">
        <v>1</v>
      </c>
      <c r="FM82" s="2">
        <v>10</v>
      </c>
      <c r="FN82" s="2">
        <v>9</v>
      </c>
      <c r="FO82" s="2">
        <v>9</v>
      </c>
      <c r="FP82" s="2">
        <v>34</v>
      </c>
      <c r="FQ82" s="2">
        <v>211821</v>
      </c>
      <c r="FW82" s="1" t="s">
        <v>129</v>
      </c>
      <c r="FX82" s="2">
        <v>26</v>
      </c>
      <c r="FY82" s="2">
        <v>26</v>
      </c>
      <c r="FZ82" s="2">
        <v>1</v>
      </c>
      <c r="GA82" s="2">
        <v>9</v>
      </c>
      <c r="GB82" s="2">
        <v>9</v>
      </c>
      <c r="GC82" s="2">
        <v>34</v>
      </c>
      <c r="GD82" s="2">
        <v>211821</v>
      </c>
      <c r="GJ82" s="1" t="s">
        <v>129</v>
      </c>
      <c r="GK82" s="2">
        <v>26</v>
      </c>
      <c r="GL82" s="2">
        <v>1</v>
      </c>
      <c r="GM82" s="2">
        <v>9</v>
      </c>
      <c r="GN82" s="2">
        <v>34</v>
      </c>
      <c r="GO82" s="2">
        <v>211821</v>
      </c>
      <c r="GW82" s="1" t="s">
        <v>129</v>
      </c>
      <c r="GX82" s="2">
        <v>1</v>
      </c>
      <c r="GY82" s="2">
        <v>34</v>
      </c>
      <c r="GZ82" s="2">
        <v>211821</v>
      </c>
    </row>
    <row r="83" spans="1:208" ht="18.600000000000001" thickBot="1" x14ac:dyDescent="0.35">
      <c r="A83" s="3"/>
      <c r="P83" s="3"/>
      <c r="AF83" s="3"/>
      <c r="BJ83" s="3"/>
      <c r="CF83" s="3"/>
      <c r="DD83" s="3"/>
      <c r="DX83" s="3"/>
      <c r="EQ83" s="3"/>
      <c r="FH83" s="3"/>
      <c r="FW83" s="3"/>
      <c r="GJ83" s="3"/>
      <c r="GW83" s="3"/>
    </row>
    <row r="84" spans="1:208" ht="15" thickBot="1" x14ac:dyDescent="0.35">
      <c r="A84" s="1" t="s">
        <v>137</v>
      </c>
      <c r="B84" s="1" t="s">
        <v>1</v>
      </c>
      <c r="C84" s="1" t="s">
        <v>2</v>
      </c>
      <c r="D84" s="1" t="s">
        <v>3</v>
      </c>
      <c r="E84" s="1" t="s">
        <v>4</v>
      </c>
      <c r="F84" s="1" t="s">
        <v>5</v>
      </c>
      <c r="G84" s="1" t="s">
        <v>6</v>
      </c>
      <c r="H84" s="1" t="s">
        <v>7</v>
      </c>
      <c r="I84" s="1" t="s">
        <v>8</v>
      </c>
      <c r="P84" s="1" t="s">
        <v>137</v>
      </c>
      <c r="Q84" s="1" t="s">
        <v>1</v>
      </c>
      <c r="R84" s="1" t="s">
        <v>2</v>
      </c>
      <c r="S84" s="1" t="s">
        <v>3</v>
      </c>
      <c r="T84" s="1" t="s">
        <v>4</v>
      </c>
      <c r="U84" s="1" t="s">
        <v>5</v>
      </c>
      <c r="V84" s="1" t="s">
        <v>6</v>
      </c>
      <c r="W84" s="1" t="s">
        <v>7</v>
      </c>
      <c r="X84" s="1" t="s">
        <v>8</v>
      </c>
      <c r="AF84" s="1" t="s">
        <v>137</v>
      </c>
      <c r="AG84" s="1" t="s">
        <v>1</v>
      </c>
      <c r="AH84" s="1" t="s">
        <v>2</v>
      </c>
      <c r="AI84" s="1" t="s">
        <v>3</v>
      </c>
      <c r="AJ84" s="1" t="s">
        <v>4</v>
      </c>
      <c r="AK84" s="1" t="s">
        <v>5</v>
      </c>
      <c r="AL84" s="1" t="s">
        <v>6</v>
      </c>
      <c r="AM84" s="1" t="s">
        <v>7</v>
      </c>
      <c r="AN84" s="1" t="s">
        <v>8</v>
      </c>
      <c r="AO84" s="1" t="s">
        <v>9</v>
      </c>
      <c r="AP84" s="1" t="s">
        <v>10</v>
      </c>
      <c r="AQ84" s="1" t="s">
        <v>11</v>
      </c>
      <c r="AR84" s="1" t="s">
        <v>12</v>
      </c>
      <c r="AS84" s="1" t="s">
        <v>13</v>
      </c>
      <c r="AT84" s="1" t="s">
        <v>14</v>
      </c>
      <c r="AU84" s="1" t="s">
        <v>15</v>
      </c>
      <c r="AV84" s="1" t="s">
        <v>16</v>
      </c>
      <c r="BJ84" s="1" t="s">
        <v>137</v>
      </c>
      <c r="BK84" s="1" t="s">
        <v>1</v>
      </c>
      <c r="BL84" s="1" t="s">
        <v>2</v>
      </c>
      <c r="BM84" s="1" t="s">
        <v>3</v>
      </c>
      <c r="BN84" s="1" t="s">
        <v>4</v>
      </c>
      <c r="BO84" s="1" t="s">
        <v>5</v>
      </c>
      <c r="BP84" s="1" t="s">
        <v>6</v>
      </c>
      <c r="BQ84" s="1" t="s">
        <v>7</v>
      </c>
      <c r="BR84" s="1" t="s">
        <v>8</v>
      </c>
      <c r="BS84" s="1" t="s">
        <v>9</v>
      </c>
      <c r="BT84" s="1" t="s">
        <v>10</v>
      </c>
      <c r="BU84" s="1" t="s">
        <v>11</v>
      </c>
      <c r="BV84" s="1" t="s">
        <v>12</v>
      </c>
      <c r="BW84" s="1" t="s">
        <v>13</v>
      </c>
      <c r="BX84" s="1" t="s">
        <v>14</v>
      </c>
      <c r="BY84" s="1" t="s">
        <v>15</v>
      </c>
      <c r="BZ84" s="1" t="s">
        <v>16</v>
      </c>
      <c r="CF84" s="1" t="s">
        <v>137</v>
      </c>
      <c r="CG84" s="1" t="s">
        <v>1</v>
      </c>
      <c r="CH84" s="1" t="s">
        <v>2</v>
      </c>
      <c r="CI84" s="1" t="s">
        <v>3</v>
      </c>
      <c r="CJ84" s="1" t="s">
        <v>4</v>
      </c>
      <c r="CK84" s="1" t="s">
        <v>5</v>
      </c>
      <c r="CL84" s="1" t="s">
        <v>6</v>
      </c>
      <c r="CM84" s="1" t="s">
        <v>7</v>
      </c>
      <c r="CN84" s="1" t="s">
        <v>8</v>
      </c>
      <c r="CO84" s="1" t="s">
        <v>9</v>
      </c>
      <c r="CP84" s="1" t="s">
        <v>10</v>
      </c>
      <c r="CQ84" s="1" t="s">
        <v>11</v>
      </c>
      <c r="CR84" s="1" t="s">
        <v>12</v>
      </c>
      <c r="CS84" s="1" t="s">
        <v>13</v>
      </c>
      <c r="CT84" s="1" t="s">
        <v>14</v>
      </c>
      <c r="CU84" s="1" t="s">
        <v>15</v>
      </c>
      <c r="CV84" s="1" t="s">
        <v>16</v>
      </c>
      <c r="DD84" s="1" t="s">
        <v>137</v>
      </c>
      <c r="DE84" s="1" t="s">
        <v>1</v>
      </c>
      <c r="DF84" s="1" t="s">
        <v>2</v>
      </c>
      <c r="DG84" s="1" t="s">
        <v>3</v>
      </c>
      <c r="DH84" s="1" t="s">
        <v>4</v>
      </c>
      <c r="DI84" s="1" t="s">
        <v>5</v>
      </c>
      <c r="DJ84" s="1" t="s">
        <v>6</v>
      </c>
      <c r="DK84" s="1" t="s">
        <v>7</v>
      </c>
      <c r="DL84" s="1" t="s">
        <v>8</v>
      </c>
      <c r="DM84" s="1" t="s">
        <v>9</v>
      </c>
      <c r="DN84" s="1" t="s">
        <v>10</v>
      </c>
      <c r="DO84" s="1" t="s">
        <v>11</v>
      </c>
      <c r="DP84" s="1" t="s">
        <v>12</v>
      </c>
      <c r="DQ84" s="1" t="s">
        <v>13</v>
      </c>
      <c r="DR84" s="1" t="s">
        <v>14</v>
      </c>
      <c r="DX84" s="1" t="s">
        <v>137</v>
      </c>
      <c r="DY84" s="1" t="s">
        <v>1</v>
      </c>
      <c r="DZ84" s="1" t="s">
        <v>2</v>
      </c>
      <c r="EA84" s="1" t="s">
        <v>3</v>
      </c>
      <c r="EB84" s="1" t="s">
        <v>4</v>
      </c>
      <c r="EC84" s="1" t="s">
        <v>5</v>
      </c>
      <c r="ED84" s="1" t="s">
        <v>6</v>
      </c>
      <c r="EE84" s="1" t="s">
        <v>7</v>
      </c>
      <c r="EF84" s="1" t="s">
        <v>8</v>
      </c>
      <c r="EG84" s="1" t="s">
        <v>9</v>
      </c>
      <c r="EH84" s="1" t="s">
        <v>10</v>
      </c>
      <c r="EI84" s="1" t="s">
        <v>11</v>
      </c>
      <c r="EJ84" s="1" t="s">
        <v>12</v>
      </c>
      <c r="EQ84" s="1" t="s">
        <v>137</v>
      </c>
      <c r="ER84" s="1" t="s">
        <v>1</v>
      </c>
      <c r="ES84" s="1" t="s">
        <v>2</v>
      </c>
      <c r="ET84" s="1" t="s">
        <v>3</v>
      </c>
      <c r="EU84" s="1" t="s">
        <v>4</v>
      </c>
      <c r="EV84" s="1" t="s">
        <v>5</v>
      </c>
      <c r="EW84" s="1" t="s">
        <v>6</v>
      </c>
      <c r="EX84" s="1" t="s">
        <v>7</v>
      </c>
      <c r="EY84" s="1" t="s">
        <v>8</v>
      </c>
      <c r="EZ84" s="1" t="s">
        <v>9</v>
      </c>
      <c r="FA84" s="1" t="s">
        <v>10</v>
      </c>
      <c r="FH84" s="1" t="s">
        <v>137</v>
      </c>
      <c r="FI84" s="1" t="s">
        <v>1</v>
      </c>
      <c r="FJ84" s="1" t="s">
        <v>2</v>
      </c>
      <c r="FK84" s="1" t="s">
        <v>3</v>
      </c>
      <c r="FL84" s="1" t="s">
        <v>4</v>
      </c>
      <c r="FM84" s="1" t="s">
        <v>5</v>
      </c>
      <c r="FN84" s="1" t="s">
        <v>6</v>
      </c>
      <c r="FO84" s="1" t="s">
        <v>7</v>
      </c>
      <c r="FP84" s="1" t="s">
        <v>8</v>
      </c>
      <c r="FW84" s="1" t="s">
        <v>137</v>
      </c>
      <c r="FX84" s="1" t="s">
        <v>1</v>
      </c>
      <c r="FY84" s="1" t="s">
        <v>2</v>
      </c>
      <c r="FZ84" s="1" t="s">
        <v>3</v>
      </c>
      <c r="GA84" s="1" t="s">
        <v>4</v>
      </c>
      <c r="GB84" s="1" t="s">
        <v>5</v>
      </c>
      <c r="GC84" s="1" t="s">
        <v>6</v>
      </c>
      <c r="GJ84" s="1" t="s">
        <v>137</v>
      </c>
      <c r="GK84" s="1" t="s">
        <v>1</v>
      </c>
      <c r="GL84" s="1" t="s">
        <v>2</v>
      </c>
      <c r="GM84" s="1" t="s">
        <v>3</v>
      </c>
      <c r="GN84" s="1" t="s">
        <v>4</v>
      </c>
      <c r="GW84" s="1" t="s">
        <v>137</v>
      </c>
      <c r="GX84" s="1" t="s">
        <v>1</v>
      </c>
      <c r="GY84" s="1" t="s">
        <v>2</v>
      </c>
    </row>
    <row r="85" spans="1:208" ht="20.399999999999999" thickBot="1" x14ac:dyDescent="0.35">
      <c r="A85" s="1" t="s">
        <v>138</v>
      </c>
      <c r="B85" s="2" t="s">
        <v>531</v>
      </c>
      <c r="C85" s="2" t="s">
        <v>532</v>
      </c>
      <c r="D85" s="2" t="s">
        <v>533</v>
      </c>
      <c r="E85" s="2" t="s">
        <v>140</v>
      </c>
      <c r="F85" s="2" t="s">
        <v>534</v>
      </c>
      <c r="G85" s="2" t="s">
        <v>140</v>
      </c>
      <c r="H85" s="2" t="s">
        <v>140</v>
      </c>
      <c r="I85" s="2" t="s">
        <v>140</v>
      </c>
      <c r="P85" s="1" t="s">
        <v>138</v>
      </c>
      <c r="Q85" s="2" t="s">
        <v>365</v>
      </c>
      <c r="R85" s="2" t="s">
        <v>366</v>
      </c>
      <c r="S85" s="2" t="s">
        <v>367</v>
      </c>
      <c r="T85" s="2" t="s">
        <v>368</v>
      </c>
      <c r="U85" s="2" t="s">
        <v>369</v>
      </c>
      <c r="V85" s="2" t="s">
        <v>370</v>
      </c>
      <c r="W85" s="2" t="s">
        <v>371</v>
      </c>
      <c r="X85" s="2" t="s">
        <v>372</v>
      </c>
      <c r="AF85" s="1" t="s">
        <v>138</v>
      </c>
      <c r="AG85" s="2" t="s">
        <v>562</v>
      </c>
      <c r="AH85" s="2" t="s">
        <v>563</v>
      </c>
      <c r="AI85" s="2" t="s">
        <v>564</v>
      </c>
      <c r="AJ85" s="2" t="s">
        <v>565</v>
      </c>
      <c r="AK85" s="2" t="s">
        <v>566</v>
      </c>
      <c r="AL85" s="2" t="s">
        <v>140</v>
      </c>
      <c r="AM85" s="2" t="s">
        <v>567</v>
      </c>
      <c r="AN85" s="2" t="s">
        <v>568</v>
      </c>
      <c r="AO85" s="2" t="s">
        <v>569</v>
      </c>
      <c r="AP85" s="2" t="s">
        <v>570</v>
      </c>
      <c r="AQ85" s="2" t="s">
        <v>571</v>
      </c>
      <c r="AR85" s="2" t="s">
        <v>572</v>
      </c>
      <c r="AS85" s="2" t="s">
        <v>573</v>
      </c>
      <c r="AT85" s="2" t="s">
        <v>574</v>
      </c>
      <c r="AU85" s="2" t="s">
        <v>575</v>
      </c>
      <c r="AV85" s="2" t="s">
        <v>576</v>
      </c>
      <c r="BJ85" s="1" t="s">
        <v>138</v>
      </c>
      <c r="BK85" s="2" t="s">
        <v>625</v>
      </c>
      <c r="BL85" s="2" t="s">
        <v>626</v>
      </c>
      <c r="BM85" s="2" t="s">
        <v>627</v>
      </c>
      <c r="BN85" s="2" t="s">
        <v>140</v>
      </c>
      <c r="BO85" s="2" t="s">
        <v>628</v>
      </c>
      <c r="BP85" s="2" t="s">
        <v>140</v>
      </c>
      <c r="BQ85" s="2" t="s">
        <v>140</v>
      </c>
      <c r="BR85" s="2" t="s">
        <v>629</v>
      </c>
      <c r="BS85" s="2" t="s">
        <v>630</v>
      </c>
      <c r="BT85" s="2" t="s">
        <v>631</v>
      </c>
      <c r="BU85" s="2" t="s">
        <v>632</v>
      </c>
      <c r="BV85" s="2" t="s">
        <v>633</v>
      </c>
      <c r="BW85" s="2" t="s">
        <v>140</v>
      </c>
      <c r="BX85" s="2" t="s">
        <v>140</v>
      </c>
      <c r="BY85" s="2" t="s">
        <v>634</v>
      </c>
      <c r="BZ85" s="2" t="s">
        <v>140</v>
      </c>
      <c r="CF85" s="1" t="s">
        <v>138</v>
      </c>
      <c r="CG85" s="2" t="s">
        <v>399</v>
      </c>
      <c r="CH85" s="2" t="s">
        <v>400</v>
      </c>
      <c r="CI85" s="2" t="s">
        <v>401</v>
      </c>
      <c r="CJ85" s="2" t="s">
        <v>402</v>
      </c>
      <c r="CK85" s="2" t="s">
        <v>403</v>
      </c>
      <c r="CL85" s="2" t="s">
        <v>404</v>
      </c>
      <c r="CM85" s="2" t="s">
        <v>405</v>
      </c>
      <c r="CN85" s="2" t="s">
        <v>406</v>
      </c>
      <c r="CO85" s="2" t="s">
        <v>407</v>
      </c>
      <c r="CP85" s="2" t="s">
        <v>408</v>
      </c>
      <c r="CQ85" s="2" t="s">
        <v>409</v>
      </c>
      <c r="CR85" s="2" t="s">
        <v>410</v>
      </c>
      <c r="CS85" s="2" t="s">
        <v>411</v>
      </c>
      <c r="CT85" s="2" t="s">
        <v>412</v>
      </c>
      <c r="CU85" s="2" t="s">
        <v>140</v>
      </c>
      <c r="CV85" s="2" t="s">
        <v>413</v>
      </c>
      <c r="DD85" s="1" t="s">
        <v>138</v>
      </c>
      <c r="DE85" s="2" t="s">
        <v>685</v>
      </c>
      <c r="DF85" s="2" t="s">
        <v>686</v>
      </c>
      <c r="DG85" s="2" t="s">
        <v>687</v>
      </c>
      <c r="DH85" s="2" t="s">
        <v>688</v>
      </c>
      <c r="DI85" s="2" t="s">
        <v>689</v>
      </c>
      <c r="DJ85" s="2" t="s">
        <v>690</v>
      </c>
      <c r="DK85" s="2" t="s">
        <v>691</v>
      </c>
      <c r="DL85" s="2" t="s">
        <v>692</v>
      </c>
      <c r="DM85" s="2" t="s">
        <v>693</v>
      </c>
      <c r="DN85" s="2" t="s">
        <v>694</v>
      </c>
      <c r="DO85" s="2" t="s">
        <v>695</v>
      </c>
      <c r="DP85" s="2" t="s">
        <v>696</v>
      </c>
      <c r="DQ85" s="2" t="s">
        <v>697</v>
      </c>
      <c r="DR85" s="2" t="s">
        <v>140</v>
      </c>
      <c r="DX85" s="1" t="s">
        <v>138</v>
      </c>
      <c r="DY85" s="2" t="s">
        <v>742</v>
      </c>
      <c r="DZ85" s="2" t="s">
        <v>743</v>
      </c>
      <c r="EA85" s="2" t="s">
        <v>744</v>
      </c>
      <c r="EB85" s="2" t="s">
        <v>140</v>
      </c>
      <c r="EC85" s="2" t="s">
        <v>140</v>
      </c>
      <c r="ED85" s="2" t="s">
        <v>745</v>
      </c>
      <c r="EE85" s="2" t="s">
        <v>746</v>
      </c>
      <c r="EF85" s="2" t="s">
        <v>747</v>
      </c>
      <c r="EG85" s="2" t="s">
        <v>748</v>
      </c>
      <c r="EH85" s="2" t="s">
        <v>749</v>
      </c>
      <c r="EI85" s="2" t="s">
        <v>750</v>
      </c>
      <c r="EJ85" s="2" t="s">
        <v>140</v>
      </c>
      <c r="EQ85" s="1" t="s">
        <v>138</v>
      </c>
      <c r="ER85" s="2" t="s">
        <v>792</v>
      </c>
      <c r="ES85" s="2" t="s">
        <v>793</v>
      </c>
      <c r="ET85" s="2" t="s">
        <v>140</v>
      </c>
      <c r="EU85" s="2" t="s">
        <v>140</v>
      </c>
      <c r="EV85" s="2" t="s">
        <v>140</v>
      </c>
      <c r="EW85" s="2" t="s">
        <v>794</v>
      </c>
      <c r="EX85" s="2" t="s">
        <v>795</v>
      </c>
      <c r="EY85" s="2" t="s">
        <v>796</v>
      </c>
      <c r="EZ85" s="2" t="s">
        <v>797</v>
      </c>
      <c r="FA85" s="2" t="s">
        <v>140</v>
      </c>
      <c r="FH85" s="1" t="s">
        <v>138</v>
      </c>
      <c r="FI85" s="2" t="s">
        <v>829</v>
      </c>
      <c r="FJ85" s="2" t="s">
        <v>830</v>
      </c>
      <c r="FK85" s="2" t="s">
        <v>140</v>
      </c>
      <c r="FL85" s="2" t="s">
        <v>140</v>
      </c>
      <c r="FM85" s="2" t="s">
        <v>831</v>
      </c>
      <c r="FN85" s="2" t="s">
        <v>832</v>
      </c>
      <c r="FO85" s="2" t="s">
        <v>833</v>
      </c>
      <c r="FP85" s="2" t="s">
        <v>140</v>
      </c>
      <c r="FW85" s="1" t="s">
        <v>138</v>
      </c>
      <c r="FX85" s="2" t="s">
        <v>857</v>
      </c>
      <c r="FY85" s="2" t="s">
        <v>858</v>
      </c>
      <c r="FZ85" s="2" t="s">
        <v>859</v>
      </c>
      <c r="GA85" s="2" t="s">
        <v>860</v>
      </c>
      <c r="GB85" s="2" t="s">
        <v>861</v>
      </c>
      <c r="GC85" s="2" t="s">
        <v>140</v>
      </c>
      <c r="GJ85" s="1" t="s">
        <v>138</v>
      </c>
      <c r="GK85" s="2" t="s">
        <v>877</v>
      </c>
      <c r="GL85" s="2" t="s">
        <v>878</v>
      </c>
      <c r="GM85" s="2" t="s">
        <v>879</v>
      </c>
      <c r="GN85" s="2" t="s">
        <v>140</v>
      </c>
      <c r="GW85" s="1" t="s">
        <v>138</v>
      </c>
      <c r="GX85" s="2" t="s">
        <v>338</v>
      </c>
      <c r="GY85" s="2" t="s">
        <v>140</v>
      </c>
    </row>
    <row r="86" spans="1:208" ht="20.399999999999999" thickBot="1" x14ac:dyDescent="0.35">
      <c r="A86" s="1" t="s">
        <v>168</v>
      </c>
      <c r="B86" s="2" t="s">
        <v>535</v>
      </c>
      <c r="C86" s="2" t="s">
        <v>536</v>
      </c>
      <c r="D86" s="2" t="s">
        <v>537</v>
      </c>
      <c r="E86" s="2" t="s">
        <v>140</v>
      </c>
      <c r="F86" s="2" t="s">
        <v>534</v>
      </c>
      <c r="G86" s="2" t="s">
        <v>140</v>
      </c>
      <c r="H86" s="2" t="s">
        <v>140</v>
      </c>
      <c r="I86" s="2" t="s">
        <v>140</v>
      </c>
      <c r="P86" s="1" t="s">
        <v>168</v>
      </c>
      <c r="Q86" s="2" t="s">
        <v>365</v>
      </c>
      <c r="R86" s="2" t="s">
        <v>366</v>
      </c>
      <c r="S86" s="2" t="s">
        <v>367</v>
      </c>
      <c r="T86" s="2" t="s">
        <v>368</v>
      </c>
      <c r="U86" s="2" t="s">
        <v>373</v>
      </c>
      <c r="V86" s="2" t="s">
        <v>370</v>
      </c>
      <c r="W86" s="2" t="s">
        <v>371</v>
      </c>
      <c r="X86" s="2" t="s">
        <v>372</v>
      </c>
      <c r="AF86" s="1" t="s">
        <v>168</v>
      </c>
      <c r="AG86" s="2" t="s">
        <v>577</v>
      </c>
      <c r="AH86" s="2" t="s">
        <v>563</v>
      </c>
      <c r="AI86" s="2" t="s">
        <v>564</v>
      </c>
      <c r="AJ86" s="2" t="s">
        <v>565</v>
      </c>
      <c r="AK86" s="2" t="s">
        <v>566</v>
      </c>
      <c r="AL86" s="2" t="s">
        <v>140</v>
      </c>
      <c r="AM86" s="2" t="s">
        <v>140</v>
      </c>
      <c r="AN86" s="2" t="s">
        <v>140</v>
      </c>
      <c r="AO86" s="2" t="s">
        <v>578</v>
      </c>
      <c r="AP86" s="2" t="s">
        <v>579</v>
      </c>
      <c r="AQ86" s="2" t="s">
        <v>571</v>
      </c>
      <c r="AR86" s="2" t="s">
        <v>572</v>
      </c>
      <c r="AS86" s="2" t="s">
        <v>573</v>
      </c>
      <c r="AT86" s="2" t="s">
        <v>574</v>
      </c>
      <c r="AU86" s="2" t="s">
        <v>575</v>
      </c>
      <c r="AV86" s="2" t="s">
        <v>576</v>
      </c>
      <c r="BJ86" s="1" t="s">
        <v>168</v>
      </c>
      <c r="BK86" s="2" t="s">
        <v>635</v>
      </c>
      <c r="BL86" s="2" t="s">
        <v>636</v>
      </c>
      <c r="BM86" s="2" t="s">
        <v>637</v>
      </c>
      <c r="BN86" s="2" t="s">
        <v>140</v>
      </c>
      <c r="BO86" s="2" t="s">
        <v>638</v>
      </c>
      <c r="BP86" s="2" t="s">
        <v>140</v>
      </c>
      <c r="BQ86" s="2" t="s">
        <v>140</v>
      </c>
      <c r="BR86" s="2" t="s">
        <v>140</v>
      </c>
      <c r="BS86" s="2" t="s">
        <v>630</v>
      </c>
      <c r="BT86" s="2" t="s">
        <v>631</v>
      </c>
      <c r="BU86" s="2" t="s">
        <v>639</v>
      </c>
      <c r="BV86" s="2" t="s">
        <v>640</v>
      </c>
      <c r="BW86" s="2" t="s">
        <v>140</v>
      </c>
      <c r="BX86" s="2" t="s">
        <v>140</v>
      </c>
      <c r="BY86" s="2" t="s">
        <v>140</v>
      </c>
      <c r="BZ86" s="2" t="s">
        <v>140</v>
      </c>
      <c r="CF86" s="1" t="s">
        <v>168</v>
      </c>
      <c r="CG86" s="2" t="s">
        <v>414</v>
      </c>
      <c r="CH86" s="2" t="s">
        <v>400</v>
      </c>
      <c r="CI86" s="2" t="s">
        <v>401</v>
      </c>
      <c r="CJ86" s="2" t="s">
        <v>415</v>
      </c>
      <c r="CK86" s="2" t="s">
        <v>403</v>
      </c>
      <c r="CL86" s="2" t="s">
        <v>404</v>
      </c>
      <c r="CM86" s="2" t="s">
        <v>405</v>
      </c>
      <c r="CN86" s="2" t="s">
        <v>406</v>
      </c>
      <c r="CO86" s="2" t="s">
        <v>407</v>
      </c>
      <c r="CP86" s="2" t="s">
        <v>408</v>
      </c>
      <c r="CQ86" s="2" t="s">
        <v>416</v>
      </c>
      <c r="CR86" s="2" t="s">
        <v>410</v>
      </c>
      <c r="CS86" s="2" t="s">
        <v>411</v>
      </c>
      <c r="CT86" s="2" t="s">
        <v>412</v>
      </c>
      <c r="CU86" s="2" t="s">
        <v>140</v>
      </c>
      <c r="CV86" s="2" t="s">
        <v>413</v>
      </c>
      <c r="DD86" s="1" t="s">
        <v>168</v>
      </c>
      <c r="DE86" s="2" t="s">
        <v>698</v>
      </c>
      <c r="DF86" s="2" t="s">
        <v>699</v>
      </c>
      <c r="DG86" s="2" t="s">
        <v>700</v>
      </c>
      <c r="DH86" s="2" t="s">
        <v>688</v>
      </c>
      <c r="DI86" s="2" t="s">
        <v>140</v>
      </c>
      <c r="DJ86" s="2" t="s">
        <v>140</v>
      </c>
      <c r="DK86" s="2" t="s">
        <v>140</v>
      </c>
      <c r="DL86" s="2" t="s">
        <v>692</v>
      </c>
      <c r="DM86" s="2" t="s">
        <v>701</v>
      </c>
      <c r="DN86" s="2" t="s">
        <v>694</v>
      </c>
      <c r="DO86" s="2" t="s">
        <v>695</v>
      </c>
      <c r="DP86" s="2" t="s">
        <v>696</v>
      </c>
      <c r="DQ86" s="2" t="s">
        <v>140</v>
      </c>
      <c r="DR86" s="2" t="s">
        <v>140</v>
      </c>
      <c r="DX86" s="1" t="s">
        <v>168</v>
      </c>
      <c r="DY86" s="2" t="s">
        <v>742</v>
      </c>
      <c r="DZ86" s="2" t="s">
        <v>751</v>
      </c>
      <c r="EA86" s="2" t="s">
        <v>744</v>
      </c>
      <c r="EB86" s="2" t="s">
        <v>140</v>
      </c>
      <c r="EC86" s="2" t="s">
        <v>140</v>
      </c>
      <c r="ED86" s="2" t="s">
        <v>140</v>
      </c>
      <c r="EE86" s="2" t="s">
        <v>752</v>
      </c>
      <c r="EF86" s="2" t="s">
        <v>753</v>
      </c>
      <c r="EG86" s="2" t="s">
        <v>748</v>
      </c>
      <c r="EH86" s="2" t="s">
        <v>749</v>
      </c>
      <c r="EI86" s="2" t="s">
        <v>140</v>
      </c>
      <c r="EJ86" s="2" t="s">
        <v>140</v>
      </c>
      <c r="EQ86" s="1" t="s">
        <v>168</v>
      </c>
      <c r="ER86" s="2" t="s">
        <v>798</v>
      </c>
      <c r="ES86" s="2" t="s">
        <v>793</v>
      </c>
      <c r="ET86" s="2" t="s">
        <v>140</v>
      </c>
      <c r="EU86" s="2" t="s">
        <v>140</v>
      </c>
      <c r="EV86" s="2" t="s">
        <v>140</v>
      </c>
      <c r="EW86" s="2" t="s">
        <v>799</v>
      </c>
      <c r="EX86" s="2" t="s">
        <v>795</v>
      </c>
      <c r="EY86" s="2" t="s">
        <v>796</v>
      </c>
      <c r="EZ86" s="2" t="s">
        <v>800</v>
      </c>
      <c r="FA86" s="2" t="s">
        <v>140</v>
      </c>
      <c r="FH86" s="1" t="s">
        <v>168</v>
      </c>
      <c r="FI86" s="2" t="s">
        <v>834</v>
      </c>
      <c r="FJ86" s="2" t="s">
        <v>835</v>
      </c>
      <c r="FK86" s="2" t="s">
        <v>140</v>
      </c>
      <c r="FL86" s="2" t="s">
        <v>140</v>
      </c>
      <c r="FM86" s="2" t="s">
        <v>831</v>
      </c>
      <c r="FN86" s="2" t="s">
        <v>832</v>
      </c>
      <c r="FO86" s="2" t="s">
        <v>836</v>
      </c>
      <c r="FP86" s="2" t="s">
        <v>140</v>
      </c>
      <c r="FW86" s="1" t="s">
        <v>168</v>
      </c>
      <c r="FX86" s="2" t="s">
        <v>862</v>
      </c>
      <c r="FY86" s="2" t="s">
        <v>863</v>
      </c>
      <c r="FZ86" s="2" t="s">
        <v>140</v>
      </c>
      <c r="GA86" s="2" t="s">
        <v>860</v>
      </c>
      <c r="GB86" s="2" t="s">
        <v>861</v>
      </c>
      <c r="GC86" s="2" t="s">
        <v>140</v>
      </c>
      <c r="GJ86" s="1" t="s">
        <v>168</v>
      </c>
      <c r="GK86" s="2" t="s">
        <v>880</v>
      </c>
      <c r="GL86" s="2" t="s">
        <v>140</v>
      </c>
      <c r="GM86" s="2" t="s">
        <v>881</v>
      </c>
      <c r="GN86" s="2" t="s">
        <v>140</v>
      </c>
      <c r="GW86" s="1" t="s">
        <v>168</v>
      </c>
      <c r="GX86" s="2" t="s">
        <v>140</v>
      </c>
      <c r="GY86" s="2" t="s">
        <v>140</v>
      </c>
    </row>
    <row r="87" spans="1:208" ht="20.399999999999999" thickBot="1" x14ac:dyDescent="0.35">
      <c r="A87" s="1" t="s">
        <v>173</v>
      </c>
      <c r="B87" s="2" t="s">
        <v>538</v>
      </c>
      <c r="C87" s="2" t="s">
        <v>539</v>
      </c>
      <c r="D87" s="2" t="s">
        <v>537</v>
      </c>
      <c r="E87" s="2" t="s">
        <v>140</v>
      </c>
      <c r="F87" s="2" t="s">
        <v>534</v>
      </c>
      <c r="G87" s="2" t="s">
        <v>140</v>
      </c>
      <c r="H87" s="2" t="s">
        <v>140</v>
      </c>
      <c r="I87" s="2" t="s">
        <v>140</v>
      </c>
      <c r="P87" s="1" t="s">
        <v>173</v>
      </c>
      <c r="Q87" s="2" t="s">
        <v>365</v>
      </c>
      <c r="R87" s="2" t="s">
        <v>366</v>
      </c>
      <c r="S87" s="2" t="s">
        <v>374</v>
      </c>
      <c r="T87" s="2" t="s">
        <v>140</v>
      </c>
      <c r="U87" s="2" t="s">
        <v>140</v>
      </c>
      <c r="V87" s="2" t="s">
        <v>370</v>
      </c>
      <c r="W87" s="2" t="s">
        <v>371</v>
      </c>
      <c r="X87" s="2" t="s">
        <v>372</v>
      </c>
      <c r="AF87" s="1" t="s">
        <v>173</v>
      </c>
      <c r="AG87" s="2" t="s">
        <v>580</v>
      </c>
      <c r="AH87" s="2" t="s">
        <v>581</v>
      </c>
      <c r="AI87" s="2" t="s">
        <v>564</v>
      </c>
      <c r="AJ87" s="2" t="s">
        <v>565</v>
      </c>
      <c r="AK87" s="2" t="s">
        <v>566</v>
      </c>
      <c r="AL87" s="2" t="s">
        <v>140</v>
      </c>
      <c r="AM87" s="2" t="s">
        <v>140</v>
      </c>
      <c r="AN87" s="2" t="s">
        <v>140</v>
      </c>
      <c r="AO87" s="2" t="s">
        <v>582</v>
      </c>
      <c r="AP87" s="2" t="s">
        <v>579</v>
      </c>
      <c r="AQ87" s="2" t="s">
        <v>583</v>
      </c>
      <c r="AR87" s="2" t="s">
        <v>584</v>
      </c>
      <c r="AS87" s="2" t="s">
        <v>573</v>
      </c>
      <c r="AT87" s="2" t="s">
        <v>574</v>
      </c>
      <c r="AU87" s="2" t="s">
        <v>575</v>
      </c>
      <c r="AV87" s="2" t="s">
        <v>576</v>
      </c>
      <c r="BJ87" s="1" t="s">
        <v>173</v>
      </c>
      <c r="BK87" s="2" t="s">
        <v>641</v>
      </c>
      <c r="BL87" s="2" t="s">
        <v>642</v>
      </c>
      <c r="BM87" s="2" t="s">
        <v>637</v>
      </c>
      <c r="BN87" s="2" t="s">
        <v>140</v>
      </c>
      <c r="BO87" s="2" t="s">
        <v>638</v>
      </c>
      <c r="BP87" s="2" t="s">
        <v>140</v>
      </c>
      <c r="BQ87" s="2" t="s">
        <v>140</v>
      </c>
      <c r="BR87" s="2" t="s">
        <v>140</v>
      </c>
      <c r="BS87" s="2" t="s">
        <v>630</v>
      </c>
      <c r="BT87" s="2" t="s">
        <v>631</v>
      </c>
      <c r="BU87" s="2" t="s">
        <v>643</v>
      </c>
      <c r="BV87" s="2" t="s">
        <v>640</v>
      </c>
      <c r="BW87" s="2" t="s">
        <v>140</v>
      </c>
      <c r="BX87" s="2" t="s">
        <v>140</v>
      </c>
      <c r="BY87" s="2" t="s">
        <v>140</v>
      </c>
      <c r="BZ87" s="2" t="s">
        <v>140</v>
      </c>
      <c r="CF87" s="1" t="s">
        <v>173</v>
      </c>
      <c r="CG87" s="2" t="s">
        <v>417</v>
      </c>
      <c r="CH87" s="2" t="s">
        <v>418</v>
      </c>
      <c r="CI87" s="2" t="s">
        <v>419</v>
      </c>
      <c r="CJ87" s="2" t="s">
        <v>415</v>
      </c>
      <c r="CK87" s="2" t="s">
        <v>140</v>
      </c>
      <c r="CL87" s="2" t="s">
        <v>420</v>
      </c>
      <c r="CM87" s="2" t="s">
        <v>405</v>
      </c>
      <c r="CN87" s="2" t="s">
        <v>406</v>
      </c>
      <c r="CO87" s="2" t="s">
        <v>407</v>
      </c>
      <c r="CP87" s="2" t="s">
        <v>408</v>
      </c>
      <c r="CQ87" s="2" t="s">
        <v>416</v>
      </c>
      <c r="CR87" s="2" t="s">
        <v>410</v>
      </c>
      <c r="CS87" s="2" t="s">
        <v>411</v>
      </c>
      <c r="CT87" s="2" t="s">
        <v>421</v>
      </c>
      <c r="CU87" s="2" t="s">
        <v>140</v>
      </c>
      <c r="CV87" s="2" t="s">
        <v>413</v>
      </c>
      <c r="DD87" s="1" t="s">
        <v>173</v>
      </c>
      <c r="DE87" s="2" t="s">
        <v>702</v>
      </c>
      <c r="DF87" s="2" t="s">
        <v>703</v>
      </c>
      <c r="DG87" s="2" t="s">
        <v>704</v>
      </c>
      <c r="DH87" s="2" t="s">
        <v>688</v>
      </c>
      <c r="DI87" s="2" t="s">
        <v>140</v>
      </c>
      <c r="DJ87" s="2" t="s">
        <v>140</v>
      </c>
      <c r="DK87" s="2" t="s">
        <v>140</v>
      </c>
      <c r="DL87" s="2" t="s">
        <v>692</v>
      </c>
      <c r="DM87" s="2" t="s">
        <v>701</v>
      </c>
      <c r="DN87" s="2" t="s">
        <v>694</v>
      </c>
      <c r="DO87" s="2" t="s">
        <v>695</v>
      </c>
      <c r="DP87" s="2" t="s">
        <v>705</v>
      </c>
      <c r="DQ87" s="2" t="s">
        <v>140</v>
      </c>
      <c r="DR87" s="2" t="s">
        <v>140</v>
      </c>
      <c r="DX87" s="1" t="s">
        <v>173</v>
      </c>
      <c r="DY87" s="2" t="s">
        <v>742</v>
      </c>
      <c r="DZ87" s="2" t="s">
        <v>751</v>
      </c>
      <c r="EA87" s="2" t="s">
        <v>744</v>
      </c>
      <c r="EB87" s="2" t="s">
        <v>140</v>
      </c>
      <c r="EC87" s="2" t="s">
        <v>140</v>
      </c>
      <c r="ED87" s="2" t="s">
        <v>140</v>
      </c>
      <c r="EE87" s="2" t="s">
        <v>754</v>
      </c>
      <c r="EF87" s="2" t="s">
        <v>753</v>
      </c>
      <c r="EG87" s="2" t="s">
        <v>748</v>
      </c>
      <c r="EH87" s="2" t="s">
        <v>755</v>
      </c>
      <c r="EI87" s="2" t="s">
        <v>140</v>
      </c>
      <c r="EJ87" s="2" t="s">
        <v>140</v>
      </c>
      <c r="EQ87" s="1" t="s">
        <v>173</v>
      </c>
      <c r="ER87" s="2" t="s">
        <v>798</v>
      </c>
      <c r="ES87" s="2" t="s">
        <v>793</v>
      </c>
      <c r="ET87" s="2" t="s">
        <v>140</v>
      </c>
      <c r="EU87" s="2" t="s">
        <v>140</v>
      </c>
      <c r="EV87" s="2" t="s">
        <v>140</v>
      </c>
      <c r="EW87" s="2" t="s">
        <v>799</v>
      </c>
      <c r="EX87" s="2" t="s">
        <v>795</v>
      </c>
      <c r="EY87" s="2" t="s">
        <v>801</v>
      </c>
      <c r="EZ87" s="2" t="s">
        <v>800</v>
      </c>
      <c r="FA87" s="2" t="s">
        <v>140</v>
      </c>
      <c r="FH87" s="1" t="s">
        <v>173</v>
      </c>
      <c r="FI87" s="2" t="s">
        <v>834</v>
      </c>
      <c r="FJ87" s="2" t="s">
        <v>835</v>
      </c>
      <c r="FK87" s="2" t="s">
        <v>140</v>
      </c>
      <c r="FL87" s="2" t="s">
        <v>140</v>
      </c>
      <c r="FM87" s="2" t="s">
        <v>831</v>
      </c>
      <c r="FN87" s="2" t="s">
        <v>832</v>
      </c>
      <c r="FO87" s="2" t="s">
        <v>836</v>
      </c>
      <c r="FP87" s="2" t="s">
        <v>140</v>
      </c>
      <c r="FW87" s="1" t="s">
        <v>173</v>
      </c>
      <c r="FX87" s="2" t="s">
        <v>862</v>
      </c>
      <c r="FY87" s="2" t="s">
        <v>863</v>
      </c>
      <c r="FZ87" s="2" t="s">
        <v>140</v>
      </c>
      <c r="GA87" s="2" t="s">
        <v>860</v>
      </c>
      <c r="GB87" s="2" t="s">
        <v>861</v>
      </c>
      <c r="GC87" s="2" t="s">
        <v>140</v>
      </c>
      <c r="GJ87" s="1" t="s">
        <v>173</v>
      </c>
      <c r="GK87" s="2" t="s">
        <v>880</v>
      </c>
      <c r="GL87" s="2" t="s">
        <v>140</v>
      </c>
      <c r="GM87" s="2" t="s">
        <v>881</v>
      </c>
      <c r="GN87" s="2" t="s">
        <v>140</v>
      </c>
      <c r="GW87" s="1" t="s">
        <v>173</v>
      </c>
      <c r="GX87" s="2" t="s">
        <v>140</v>
      </c>
      <c r="GY87" s="2" t="s">
        <v>140</v>
      </c>
    </row>
    <row r="88" spans="1:208" ht="20.399999999999999" thickBot="1" x14ac:dyDescent="0.35">
      <c r="A88" s="1" t="s">
        <v>175</v>
      </c>
      <c r="B88" s="2" t="s">
        <v>540</v>
      </c>
      <c r="C88" s="2" t="s">
        <v>539</v>
      </c>
      <c r="D88" s="2" t="s">
        <v>537</v>
      </c>
      <c r="E88" s="2" t="s">
        <v>140</v>
      </c>
      <c r="F88" s="2" t="s">
        <v>534</v>
      </c>
      <c r="G88" s="2" t="s">
        <v>140</v>
      </c>
      <c r="H88" s="2" t="s">
        <v>140</v>
      </c>
      <c r="I88" s="2" t="s">
        <v>140</v>
      </c>
      <c r="P88" s="1" t="s">
        <v>175</v>
      </c>
      <c r="Q88" s="2" t="s">
        <v>365</v>
      </c>
      <c r="R88" s="2" t="s">
        <v>366</v>
      </c>
      <c r="S88" s="2" t="s">
        <v>375</v>
      </c>
      <c r="T88" s="2" t="s">
        <v>140</v>
      </c>
      <c r="U88" s="2" t="s">
        <v>140</v>
      </c>
      <c r="V88" s="2" t="s">
        <v>376</v>
      </c>
      <c r="W88" s="2" t="s">
        <v>371</v>
      </c>
      <c r="X88" s="2" t="s">
        <v>372</v>
      </c>
      <c r="AF88" s="1" t="s">
        <v>175</v>
      </c>
      <c r="AG88" s="2" t="s">
        <v>585</v>
      </c>
      <c r="AH88" s="2" t="s">
        <v>581</v>
      </c>
      <c r="AI88" s="2" t="s">
        <v>564</v>
      </c>
      <c r="AJ88" s="2" t="s">
        <v>586</v>
      </c>
      <c r="AK88" s="2" t="s">
        <v>566</v>
      </c>
      <c r="AL88" s="2" t="s">
        <v>140</v>
      </c>
      <c r="AM88" s="2" t="s">
        <v>140</v>
      </c>
      <c r="AN88" s="2" t="s">
        <v>140</v>
      </c>
      <c r="AO88" s="2" t="s">
        <v>587</v>
      </c>
      <c r="AP88" s="2" t="s">
        <v>579</v>
      </c>
      <c r="AQ88" s="2" t="s">
        <v>588</v>
      </c>
      <c r="AR88" s="2" t="s">
        <v>584</v>
      </c>
      <c r="AS88" s="2" t="s">
        <v>573</v>
      </c>
      <c r="AT88" s="2" t="s">
        <v>574</v>
      </c>
      <c r="AU88" s="2" t="s">
        <v>575</v>
      </c>
      <c r="AV88" s="2" t="s">
        <v>576</v>
      </c>
      <c r="BJ88" s="1" t="s">
        <v>175</v>
      </c>
      <c r="BK88" s="2" t="s">
        <v>644</v>
      </c>
      <c r="BL88" s="2" t="s">
        <v>642</v>
      </c>
      <c r="BM88" s="2" t="s">
        <v>637</v>
      </c>
      <c r="BN88" s="2" t="s">
        <v>140</v>
      </c>
      <c r="BO88" s="2" t="s">
        <v>638</v>
      </c>
      <c r="BP88" s="2" t="s">
        <v>140</v>
      </c>
      <c r="BQ88" s="2" t="s">
        <v>140</v>
      </c>
      <c r="BR88" s="2" t="s">
        <v>140</v>
      </c>
      <c r="BS88" s="2" t="s">
        <v>630</v>
      </c>
      <c r="BT88" s="2" t="s">
        <v>631</v>
      </c>
      <c r="BU88" s="2" t="s">
        <v>643</v>
      </c>
      <c r="BV88" s="2" t="s">
        <v>640</v>
      </c>
      <c r="BW88" s="2" t="s">
        <v>140</v>
      </c>
      <c r="BX88" s="2" t="s">
        <v>140</v>
      </c>
      <c r="BY88" s="2" t="s">
        <v>140</v>
      </c>
      <c r="BZ88" s="2" t="s">
        <v>140</v>
      </c>
      <c r="CF88" s="1" t="s">
        <v>175</v>
      </c>
      <c r="CG88" s="2" t="s">
        <v>417</v>
      </c>
      <c r="CH88" s="2" t="s">
        <v>422</v>
      </c>
      <c r="CI88" s="2" t="s">
        <v>419</v>
      </c>
      <c r="CJ88" s="2" t="s">
        <v>415</v>
      </c>
      <c r="CK88" s="2" t="s">
        <v>140</v>
      </c>
      <c r="CL88" s="2" t="s">
        <v>423</v>
      </c>
      <c r="CM88" s="2" t="s">
        <v>405</v>
      </c>
      <c r="CN88" s="2" t="s">
        <v>406</v>
      </c>
      <c r="CO88" s="2" t="s">
        <v>407</v>
      </c>
      <c r="CP88" s="2" t="s">
        <v>408</v>
      </c>
      <c r="CQ88" s="2" t="s">
        <v>416</v>
      </c>
      <c r="CR88" s="2" t="s">
        <v>410</v>
      </c>
      <c r="CS88" s="2" t="s">
        <v>424</v>
      </c>
      <c r="CT88" s="2" t="s">
        <v>425</v>
      </c>
      <c r="CU88" s="2" t="s">
        <v>140</v>
      </c>
      <c r="CV88" s="2" t="s">
        <v>413</v>
      </c>
      <c r="DD88" s="1" t="s">
        <v>175</v>
      </c>
      <c r="DE88" s="2" t="s">
        <v>706</v>
      </c>
      <c r="DF88" s="2" t="s">
        <v>703</v>
      </c>
      <c r="DG88" s="2" t="s">
        <v>140</v>
      </c>
      <c r="DH88" s="2" t="s">
        <v>688</v>
      </c>
      <c r="DI88" s="2" t="s">
        <v>140</v>
      </c>
      <c r="DJ88" s="2" t="s">
        <v>140</v>
      </c>
      <c r="DK88" s="2" t="s">
        <v>140</v>
      </c>
      <c r="DL88" s="2" t="s">
        <v>707</v>
      </c>
      <c r="DM88" s="2" t="s">
        <v>701</v>
      </c>
      <c r="DN88" s="2" t="s">
        <v>694</v>
      </c>
      <c r="DO88" s="2" t="s">
        <v>695</v>
      </c>
      <c r="DP88" s="2" t="s">
        <v>140</v>
      </c>
      <c r="DQ88" s="2" t="s">
        <v>140</v>
      </c>
      <c r="DR88" s="2" t="s">
        <v>140</v>
      </c>
      <c r="DX88" s="1" t="s">
        <v>175</v>
      </c>
      <c r="DY88" s="2" t="s">
        <v>756</v>
      </c>
      <c r="DZ88" s="2" t="s">
        <v>757</v>
      </c>
      <c r="EA88" s="2" t="s">
        <v>744</v>
      </c>
      <c r="EB88" s="2" t="s">
        <v>140</v>
      </c>
      <c r="EC88" s="2" t="s">
        <v>140</v>
      </c>
      <c r="ED88" s="2" t="s">
        <v>140</v>
      </c>
      <c r="EE88" s="2" t="s">
        <v>754</v>
      </c>
      <c r="EF88" s="2" t="s">
        <v>753</v>
      </c>
      <c r="EG88" s="2" t="s">
        <v>748</v>
      </c>
      <c r="EH88" s="2" t="s">
        <v>758</v>
      </c>
      <c r="EI88" s="2" t="s">
        <v>140</v>
      </c>
      <c r="EJ88" s="2" t="s">
        <v>140</v>
      </c>
      <c r="EQ88" s="1" t="s">
        <v>175</v>
      </c>
      <c r="ER88" s="2" t="s">
        <v>802</v>
      </c>
      <c r="ES88" s="2" t="s">
        <v>793</v>
      </c>
      <c r="ET88" s="2" t="s">
        <v>140</v>
      </c>
      <c r="EU88" s="2" t="s">
        <v>140</v>
      </c>
      <c r="EV88" s="2" t="s">
        <v>140</v>
      </c>
      <c r="EW88" s="2" t="s">
        <v>799</v>
      </c>
      <c r="EX88" s="2" t="s">
        <v>795</v>
      </c>
      <c r="EY88" s="2" t="s">
        <v>803</v>
      </c>
      <c r="EZ88" s="2" t="s">
        <v>800</v>
      </c>
      <c r="FA88" s="2" t="s">
        <v>140</v>
      </c>
      <c r="FH88" s="1" t="s">
        <v>175</v>
      </c>
      <c r="FI88" s="2" t="s">
        <v>834</v>
      </c>
      <c r="FJ88" s="2" t="s">
        <v>835</v>
      </c>
      <c r="FK88" s="2" t="s">
        <v>140</v>
      </c>
      <c r="FL88" s="2" t="s">
        <v>140</v>
      </c>
      <c r="FM88" s="2" t="s">
        <v>831</v>
      </c>
      <c r="FN88" s="2" t="s">
        <v>832</v>
      </c>
      <c r="FO88" s="2" t="s">
        <v>836</v>
      </c>
      <c r="FP88" s="2" t="s">
        <v>140</v>
      </c>
      <c r="FW88" s="1" t="s">
        <v>175</v>
      </c>
      <c r="FX88" s="2" t="s">
        <v>862</v>
      </c>
      <c r="FY88" s="2" t="s">
        <v>863</v>
      </c>
      <c r="FZ88" s="2" t="s">
        <v>140</v>
      </c>
      <c r="GA88" s="2" t="s">
        <v>860</v>
      </c>
      <c r="GB88" s="2" t="s">
        <v>861</v>
      </c>
      <c r="GC88" s="2" t="s">
        <v>140</v>
      </c>
      <c r="GJ88" s="1" t="s">
        <v>175</v>
      </c>
      <c r="GK88" s="2" t="s">
        <v>880</v>
      </c>
      <c r="GL88" s="2" t="s">
        <v>140</v>
      </c>
      <c r="GM88" s="2" t="s">
        <v>881</v>
      </c>
      <c r="GN88" s="2" t="s">
        <v>140</v>
      </c>
      <c r="GW88" s="1" t="s">
        <v>175</v>
      </c>
      <c r="GX88" s="2" t="s">
        <v>140</v>
      </c>
      <c r="GY88" s="2" t="s">
        <v>140</v>
      </c>
    </row>
    <row r="89" spans="1:208" ht="20.399999999999999" thickBot="1" x14ac:dyDescent="0.35">
      <c r="A89" s="1" t="s">
        <v>176</v>
      </c>
      <c r="B89" s="2" t="s">
        <v>540</v>
      </c>
      <c r="C89" s="2" t="s">
        <v>539</v>
      </c>
      <c r="D89" s="2" t="s">
        <v>537</v>
      </c>
      <c r="E89" s="2" t="s">
        <v>140</v>
      </c>
      <c r="F89" s="2" t="s">
        <v>541</v>
      </c>
      <c r="G89" s="2" t="s">
        <v>140</v>
      </c>
      <c r="H89" s="2" t="s">
        <v>140</v>
      </c>
      <c r="I89" s="2" t="s">
        <v>140</v>
      </c>
      <c r="P89" s="1" t="s">
        <v>176</v>
      </c>
      <c r="Q89" s="2" t="s">
        <v>365</v>
      </c>
      <c r="R89" s="2" t="s">
        <v>366</v>
      </c>
      <c r="S89" s="2" t="s">
        <v>375</v>
      </c>
      <c r="T89" s="2" t="s">
        <v>140</v>
      </c>
      <c r="U89" s="2" t="s">
        <v>140</v>
      </c>
      <c r="V89" s="2" t="s">
        <v>377</v>
      </c>
      <c r="W89" s="2" t="s">
        <v>378</v>
      </c>
      <c r="X89" s="2" t="s">
        <v>372</v>
      </c>
      <c r="AF89" s="1" t="s">
        <v>176</v>
      </c>
      <c r="AG89" s="2" t="s">
        <v>585</v>
      </c>
      <c r="AH89" s="2" t="s">
        <v>581</v>
      </c>
      <c r="AI89" s="2" t="s">
        <v>564</v>
      </c>
      <c r="AJ89" s="2" t="s">
        <v>586</v>
      </c>
      <c r="AK89" s="2" t="s">
        <v>566</v>
      </c>
      <c r="AL89" s="2" t="s">
        <v>140</v>
      </c>
      <c r="AM89" s="2" t="s">
        <v>140</v>
      </c>
      <c r="AN89" s="2" t="s">
        <v>140</v>
      </c>
      <c r="AO89" s="2" t="s">
        <v>587</v>
      </c>
      <c r="AP89" s="2" t="s">
        <v>579</v>
      </c>
      <c r="AQ89" s="2" t="s">
        <v>588</v>
      </c>
      <c r="AR89" s="2" t="s">
        <v>589</v>
      </c>
      <c r="AS89" s="2" t="s">
        <v>573</v>
      </c>
      <c r="AT89" s="2" t="s">
        <v>574</v>
      </c>
      <c r="AU89" s="2" t="s">
        <v>575</v>
      </c>
      <c r="AV89" s="2" t="s">
        <v>576</v>
      </c>
      <c r="BJ89" s="1" t="s">
        <v>176</v>
      </c>
      <c r="BK89" s="2" t="s">
        <v>644</v>
      </c>
      <c r="BL89" s="2" t="s">
        <v>642</v>
      </c>
      <c r="BM89" s="2" t="s">
        <v>637</v>
      </c>
      <c r="BN89" s="2" t="s">
        <v>140</v>
      </c>
      <c r="BO89" s="2" t="s">
        <v>645</v>
      </c>
      <c r="BP89" s="2" t="s">
        <v>140</v>
      </c>
      <c r="BQ89" s="2" t="s">
        <v>140</v>
      </c>
      <c r="BR89" s="2" t="s">
        <v>140</v>
      </c>
      <c r="BS89" s="2" t="s">
        <v>646</v>
      </c>
      <c r="BT89" s="2" t="s">
        <v>647</v>
      </c>
      <c r="BU89" s="2" t="s">
        <v>643</v>
      </c>
      <c r="BV89" s="2" t="s">
        <v>640</v>
      </c>
      <c r="BW89" s="2" t="s">
        <v>140</v>
      </c>
      <c r="BX89" s="2" t="s">
        <v>140</v>
      </c>
      <c r="BY89" s="2" t="s">
        <v>140</v>
      </c>
      <c r="BZ89" s="2" t="s">
        <v>140</v>
      </c>
      <c r="CF89" s="1" t="s">
        <v>176</v>
      </c>
      <c r="CG89" s="2" t="s">
        <v>417</v>
      </c>
      <c r="CH89" s="2" t="s">
        <v>422</v>
      </c>
      <c r="CI89" s="2" t="s">
        <v>419</v>
      </c>
      <c r="CJ89" s="2" t="s">
        <v>415</v>
      </c>
      <c r="CK89" s="2" t="s">
        <v>140</v>
      </c>
      <c r="CL89" s="2" t="s">
        <v>426</v>
      </c>
      <c r="CM89" s="2" t="s">
        <v>405</v>
      </c>
      <c r="CN89" s="2" t="s">
        <v>406</v>
      </c>
      <c r="CO89" s="2" t="s">
        <v>427</v>
      </c>
      <c r="CP89" s="2" t="s">
        <v>408</v>
      </c>
      <c r="CQ89" s="2" t="s">
        <v>416</v>
      </c>
      <c r="CR89" s="2" t="s">
        <v>410</v>
      </c>
      <c r="CS89" s="2" t="s">
        <v>424</v>
      </c>
      <c r="CT89" s="2" t="s">
        <v>425</v>
      </c>
      <c r="CU89" s="2" t="s">
        <v>140</v>
      </c>
      <c r="CV89" s="2" t="s">
        <v>428</v>
      </c>
      <c r="DD89" s="1" t="s">
        <v>176</v>
      </c>
      <c r="DE89" s="2" t="s">
        <v>706</v>
      </c>
      <c r="DF89" s="2" t="s">
        <v>703</v>
      </c>
      <c r="DG89" s="2" t="s">
        <v>140</v>
      </c>
      <c r="DH89" s="2" t="s">
        <v>688</v>
      </c>
      <c r="DI89" s="2" t="s">
        <v>140</v>
      </c>
      <c r="DJ89" s="2" t="s">
        <v>140</v>
      </c>
      <c r="DK89" s="2" t="s">
        <v>140</v>
      </c>
      <c r="DL89" s="2" t="s">
        <v>708</v>
      </c>
      <c r="DM89" s="2" t="s">
        <v>709</v>
      </c>
      <c r="DN89" s="2" t="s">
        <v>694</v>
      </c>
      <c r="DO89" s="2" t="s">
        <v>695</v>
      </c>
      <c r="DP89" s="2" t="s">
        <v>140</v>
      </c>
      <c r="DQ89" s="2" t="s">
        <v>140</v>
      </c>
      <c r="DR89" s="2" t="s">
        <v>140</v>
      </c>
      <c r="DX89" s="1" t="s">
        <v>176</v>
      </c>
      <c r="DY89" s="2" t="s">
        <v>759</v>
      </c>
      <c r="DZ89" s="2" t="s">
        <v>760</v>
      </c>
      <c r="EA89" s="2" t="s">
        <v>761</v>
      </c>
      <c r="EB89" s="2" t="s">
        <v>140</v>
      </c>
      <c r="EC89" s="2" t="s">
        <v>140</v>
      </c>
      <c r="ED89" s="2" t="s">
        <v>140</v>
      </c>
      <c r="EE89" s="2" t="s">
        <v>762</v>
      </c>
      <c r="EF89" s="2" t="s">
        <v>753</v>
      </c>
      <c r="EG89" s="2" t="s">
        <v>748</v>
      </c>
      <c r="EH89" s="2" t="s">
        <v>758</v>
      </c>
      <c r="EI89" s="2" t="s">
        <v>140</v>
      </c>
      <c r="EJ89" s="2" t="s">
        <v>140</v>
      </c>
      <c r="EQ89" s="1" t="s">
        <v>176</v>
      </c>
      <c r="ER89" s="2" t="s">
        <v>802</v>
      </c>
      <c r="ES89" s="2" t="s">
        <v>793</v>
      </c>
      <c r="ET89" s="2" t="s">
        <v>140</v>
      </c>
      <c r="EU89" s="2" t="s">
        <v>140</v>
      </c>
      <c r="EV89" s="2" t="s">
        <v>140</v>
      </c>
      <c r="EW89" s="2" t="s">
        <v>799</v>
      </c>
      <c r="EX89" s="2" t="s">
        <v>795</v>
      </c>
      <c r="EY89" s="2" t="s">
        <v>803</v>
      </c>
      <c r="EZ89" s="2" t="s">
        <v>800</v>
      </c>
      <c r="FA89" s="2" t="s">
        <v>140</v>
      </c>
      <c r="FH89" s="1" t="s">
        <v>176</v>
      </c>
      <c r="FI89" s="2" t="s">
        <v>837</v>
      </c>
      <c r="FJ89" s="2" t="s">
        <v>835</v>
      </c>
      <c r="FK89" s="2" t="s">
        <v>140</v>
      </c>
      <c r="FL89" s="2" t="s">
        <v>140</v>
      </c>
      <c r="FM89" s="2" t="s">
        <v>831</v>
      </c>
      <c r="FN89" s="2" t="s">
        <v>832</v>
      </c>
      <c r="FO89" s="2" t="s">
        <v>836</v>
      </c>
      <c r="FP89" s="2" t="s">
        <v>140</v>
      </c>
      <c r="FW89" s="1" t="s">
        <v>176</v>
      </c>
      <c r="FX89" s="2" t="s">
        <v>862</v>
      </c>
      <c r="FY89" s="2" t="s">
        <v>863</v>
      </c>
      <c r="FZ89" s="2" t="s">
        <v>140</v>
      </c>
      <c r="GA89" s="2" t="s">
        <v>860</v>
      </c>
      <c r="GB89" s="2" t="s">
        <v>861</v>
      </c>
      <c r="GC89" s="2" t="s">
        <v>140</v>
      </c>
      <c r="GJ89" s="1" t="s">
        <v>176</v>
      </c>
      <c r="GK89" s="2" t="s">
        <v>880</v>
      </c>
      <c r="GL89" s="2" t="s">
        <v>140</v>
      </c>
      <c r="GM89" s="2" t="s">
        <v>881</v>
      </c>
      <c r="GN89" s="2" t="s">
        <v>140</v>
      </c>
      <c r="GW89" s="1" t="s">
        <v>176</v>
      </c>
      <c r="GX89" s="2" t="s">
        <v>140</v>
      </c>
      <c r="GY89" s="2" t="s">
        <v>140</v>
      </c>
    </row>
    <row r="90" spans="1:208" ht="20.399999999999999" thickBot="1" x14ac:dyDescent="0.35">
      <c r="A90" s="1" t="s">
        <v>177</v>
      </c>
      <c r="B90" s="2" t="s">
        <v>542</v>
      </c>
      <c r="C90" s="2" t="s">
        <v>539</v>
      </c>
      <c r="D90" s="2" t="s">
        <v>537</v>
      </c>
      <c r="E90" s="2" t="s">
        <v>140</v>
      </c>
      <c r="F90" s="2" t="s">
        <v>140</v>
      </c>
      <c r="G90" s="2" t="s">
        <v>140</v>
      </c>
      <c r="H90" s="2" t="s">
        <v>140</v>
      </c>
      <c r="I90" s="2" t="s">
        <v>140</v>
      </c>
      <c r="P90" s="1" t="s">
        <v>177</v>
      </c>
      <c r="Q90" s="2" t="s">
        <v>365</v>
      </c>
      <c r="R90" s="2" t="s">
        <v>366</v>
      </c>
      <c r="S90" s="2" t="s">
        <v>375</v>
      </c>
      <c r="T90" s="2" t="s">
        <v>140</v>
      </c>
      <c r="U90" s="2" t="s">
        <v>140</v>
      </c>
      <c r="V90" s="2" t="s">
        <v>377</v>
      </c>
      <c r="W90" s="2" t="s">
        <v>378</v>
      </c>
      <c r="X90" s="2" t="s">
        <v>372</v>
      </c>
      <c r="AF90" s="1" t="s">
        <v>177</v>
      </c>
      <c r="AG90" s="2" t="s">
        <v>585</v>
      </c>
      <c r="AH90" s="2" t="s">
        <v>581</v>
      </c>
      <c r="AI90" s="2" t="s">
        <v>564</v>
      </c>
      <c r="AJ90" s="2" t="s">
        <v>586</v>
      </c>
      <c r="AK90" s="2" t="s">
        <v>140</v>
      </c>
      <c r="AL90" s="2" t="s">
        <v>140</v>
      </c>
      <c r="AM90" s="2" t="s">
        <v>140</v>
      </c>
      <c r="AN90" s="2" t="s">
        <v>140</v>
      </c>
      <c r="AO90" s="2" t="s">
        <v>587</v>
      </c>
      <c r="AP90" s="2" t="s">
        <v>590</v>
      </c>
      <c r="AQ90" s="2" t="s">
        <v>588</v>
      </c>
      <c r="AR90" s="2" t="s">
        <v>589</v>
      </c>
      <c r="AS90" s="2" t="s">
        <v>573</v>
      </c>
      <c r="AT90" s="2" t="s">
        <v>574</v>
      </c>
      <c r="AU90" s="2" t="s">
        <v>575</v>
      </c>
      <c r="AV90" s="2" t="s">
        <v>576</v>
      </c>
      <c r="BJ90" s="1" t="s">
        <v>177</v>
      </c>
      <c r="BK90" s="2" t="s">
        <v>648</v>
      </c>
      <c r="BL90" s="2" t="s">
        <v>642</v>
      </c>
      <c r="BM90" s="2" t="s">
        <v>140</v>
      </c>
      <c r="BN90" s="2" t="s">
        <v>140</v>
      </c>
      <c r="BO90" s="2" t="s">
        <v>140</v>
      </c>
      <c r="BP90" s="2" t="s">
        <v>140</v>
      </c>
      <c r="BQ90" s="2" t="s">
        <v>140</v>
      </c>
      <c r="BR90" s="2" t="s">
        <v>140</v>
      </c>
      <c r="BS90" s="2" t="s">
        <v>649</v>
      </c>
      <c r="BT90" s="2" t="s">
        <v>647</v>
      </c>
      <c r="BU90" s="2" t="s">
        <v>643</v>
      </c>
      <c r="BV90" s="2" t="s">
        <v>640</v>
      </c>
      <c r="BW90" s="2" t="s">
        <v>140</v>
      </c>
      <c r="BX90" s="2" t="s">
        <v>140</v>
      </c>
      <c r="BY90" s="2" t="s">
        <v>140</v>
      </c>
      <c r="BZ90" s="2" t="s">
        <v>140</v>
      </c>
      <c r="CF90" s="1" t="s">
        <v>177</v>
      </c>
      <c r="CG90" s="2" t="s">
        <v>417</v>
      </c>
      <c r="CH90" s="2" t="s">
        <v>422</v>
      </c>
      <c r="CI90" s="2" t="s">
        <v>429</v>
      </c>
      <c r="CJ90" s="2" t="s">
        <v>430</v>
      </c>
      <c r="CK90" s="2" t="s">
        <v>140</v>
      </c>
      <c r="CL90" s="2" t="s">
        <v>426</v>
      </c>
      <c r="CM90" s="2" t="s">
        <v>405</v>
      </c>
      <c r="CN90" s="2" t="s">
        <v>406</v>
      </c>
      <c r="CO90" s="2" t="s">
        <v>427</v>
      </c>
      <c r="CP90" s="2" t="s">
        <v>408</v>
      </c>
      <c r="CQ90" s="2" t="s">
        <v>416</v>
      </c>
      <c r="CR90" s="2" t="s">
        <v>410</v>
      </c>
      <c r="CS90" s="2" t="s">
        <v>424</v>
      </c>
      <c r="CT90" s="2" t="s">
        <v>425</v>
      </c>
      <c r="CU90" s="2" t="s">
        <v>140</v>
      </c>
      <c r="CV90" s="2" t="s">
        <v>428</v>
      </c>
      <c r="DD90" s="1" t="s">
        <v>177</v>
      </c>
      <c r="DE90" s="2" t="s">
        <v>706</v>
      </c>
      <c r="DF90" s="2" t="s">
        <v>710</v>
      </c>
      <c r="DG90" s="2" t="s">
        <v>140</v>
      </c>
      <c r="DH90" s="2" t="s">
        <v>711</v>
      </c>
      <c r="DI90" s="2" t="s">
        <v>140</v>
      </c>
      <c r="DJ90" s="2" t="s">
        <v>140</v>
      </c>
      <c r="DK90" s="2" t="s">
        <v>140</v>
      </c>
      <c r="DL90" s="2" t="s">
        <v>708</v>
      </c>
      <c r="DM90" s="2" t="s">
        <v>709</v>
      </c>
      <c r="DN90" s="2" t="s">
        <v>694</v>
      </c>
      <c r="DO90" s="2" t="s">
        <v>695</v>
      </c>
      <c r="DP90" s="2" t="s">
        <v>140</v>
      </c>
      <c r="DQ90" s="2" t="s">
        <v>140</v>
      </c>
      <c r="DR90" s="2" t="s">
        <v>140</v>
      </c>
      <c r="DX90" s="1" t="s">
        <v>177</v>
      </c>
      <c r="DY90" s="2" t="s">
        <v>763</v>
      </c>
      <c r="DZ90" s="2" t="s">
        <v>764</v>
      </c>
      <c r="EA90" s="2" t="s">
        <v>765</v>
      </c>
      <c r="EB90" s="2" t="s">
        <v>140</v>
      </c>
      <c r="EC90" s="2" t="s">
        <v>140</v>
      </c>
      <c r="ED90" s="2" t="s">
        <v>140</v>
      </c>
      <c r="EE90" s="2" t="s">
        <v>762</v>
      </c>
      <c r="EF90" s="2" t="s">
        <v>753</v>
      </c>
      <c r="EG90" s="2" t="s">
        <v>766</v>
      </c>
      <c r="EH90" s="2" t="s">
        <v>758</v>
      </c>
      <c r="EI90" s="2" t="s">
        <v>140</v>
      </c>
      <c r="EJ90" s="2" t="s">
        <v>140</v>
      </c>
      <c r="EQ90" s="1" t="s">
        <v>177</v>
      </c>
      <c r="ER90" s="2" t="s">
        <v>804</v>
      </c>
      <c r="ES90" s="2" t="s">
        <v>793</v>
      </c>
      <c r="ET90" s="2" t="s">
        <v>140</v>
      </c>
      <c r="EU90" s="2" t="s">
        <v>140</v>
      </c>
      <c r="EV90" s="2" t="s">
        <v>140</v>
      </c>
      <c r="EW90" s="2" t="s">
        <v>799</v>
      </c>
      <c r="EX90" s="2" t="s">
        <v>795</v>
      </c>
      <c r="EY90" s="2" t="s">
        <v>805</v>
      </c>
      <c r="EZ90" s="2" t="s">
        <v>800</v>
      </c>
      <c r="FA90" s="2" t="s">
        <v>140</v>
      </c>
      <c r="FH90" s="1" t="s">
        <v>177</v>
      </c>
      <c r="FI90" s="2" t="s">
        <v>838</v>
      </c>
      <c r="FJ90" s="2" t="s">
        <v>835</v>
      </c>
      <c r="FK90" s="2" t="s">
        <v>140</v>
      </c>
      <c r="FL90" s="2" t="s">
        <v>140</v>
      </c>
      <c r="FM90" s="2" t="s">
        <v>831</v>
      </c>
      <c r="FN90" s="2" t="s">
        <v>832</v>
      </c>
      <c r="FO90" s="2" t="s">
        <v>836</v>
      </c>
      <c r="FP90" s="2" t="s">
        <v>140</v>
      </c>
      <c r="FW90" s="1" t="s">
        <v>177</v>
      </c>
      <c r="FX90" s="2" t="s">
        <v>862</v>
      </c>
      <c r="FY90" s="2" t="s">
        <v>863</v>
      </c>
      <c r="FZ90" s="2" t="s">
        <v>140</v>
      </c>
      <c r="GA90" s="2" t="s">
        <v>864</v>
      </c>
      <c r="GB90" s="2" t="s">
        <v>861</v>
      </c>
      <c r="GC90" s="2" t="s">
        <v>140</v>
      </c>
      <c r="GJ90" s="1" t="s">
        <v>177</v>
      </c>
      <c r="GK90" s="2" t="s">
        <v>880</v>
      </c>
      <c r="GL90" s="2" t="s">
        <v>140</v>
      </c>
      <c r="GM90" s="2" t="s">
        <v>881</v>
      </c>
      <c r="GN90" s="2" t="s">
        <v>140</v>
      </c>
      <c r="GW90" s="1" t="s">
        <v>177</v>
      </c>
      <c r="GX90" s="2" t="s">
        <v>140</v>
      </c>
      <c r="GY90" s="2" t="s">
        <v>140</v>
      </c>
    </row>
    <row r="91" spans="1:208" ht="20.399999999999999" thickBot="1" x14ac:dyDescent="0.35">
      <c r="A91" s="1" t="s">
        <v>178</v>
      </c>
      <c r="B91" s="2" t="s">
        <v>543</v>
      </c>
      <c r="C91" s="2" t="s">
        <v>539</v>
      </c>
      <c r="D91" s="2" t="s">
        <v>537</v>
      </c>
      <c r="E91" s="2" t="s">
        <v>140</v>
      </c>
      <c r="F91" s="2" t="s">
        <v>140</v>
      </c>
      <c r="G91" s="2" t="s">
        <v>140</v>
      </c>
      <c r="H91" s="2" t="s">
        <v>140</v>
      </c>
      <c r="I91" s="2" t="s">
        <v>140</v>
      </c>
      <c r="P91" s="1" t="s">
        <v>178</v>
      </c>
      <c r="Q91" s="2" t="s">
        <v>365</v>
      </c>
      <c r="R91" s="2" t="s">
        <v>366</v>
      </c>
      <c r="S91" s="2" t="s">
        <v>375</v>
      </c>
      <c r="T91" s="2" t="s">
        <v>140</v>
      </c>
      <c r="U91" s="2" t="s">
        <v>140</v>
      </c>
      <c r="V91" s="2" t="s">
        <v>377</v>
      </c>
      <c r="W91" s="2" t="s">
        <v>378</v>
      </c>
      <c r="X91" s="2" t="s">
        <v>372</v>
      </c>
      <c r="AF91" s="1" t="s">
        <v>178</v>
      </c>
      <c r="AG91" s="2" t="s">
        <v>585</v>
      </c>
      <c r="AH91" s="2" t="s">
        <v>581</v>
      </c>
      <c r="AI91" s="2" t="s">
        <v>591</v>
      </c>
      <c r="AJ91" s="2" t="s">
        <v>586</v>
      </c>
      <c r="AK91" s="2" t="s">
        <v>140</v>
      </c>
      <c r="AL91" s="2" t="s">
        <v>140</v>
      </c>
      <c r="AM91" s="2" t="s">
        <v>140</v>
      </c>
      <c r="AN91" s="2" t="s">
        <v>140</v>
      </c>
      <c r="AO91" s="2" t="s">
        <v>587</v>
      </c>
      <c r="AP91" s="2" t="s">
        <v>590</v>
      </c>
      <c r="AQ91" s="2" t="s">
        <v>588</v>
      </c>
      <c r="AR91" s="2" t="s">
        <v>589</v>
      </c>
      <c r="AS91" s="2" t="s">
        <v>573</v>
      </c>
      <c r="AT91" s="2" t="s">
        <v>574</v>
      </c>
      <c r="AU91" s="2" t="s">
        <v>592</v>
      </c>
      <c r="AV91" s="2" t="s">
        <v>140</v>
      </c>
      <c r="BJ91" s="1" t="s">
        <v>178</v>
      </c>
      <c r="BK91" s="2" t="s">
        <v>650</v>
      </c>
      <c r="BL91" s="2" t="s">
        <v>642</v>
      </c>
      <c r="BM91" s="2" t="s">
        <v>140</v>
      </c>
      <c r="BN91" s="2" t="s">
        <v>140</v>
      </c>
      <c r="BO91" s="2" t="s">
        <v>140</v>
      </c>
      <c r="BP91" s="2" t="s">
        <v>140</v>
      </c>
      <c r="BQ91" s="2" t="s">
        <v>140</v>
      </c>
      <c r="BR91" s="2" t="s">
        <v>140</v>
      </c>
      <c r="BS91" s="2" t="s">
        <v>651</v>
      </c>
      <c r="BT91" s="2" t="s">
        <v>647</v>
      </c>
      <c r="BU91" s="2" t="s">
        <v>643</v>
      </c>
      <c r="BV91" s="2" t="s">
        <v>640</v>
      </c>
      <c r="BW91" s="2" t="s">
        <v>140</v>
      </c>
      <c r="BX91" s="2" t="s">
        <v>140</v>
      </c>
      <c r="BY91" s="2" t="s">
        <v>140</v>
      </c>
      <c r="BZ91" s="2" t="s">
        <v>140</v>
      </c>
      <c r="CF91" s="1" t="s">
        <v>178</v>
      </c>
      <c r="CG91" s="2" t="s">
        <v>431</v>
      </c>
      <c r="CH91" s="2" t="s">
        <v>422</v>
      </c>
      <c r="CI91" s="2" t="s">
        <v>429</v>
      </c>
      <c r="CJ91" s="2" t="s">
        <v>430</v>
      </c>
      <c r="CK91" s="2" t="s">
        <v>140</v>
      </c>
      <c r="CL91" s="2" t="s">
        <v>432</v>
      </c>
      <c r="CM91" s="2" t="s">
        <v>405</v>
      </c>
      <c r="CN91" s="2" t="s">
        <v>406</v>
      </c>
      <c r="CO91" s="2" t="s">
        <v>433</v>
      </c>
      <c r="CP91" s="2" t="s">
        <v>408</v>
      </c>
      <c r="CQ91" s="2" t="s">
        <v>434</v>
      </c>
      <c r="CR91" s="2" t="s">
        <v>435</v>
      </c>
      <c r="CS91" s="2" t="s">
        <v>436</v>
      </c>
      <c r="CT91" s="2" t="s">
        <v>425</v>
      </c>
      <c r="CU91" s="2" t="s">
        <v>140</v>
      </c>
      <c r="CV91" s="2" t="s">
        <v>428</v>
      </c>
      <c r="DD91" s="1" t="s">
        <v>178</v>
      </c>
      <c r="DE91" s="2" t="s">
        <v>706</v>
      </c>
      <c r="DF91" s="2" t="s">
        <v>710</v>
      </c>
      <c r="DG91" s="2" t="s">
        <v>140</v>
      </c>
      <c r="DH91" s="2" t="s">
        <v>711</v>
      </c>
      <c r="DI91" s="2" t="s">
        <v>140</v>
      </c>
      <c r="DJ91" s="2" t="s">
        <v>140</v>
      </c>
      <c r="DK91" s="2" t="s">
        <v>140</v>
      </c>
      <c r="DL91" s="2" t="s">
        <v>708</v>
      </c>
      <c r="DM91" s="2" t="s">
        <v>709</v>
      </c>
      <c r="DN91" s="2" t="s">
        <v>694</v>
      </c>
      <c r="DO91" s="2" t="s">
        <v>695</v>
      </c>
      <c r="DP91" s="2" t="s">
        <v>140</v>
      </c>
      <c r="DQ91" s="2" t="s">
        <v>140</v>
      </c>
      <c r="DR91" s="2" t="s">
        <v>140</v>
      </c>
      <c r="DX91" s="1" t="s">
        <v>178</v>
      </c>
      <c r="DY91" s="2" t="s">
        <v>763</v>
      </c>
      <c r="DZ91" s="2" t="s">
        <v>767</v>
      </c>
      <c r="EA91" s="2" t="s">
        <v>765</v>
      </c>
      <c r="EB91" s="2" t="s">
        <v>140</v>
      </c>
      <c r="EC91" s="2" t="s">
        <v>140</v>
      </c>
      <c r="ED91" s="2" t="s">
        <v>140</v>
      </c>
      <c r="EE91" s="2" t="s">
        <v>762</v>
      </c>
      <c r="EF91" s="2" t="s">
        <v>753</v>
      </c>
      <c r="EG91" s="2" t="s">
        <v>766</v>
      </c>
      <c r="EH91" s="2" t="s">
        <v>758</v>
      </c>
      <c r="EI91" s="2" t="s">
        <v>140</v>
      </c>
      <c r="EJ91" s="2" t="s">
        <v>140</v>
      </c>
      <c r="EQ91" s="1" t="s">
        <v>178</v>
      </c>
      <c r="ER91" s="2" t="s">
        <v>806</v>
      </c>
      <c r="ES91" s="2" t="s">
        <v>793</v>
      </c>
      <c r="ET91" s="2" t="s">
        <v>140</v>
      </c>
      <c r="EU91" s="2" t="s">
        <v>140</v>
      </c>
      <c r="EV91" s="2" t="s">
        <v>140</v>
      </c>
      <c r="EW91" s="2" t="s">
        <v>799</v>
      </c>
      <c r="EX91" s="2" t="s">
        <v>795</v>
      </c>
      <c r="EY91" s="2" t="s">
        <v>805</v>
      </c>
      <c r="EZ91" s="2" t="s">
        <v>800</v>
      </c>
      <c r="FA91" s="2" t="s">
        <v>140</v>
      </c>
      <c r="FH91" s="1" t="s">
        <v>178</v>
      </c>
      <c r="FI91" s="2" t="s">
        <v>838</v>
      </c>
      <c r="FJ91" s="2" t="s">
        <v>835</v>
      </c>
      <c r="FK91" s="2" t="s">
        <v>140</v>
      </c>
      <c r="FL91" s="2" t="s">
        <v>140</v>
      </c>
      <c r="FM91" s="2" t="s">
        <v>831</v>
      </c>
      <c r="FN91" s="2" t="s">
        <v>839</v>
      </c>
      <c r="FO91" s="2" t="s">
        <v>836</v>
      </c>
      <c r="FP91" s="2" t="s">
        <v>140</v>
      </c>
      <c r="FW91" s="1" t="s">
        <v>178</v>
      </c>
      <c r="FX91" s="2" t="s">
        <v>862</v>
      </c>
      <c r="FY91" s="2" t="s">
        <v>863</v>
      </c>
      <c r="FZ91" s="2" t="s">
        <v>140</v>
      </c>
      <c r="GA91" s="2" t="s">
        <v>865</v>
      </c>
      <c r="GB91" s="2" t="s">
        <v>861</v>
      </c>
      <c r="GC91" s="2" t="s">
        <v>140</v>
      </c>
      <c r="GJ91" s="1" t="s">
        <v>178</v>
      </c>
      <c r="GK91" s="2" t="s">
        <v>880</v>
      </c>
      <c r="GL91" s="2" t="s">
        <v>140</v>
      </c>
      <c r="GM91" s="2" t="s">
        <v>881</v>
      </c>
      <c r="GN91" s="2" t="s">
        <v>140</v>
      </c>
      <c r="GW91" s="1" t="s">
        <v>178</v>
      </c>
      <c r="GX91" s="2" t="s">
        <v>140</v>
      </c>
      <c r="GY91" s="2" t="s">
        <v>140</v>
      </c>
    </row>
    <row r="92" spans="1:208" ht="20.399999999999999" thickBot="1" x14ac:dyDescent="0.35">
      <c r="A92" s="1" t="s">
        <v>179</v>
      </c>
      <c r="B92" s="2" t="s">
        <v>544</v>
      </c>
      <c r="C92" s="2" t="s">
        <v>539</v>
      </c>
      <c r="D92" s="2" t="s">
        <v>537</v>
      </c>
      <c r="E92" s="2" t="s">
        <v>140</v>
      </c>
      <c r="F92" s="2" t="s">
        <v>140</v>
      </c>
      <c r="G92" s="2" t="s">
        <v>140</v>
      </c>
      <c r="H92" s="2" t="s">
        <v>140</v>
      </c>
      <c r="I92" s="2" t="s">
        <v>140</v>
      </c>
      <c r="P92" s="1" t="s">
        <v>179</v>
      </c>
      <c r="Q92" s="2" t="s">
        <v>365</v>
      </c>
      <c r="R92" s="2" t="s">
        <v>366</v>
      </c>
      <c r="S92" s="2" t="s">
        <v>375</v>
      </c>
      <c r="T92" s="2" t="s">
        <v>140</v>
      </c>
      <c r="U92" s="2" t="s">
        <v>140</v>
      </c>
      <c r="V92" s="2" t="s">
        <v>140</v>
      </c>
      <c r="W92" s="2" t="s">
        <v>378</v>
      </c>
      <c r="X92" s="2" t="s">
        <v>372</v>
      </c>
      <c r="AF92" s="1" t="s">
        <v>179</v>
      </c>
      <c r="AG92" s="2" t="s">
        <v>593</v>
      </c>
      <c r="AH92" s="2" t="s">
        <v>581</v>
      </c>
      <c r="AI92" s="2" t="s">
        <v>591</v>
      </c>
      <c r="AJ92" s="2" t="s">
        <v>586</v>
      </c>
      <c r="AK92" s="2" t="s">
        <v>140</v>
      </c>
      <c r="AL92" s="2" t="s">
        <v>140</v>
      </c>
      <c r="AM92" s="2" t="s">
        <v>140</v>
      </c>
      <c r="AN92" s="2" t="s">
        <v>140</v>
      </c>
      <c r="AO92" s="2" t="s">
        <v>587</v>
      </c>
      <c r="AP92" s="2" t="s">
        <v>590</v>
      </c>
      <c r="AQ92" s="2" t="s">
        <v>588</v>
      </c>
      <c r="AR92" s="2" t="s">
        <v>589</v>
      </c>
      <c r="AS92" s="2" t="s">
        <v>573</v>
      </c>
      <c r="AT92" s="2" t="s">
        <v>574</v>
      </c>
      <c r="AU92" s="2" t="s">
        <v>592</v>
      </c>
      <c r="AV92" s="2" t="s">
        <v>140</v>
      </c>
      <c r="BJ92" s="1" t="s">
        <v>179</v>
      </c>
      <c r="BK92" s="2" t="s">
        <v>650</v>
      </c>
      <c r="BL92" s="2" t="s">
        <v>642</v>
      </c>
      <c r="BM92" s="2" t="s">
        <v>140</v>
      </c>
      <c r="BN92" s="2" t="s">
        <v>140</v>
      </c>
      <c r="BO92" s="2" t="s">
        <v>140</v>
      </c>
      <c r="BP92" s="2" t="s">
        <v>140</v>
      </c>
      <c r="BQ92" s="2" t="s">
        <v>140</v>
      </c>
      <c r="BR92" s="2" t="s">
        <v>140</v>
      </c>
      <c r="BS92" s="2" t="s">
        <v>651</v>
      </c>
      <c r="BT92" s="2" t="s">
        <v>647</v>
      </c>
      <c r="BU92" s="2" t="s">
        <v>643</v>
      </c>
      <c r="BV92" s="2" t="s">
        <v>640</v>
      </c>
      <c r="BW92" s="2" t="s">
        <v>140</v>
      </c>
      <c r="BX92" s="2" t="s">
        <v>140</v>
      </c>
      <c r="BY92" s="2" t="s">
        <v>140</v>
      </c>
      <c r="BZ92" s="2" t="s">
        <v>140</v>
      </c>
      <c r="CF92" s="1" t="s">
        <v>179</v>
      </c>
      <c r="CG92" s="2" t="s">
        <v>431</v>
      </c>
      <c r="CH92" s="2" t="s">
        <v>422</v>
      </c>
      <c r="CI92" s="2" t="s">
        <v>429</v>
      </c>
      <c r="CJ92" s="2" t="s">
        <v>430</v>
      </c>
      <c r="CK92" s="2" t="s">
        <v>140</v>
      </c>
      <c r="CL92" s="2" t="s">
        <v>437</v>
      </c>
      <c r="CM92" s="2" t="s">
        <v>405</v>
      </c>
      <c r="CN92" s="2" t="s">
        <v>406</v>
      </c>
      <c r="CO92" s="2" t="s">
        <v>433</v>
      </c>
      <c r="CP92" s="2" t="s">
        <v>408</v>
      </c>
      <c r="CQ92" s="2" t="s">
        <v>434</v>
      </c>
      <c r="CR92" s="2" t="s">
        <v>435</v>
      </c>
      <c r="CS92" s="2" t="s">
        <v>438</v>
      </c>
      <c r="CT92" s="2" t="s">
        <v>439</v>
      </c>
      <c r="CU92" s="2" t="s">
        <v>140</v>
      </c>
      <c r="CV92" s="2" t="s">
        <v>428</v>
      </c>
      <c r="DD92" s="1" t="s">
        <v>179</v>
      </c>
      <c r="DE92" s="2" t="s">
        <v>706</v>
      </c>
      <c r="DF92" s="2" t="s">
        <v>710</v>
      </c>
      <c r="DG92" s="2" t="s">
        <v>140</v>
      </c>
      <c r="DH92" s="2" t="s">
        <v>711</v>
      </c>
      <c r="DI92" s="2" t="s">
        <v>140</v>
      </c>
      <c r="DJ92" s="2" t="s">
        <v>140</v>
      </c>
      <c r="DK92" s="2" t="s">
        <v>140</v>
      </c>
      <c r="DL92" s="2" t="s">
        <v>708</v>
      </c>
      <c r="DM92" s="2" t="s">
        <v>709</v>
      </c>
      <c r="DN92" s="2" t="s">
        <v>694</v>
      </c>
      <c r="DO92" s="2" t="s">
        <v>695</v>
      </c>
      <c r="DP92" s="2" t="s">
        <v>140</v>
      </c>
      <c r="DQ92" s="2" t="s">
        <v>140</v>
      </c>
      <c r="DR92" s="2" t="s">
        <v>140</v>
      </c>
      <c r="DX92" s="1" t="s">
        <v>179</v>
      </c>
      <c r="DY92" s="2" t="s">
        <v>763</v>
      </c>
      <c r="DZ92" s="2" t="s">
        <v>767</v>
      </c>
      <c r="EA92" s="2" t="s">
        <v>765</v>
      </c>
      <c r="EB92" s="2" t="s">
        <v>140</v>
      </c>
      <c r="EC92" s="2" t="s">
        <v>140</v>
      </c>
      <c r="ED92" s="2" t="s">
        <v>140</v>
      </c>
      <c r="EE92" s="2" t="s">
        <v>762</v>
      </c>
      <c r="EF92" s="2" t="s">
        <v>753</v>
      </c>
      <c r="EG92" s="2" t="s">
        <v>766</v>
      </c>
      <c r="EH92" s="2" t="s">
        <v>758</v>
      </c>
      <c r="EI92" s="2" t="s">
        <v>140</v>
      </c>
      <c r="EJ92" s="2" t="s">
        <v>140</v>
      </c>
      <c r="EQ92" s="1" t="s">
        <v>179</v>
      </c>
      <c r="ER92" s="2" t="s">
        <v>807</v>
      </c>
      <c r="ES92" s="2" t="s">
        <v>793</v>
      </c>
      <c r="ET92" s="2" t="s">
        <v>140</v>
      </c>
      <c r="EU92" s="2" t="s">
        <v>140</v>
      </c>
      <c r="EV92" s="2" t="s">
        <v>140</v>
      </c>
      <c r="EW92" s="2" t="s">
        <v>799</v>
      </c>
      <c r="EX92" s="2" t="s">
        <v>795</v>
      </c>
      <c r="EY92" s="2" t="s">
        <v>805</v>
      </c>
      <c r="EZ92" s="2" t="s">
        <v>800</v>
      </c>
      <c r="FA92" s="2" t="s">
        <v>140</v>
      </c>
      <c r="FH92" s="1" t="s">
        <v>179</v>
      </c>
      <c r="FI92" s="2" t="s">
        <v>838</v>
      </c>
      <c r="FJ92" s="2" t="s">
        <v>835</v>
      </c>
      <c r="FK92" s="2" t="s">
        <v>140</v>
      </c>
      <c r="FL92" s="2" t="s">
        <v>140</v>
      </c>
      <c r="FM92" s="2" t="s">
        <v>840</v>
      </c>
      <c r="FN92" s="2" t="s">
        <v>839</v>
      </c>
      <c r="FO92" s="2" t="s">
        <v>836</v>
      </c>
      <c r="FP92" s="2" t="s">
        <v>140</v>
      </c>
      <c r="FW92" s="1" t="s">
        <v>179</v>
      </c>
      <c r="FX92" s="2" t="s">
        <v>862</v>
      </c>
      <c r="FY92" s="2" t="s">
        <v>863</v>
      </c>
      <c r="FZ92" s="2" t="s">
        <v>140</v>
      </c>
      <c r="GA92" s="2" t="s">
        <v>865</v>
      </c>
      <c r="GB92" s="2" t="s">
        <v>861</v>
      </c>
      <c r="GC92" s="2" t="s">
        <v>140</v>
      </c>
      <c r="GJ92" s="1" t="s">
        <v>179</v>
      </c>
      <c r="GK92" s="2" t="s">
        <v>880</v>
      </c>
      <c r="GL92" s="2" t="s">
        <v>140</v>
      </c>
      <c r="GM92" s="2" t="s">
        <v>881</v>
      </c>
      <c r="GN92" s="2" t="s">
        <v>140</v>
      </c>
      <c r="GW92" s="1" t="s">
        <v>179</v>
      </c>
      <c r="GX92" s="2" t="s">
        <v>140</v>
      </c>
      <c r="GY92" s="2" t="s">
        <v>140</v>
      </c>
    </row>
    <row r="93" spans="1:208" ht="20.399999999999999" thickBot="1" x14ac:dyDescent="0.35">
      <c r="A93" s="1" t="s">
        <v>180</v>
      </c>
      <c r="B93" s="2" t="s">
        <v>544</v>
      </c>
      <c r="C93" s="2" t="s">
        <v>539</v>
      </c>
      <c r="D93" s="2" t="s">
        <v>537</v>
      </c>
      <c r="E93" s="2" t="s">
        <v>140</v>
      </c>
      <c r="F93" s="2" t="s">
        <v>140</v>
      </c>
      <c r="G93" s="2" t="s">
        <v>140</v>
      </c>
      <c r="H93" s="2" t="s">
        <v>140</v>
      </c>
      <c r="I93" s="2" t="s">
        <v>140</v>
      </c>
      <c r="P93" s="1" t="s">
        <v>180</v>
      </c>
      <c r="Q93" s="2" t="s">
        <v>365</v>
      </c>
      <c r="R93" s="2" t="s">
        <v>366</v>
      </c>
      <c r="S93" s="2" t="s">
        <v>375</v>
      </c>
      <c r="T93" s="2" t="s">
        <v>140</v>
      </c>
      <c r="U93" s="2" t="s">
        <v>140</v>
      </c>
      <c r="V93" s="2" t="s">
        <v>140</v>
      </c>
      <c r="W93" s="2" t="s">
        <v>378</v>
      </c>
      <c r="X93" s="2" t="s">
        <v>372</v>
      </c>
      <c r="AF93" s="1" t="s">
        <v>180</v>
      </c>
      <c r="AG93" s="2" t="s">
        <v>594</v>
      </c>
      <c r="AH93" s="2" t="s">
        <v>581</v>
      </c>
      <c r="AI93" s="2" t="s">
        <v>595</v>
      </c>
      <c r="AJ93" s="2" t="s">
        <v>586</v>
      </c>
      <c r="AK93" s="2" t="s">
        <v>140</v>
      </c>
      <c r="AL93" s="2" t="s">
        <v>140</v>
      </c>
      <c r="AM93" s="2" t="s">
        <v>140</v>
      </c>
      <c r="AN93" s="2" t="s">
        <v>140</v>
      </c>
      <c r="AO93" s="2" t="s">
        <v>596</v>
      </c>
      <c r="AP93" s="2" t="s">
        <v>590</v>
      </c>
      <c r="AQ93" s="2" t="s">
        <v>588</v>
      </c>
      <c r="AR93" s="2" t="s">
        <v>589</v>
      </c>
      <c r="AS93" s="2" t="s">
        <v>573</v>
      </c>
      <c r="AT93" s="2" t="s">
        <v>574</v>
      </c>
      <c r="AU93" s="2" t="s">
        <v>597</v>
      </c>
      <c r="AV93" s="2" t="s">
        <v>140</v>
      </c>
      <c r="BJ93" s="1" t="s">
        <v>180</v>
      </c>
      <c r="BK93" s="2" t="s">
        <v>650</v>
      </c>
      <c r="BL93" s="2" t="s">
        <v>642</v>
      </c>
      <c r="BM93" s="2" t="s">
        <v>140</v>
      </c>
      <c r="BN93" s="2" t="s">
        <v>140</v>
      </c>
      <c r="BO93" s="2" t="s">
        <v>140</v>
      </c>
      <c r="BP93" s="2" t="s">
        <v>140</v>
      </c>
      <c r="BQ93" s="2" t="s">
        <v>140</v>
      </c>
      <c r="BR93" s="2" t="s">
        <v>140</v>
      </c>
      <c r="BS93" s="2" t="s">
        <v>651</v>
      </c>
      <c r="BT93" s="2" t="s">
        <v>647</v>
      </c>
      <c r="BU93" s="2" t="s">
        <v>643</v>
      </c>
      <c r="BV93" s="2" t="s">
        <v>640</v>
      </c>
      <c r="BW93" s="2" t="s">
        <v>140</v>
      </c>
      <c r="BX93" s="2" t="s">
        <v>140</v>
      </c>
      <c r="BY93" s="2" t="s">
        <v>140</v>
      </c>
      <c r="BZ93" s="2" t="s">
        <v>140</v>
      </c>
      <c r="CF93" s="1" t="s">
        <v>180</v>
      </c>
      <c r="CG93" s="2" t="s">
        <v>431</v>
      </c>
      <c r="CH93" s="2" t="s">
        <v>422</v>
      </c>
      <c r="CI93" s="2" t="s">
        <v>429</v>
      </c>
      <c r="CJ93" s="2" t="s">
        <v>430</v>
      </c>
      <c r="CK93" s="2" t="s">
        <v>140</v>
      </c>
      <c r="CL93" s="2" t="s">
        <v>440</v>
      </c>
      <c r="CM93" s="2" t="s">
        <v>405</v>
      </c>
      <c r="CN93" s="2" t="s">
        <v>406</v>
      </c>
      <c r="CO93" s="2" t="s">
        <v>433</v>
      </c>
      <c r="CP93" s="2" t="s">
        <v>408</v>
      </c>
      <c r="CQ93" s="2" t="s">
        <v>434</v>
      </c>
      <c r="CR93" s="2" t="s">
        <v>435</v>
      </c>
      <c r="CS93" s="2" t="s">
        <v>438</v>
      </c>
      <c r="CT93" s="2" t="s">
        <v>441</v>
      </c>
      <c r="CU93" s="2" t="s">
        <v>140</v>
      </c>
      <c r="CV93" s="2" t="s">
        <v>442</v>
      </c>
      <c r="DD93" s="1" t="s">
        <v>180</v>
      </c>
      <c r="DE93" s="2" t="s">
        <v>706</v>
      </c>
      <c r="DF93" s="2" t="s">
        <v>710</v>
      </c>
      <c r="DG93" s="2" t="s">
        <v>140</v>
      </c>
      <c r="DH93" s="2" t="s">
        <v>711</v>
      </c>
      <c r="DI93" s="2" t="s">
        <v>140</v>
      </c>
      <c r="DJ93" s="2" t="s">
        <v>140</v>
      </c>
      <c r="DK93" s="2" t="s">
        <v>140</v>
      </c>
      <c r="DL93" s="2" t="s">
        <v>708</v>
      </c>
      <c r="DM93" s="2" t="s">
        <v>709</v>
      </c>
      <c r="DN93" s="2" t="s">
        <v>694</v>
      </c>
      <c r="DO93" s="2" t="s">
        <v>695</v>
      </c>
      <c r="DP93" s="2" t="s">
        <v>140</v>
      </c>
      <c r="DQ93" s="2" t="s">
        <v>140</v>
      </c>
      <c r="DR93" s="2" t="s">
        <v>140</v>
      </c>
      <c r="DX93" s="1" t="s">
        <v>180</v>
      </c>
      <c r="DY93" s="2" t="s">
        <v>763</v>
      </c>
      <c r="DZ93" s="2" t="s">
        <v>767</v>
      </c>
      <c r="EA93" s="2" t="s">
        <v>765</v>
      </c>
      <c r="EB93" s="2" t="s">
        <v>140</v>
      </c>
      <c r="EC93" s="2" t="s">
        <v>140</v>
      </c>
      <c r="ED93" s="2" t="s">
        <v>140</v>
      </c>
      <c r="EE93" s="2" t="s">
        <v>762</v>
      </c>
      <c r="EF93" s="2" t="s">
        <v>753</v>
      </c>
      <c r="EG93" s="2" t="s">
        <v>766</v>
      </c>
      <c r="EH93" s="2" t="s">
        <v>758</v>
      </c>
      <c r="EI93" s="2" t="s">
        <v>140</v>
      </c>
      <c r="EJ93" s="2" t="s">
        <v>140</v>
      </c>
      <c r="EQ93" s="1" t="s">
        <v>180</v>
      </c>
      <c r="ER93" s="2" t="s">
        <v>807</v>
      </c>
      <c r="ES93" s="2" t="s">
        <v>793</v>
      </c>
      <c r="ET93" s="2" t="s">
        <v>140</v>
      </c>
      <c r="EU93" s="2" t="s">
        <v>140</v>
      </c>
      <c r="EV93" s="2" t="s">
        <v>140</v>
      </c>
      <c r="EW93" s="2" t="s">
        <v>799</v>
      </c>
      <c r="EX93" s="2" t="s">
        <v>795</v>
      </c>
      <c r="EY93" s="2" t="s">
        <v>805</v>
      </c>
      <c r="EZ93" s="2" t="s">
        <v>800</v>
      </c>
      <c r="FA93" s="2" t="s">
        <v>140</v>
      </c>
      <c r="FH93" s="1" t="s">
        <v>180</v>
      </c>
      <c r="FI93" s="2" t="s">
        <v>838</v>
      </c>
      <c r="FJ93" s="2" t="s">
        <v>835</v>
      </c>
      <c r="FK93" s="2" t="s">
        <v>140</v>
      </c>
      <c r="FL93" s="2" t="s">
        <v>140</v>
      </c>
      <c r="FM93" s="2" t="s">
        <v>840</v>
      </c>
      <c r="FN93" s="2" t="s">
        <v>839</v>
      </c>
      <c r="FO93" s="2" t="s">
        <v>836</v>
      </c>
      <c r="FP93" s="2" t="s">
        <v>140</v>
      </c>
      <c r="FW93" s="1" t="s">
        <v>180</v>
      </c>
      <c r="FX93" s="2" t="s">
        <v>862</v>
      </c>
      <c r="FY93" s="2" t="s">
        <v>863</v>
      </c>
      <c r="FZ93" s="2" t="s">
        <v>140</v>
      </c>
      <c r="GA93" s="2" t="s">
        <v>865</v>
      </c>
      <c r="GB93" s="2" t="s">
        <v>861</v>
      </c>
      <c r="GC93" s="2" t="s">
        <v>140</v>
      </c>
      <c r="GJ93" s="1" t="s">
        <v>180</v>
      </c>
      <c r="GK93" s="2" t="s">
        <v>880</v>
      </c>
      <c r="GL93" s="2" t="s">
        <v>140</v>
      </c>
      <c r="GM93" s="2" t="s">
        <v>881</v>
      </c>
      <c r="GN93" s="2" t="s">
        <v>140</v>
      </c>
      <c r="GW93" s="1" t="s">
        <v>180</v>
      </c>
      <c r="GX93" s="2" t="s">
        <v>140</v>
      </c>
      <c r="GY93" s="2" t="s">
        <v>140</v>
      </c>
    </row>
    <row r="94" spans="1:208" ht="20.399999999999999" thickBot="1" x14ac:dyDescent="0.35">
      <c r="A94" s="1" t="s">
        <v>181</v>
      </c>
      <c r="B94" s="2" t="s">
        <v>544</v>
      </c>
      <c r="C94" s="2" t="s">
        <v>539</v>
      </c>
      <c r="D94" s="2" t="s">
        <v>537</v>
      </c>
      <c r="E94" s="2" t="s">
        <v>140</v>
      </c>
      <c r="F94" s="2" t="s">
        <v>140</v>
      </c>
      <c r="G94" s="2" t="s">
        <v>140</v>
      </c>
      <c r="H94" s="2" t="s">
        <v>140</v>
      </c>
      <c r="I94" s="2" t="s">
        <v>140</v>
      </c>
      <c r="P94" s="1" t="s">
        <v>181</v>
      </c>
      <c r="Q94" s="2" t="s">
        <v>365</v>
      </c>
      <c r="R94" s="2" t="s">
        <v>366</v>
      </c>
      <c r="S94" s="2" t="s">
        <v>375</v>
      </c>
      <c r="T94" s="2" t="s">
        <v>140</v>
      </c>
      <c r="U94" s="2" t="s">
        <v>140</v>
      </c>
      <c r="V94" s="2" t="s">
        <v>140</v>
      </c>
      <c r="W94" s="2" t="s">
        <v>378</v>
      </c>
      <c r="X94" s="2" t="s">
        <v>379</v>
      </c>
      <c r="AF94" s="1" t="s">
        <v>181</v>
      </c>
      <c r="AG94" s="2" t="s">
        <v>598</v>
      </c>
      <c r="AH94" s="2" t="s">
        <v>581</v>
      </c>
      <c r="AI94" s="2" t="s">
        <v>140</v>
      </c>
      <c r="AJ94" s="2" t="s">
        <v>586</v>
      </c>
      <c r="AK94" s="2" t="s">
        <v>140</v>
      </c>
      <c r="AL94" s="2" t="s">
        <v>140</v>
      </c>
      <c r="AM94" s="2" t="s">
        <v>140</v>
      </c>
      <c r="AN94" s="2" t="s">
        <v>140</v>
      </c>
      <c r="AO94" s="2" t="s">
        <v>596</v>
      </c>
      <c r="AP94" s="2" t="s">
        <v>590</v>
      </c>
      <c r="AQ94" s="2" t="s">
        <v>588</v>
      </c>
      <c r="AR94" s="2" t="s">
        <v>589</v>
      </c>
      <c r="AS94" s="2" t="s">
        <v>573</v>
      </c>
      <c r="AT94" s="2" t="s">
        <v>574</v>
      </c>
      <c r="AU94" s="2" t="s">
        <v>597</v>
      </c>
      <c r="AV94" s="2" t="s">
        <v>140</v>
      </c>
      <c r="BJ94" s="1" t="s">
        <v>181</v>
      </c>
      <c r="BK94" s="2" t="s">
        <v>650</v>
      </c>
      <c r="BL94" s="2" t="s">
        <v>642</v>
      </c>
      <c r="BM94" s="2" t="s">
        <v>140</v>
      </c>
      <c r="BN94" s="2" t="s">
        <v>140</v>
      </c>
      <c r="BO94" s="2" t="s">
        <v>140</v>
      </c>
      <c r="BP94" s="2" t="s">
        <v>140</v>
      </c>
      <c r="BQ94" s="2" t="s">
        <v>140</v>
      </c>
      <c r="BR94" s="2" t="s">
        <v>140</v>
      </c>
      <c r="BS94" s="2" t="s">
        <v>651</v>
      </c>
      <c r="BT94" s="2" t="s">
        <v>647</v>
      </c>
      <c r="BU94" s="2" t="s">
        <v>643</v>
      </c>
      <c r="BV94" s="2" t="s">
        <v>640</v>
      </c>
      <c r="BW94" s="2" t="s">
        <v>140</v>
      </c>
      <c r="BX94" s="2" t="s">
        <v>140</v>
      </c>
      <c r="BY94" s="2" t="s">
        <v>140</v>
      </c>
      <c r="BZ94" s="2" t="s">
        <v>140</v>
      </c>
      <c r="CF94" s="1" t="s">
        <v>181</v>
      </c>
      <c r="CG94" s="2" t="s">
        <v>431</v>
      </c>
      <c r="CH94" s="2" t="s">
        <v>422</v>
      </c>
      <c r="CI94" s="2" t="s">
        <v>429</v>
      </c>
      <c r="CJ94" s="2" t="s">
        <v>430</v>
      </c>
      <c r="CK94" s="2" t="s">
        <v>140</v>
      </c>
      <c r="CL94" s="2" t="s">
        <v>443</v>
      </c>
      <c r="CM94" s="2" t="s">
        <v>405</v>
      </c>
      <c r="CN94" s="2" t="s">
        <v>406</v>
      </c>
      <c r="CO94" s="2" t="s">
        <v>433</v>
      </c>
      <c r="CP94" s="2" t="s">
        <v>408</v>
      </c>
      <c r="CQ94" s="2" t="s">
        <v>434</v>
      </c>
      <c r="CR94" s="2" t="s">
        <v>435</v>
      </c>
      <c r="CS94" s="2" t="s">
        <v>438</v>
      </c>
      <c r="CT94" s="2" t="s">
        <v>441</v>
      </c>
      <c r="CU94" s="2" t="s">
        <v>140</v>
      </c>
      <c r="CV94" s="2" t="s">
        <v>442</v>
      </c>
      <c r="DD94" s="1" t="s">
        <v>181</v>
      </c>
      <c r="DE94" s="2" t="s">
        <v>706</v>
      </c>
      <c r="DF94" s="2" t="s">
        <v>710</v>
      </c>
      <c r="DG94" s="2" t="s">
        <v>140</v>
      </c>
      <c r="DH94" s="2" t="s">
        <v>711</v>
      </c>
      <c r="DI94" s="2" t="s">
        <v>140</v>
      </c>
      <c r="DJ94" s="2" t="s">
        <v>140</v>
      </c>
      <c r="DK94" s="2" t="s">
        <v>140</v>
      </c>
      <c r="DL94" s="2" t="s">
        <v>712</v>
      </c>
      <c r="DM94" s="2" t="s">
        <v>709</v>
      </c>
      <c r="DN94" s="2" t="s">
        <v>694</v>
      </c>
      <c r="DO94" s="2" t="s">
        <v>695</v>
      </c>
      <c r="DP94" s="2" t="s">
        <v>140</v>
      </c>
      <c r="DQ94" s="2" t="s">
        <v>140</v>
      </c>
      <c r="DR94" s="2" t="s">
        <v>140</v>
      </c>
      <c r="DX94" s="1" t="s">
        <v>181</v>
      </c>
      <c r="DY94" s="2" t="s">
        <v>763</v>
      </c>
      <c r="DZ94" s="2" t="s">
        <v>767</v>
      </c>
      <c r="EA94" s="2" t="s">
        <v>765</v>
      </c>
      <c r="EB94" s="2" t="s">
        <v>140</v>
      </c>
      <c r="EC94" s="2" t="s">
        <v>140</v>
      </c>
      <c r="ED94" s="2" t="s">
        <v>140</v>
      </c>
      <c r="EE94" s="2" t="s">
        <v>762</v>
      </c>
      <c r="EF94" s="2" t="s">
        <v>768</v>
      </c>
      <c r="EG94" s="2" t="s">
        <v>766</v>
      </c>
      <c r="EH94" s="2" t="s">
        <v>140</v>
      </c>
      <c r="EI94" s="2" t="s">
        <v>140</v>
      </c>
      <c r="EJ94" s="2" t="s">
        <v>140</v>
      </c>
      <c r="EQ94" s="1" t="s">
        <v>181</v>
      </c>
      <c r="ER94" s="2" t="s">
        <v>807</v>
      </c>
      <c r="ES94" s="2" t="s">
        <v>793</v>
      </c>
      <c r="ET94" s="2" t="s">
        <v>140</v>
      </c>
      <c r="EU94" s="2" t="s">
        <v>140</v>
      </c>
      <c r="EV94" s="2" t="s">
        <v>140</v>
      </c>
      <c r="EW94" s="2" t="s">
        <v>799</v>
      </c>
      <c r="EX94" s="2" t="s">
        <v>795</v>
      </c>
      <c r="EY94" s="2" t="s">
        <v>140</v>
      </c>
      <c r="EZ94" s="2" t="s">
        <v>140</v>
      </c>
      <c r="FA94" s="2" t="s">
        <v>140</v>
      </c>
      <c r="FH94" s="1" t="s">
        <v>181</v>
      </c>
      <c r="FI94" s="2" t="s">
        <v>838</v>
      </c>
      <c r="FJ94" s="2" t="s">
        <v>835</v>
      </c>
      <c r="FK94" s="2" t="s">
        <v>140</v>
      </c>
      <c r="FL94" s="2" t="s">
        <v>140</v>
      </c>
      <c r="FM94" s="2" t="s">
        <v>840</v>
      </c>
      <c r="FN94" s="2" t="s">
        <v>140</v>
      </c>
      <c r="FO94" s="2" t="s">
        <v>140</v>
      </c>
      <c r="FP94" s="2" t="s">
        <v>140</v>
      </c>
      <c r="FW94" s="1" t="s">
        <v>181</v>
      </c>
      <c r="FX94" s="2" t="s">
        <v>862</v>
      </c>
      <c r="FY94" s="2" t="s">
        <v>863</v>
      </c>
      <c r="FZ94" s="2" t="s">
        <v>140</v>
      </c>
      <c r="GA94" s="2" t="s">
        <v>140</v>
      </c>
      <c r="GB94" s="2" t="s">
        <v>140</v>
      </c>
      <c r="GC94" s="2" t="s">
        <v>140</v>
      </c>
      <c r="GJ94" s="1" t="s">
        <v>181</v>
      </c>
      <c r="GK94" s="2" t="s">
        <v>880</v>
      </c>
      <c r="GL94" s="2" t="s">
        <v>140</v>
      </c>
      <c r="GM94" s="2" t="s">
        <v>140</v>
      </c>
      <c r="GN94" s="2" t="s">
        <v>140</v>
      </c>
      <c r="GW94" s="1" t="s">
        <v>181</v>
      </c>
      <c r="GX94" s="2" t="s">
        <v>140</v>
      </c>
      <c r="GY94" s="2" t="s">
        <v>140</v>
      </c>
    </row>
    <row r="95" spans="1:208" ht="20.399999999999999" thickBot="1" x14ac:dyDescent="0.35">
      <c r="A95" s="1" t="s">
        <v>182</v>
      </c>
      <c r="B95" s="2" t="s">
        <v>544</v>
      </c>
      <c r="C95" s="2" t="s">
        <v>539</v>
      </c>
      <c r="D95" s="2" t="s">
        <v>537</v>
      </c>
      <c r="E95" s="2" t="s">
        <v>140</v>
      </c>
      <c r="F95" s="2" t="s">
        <v>140</v>
      </c>
      <c r="G95" s="2" t="s">
        <v>140</v>
      </c>
      <c r="H95" s="2" t="s">
        <v>140</v>
      </c>
      <c r="I95" s="2" t="s">
        <v>140</v>
      </c>
      <c r="P95" s="1" t="s">
        <v>182</v>
      </c>
      <c r="Q95" s="2" t="s">
        <v>365</v>
      </c>
      <c r="R95" s="2" t="s">
        <v>366</v>
      </c>
      <c r="S95" s="2" t="s">
        <v>375</v>
      </c>
      <c r="T95" s="2" t="s">
        <v>140</v>
      </c>
      <c r="U95" s="2" t="s">
        <v>140</v>
      </c>
      <c r="V95" s="2" t="s">
        <v>140</v>
      </c>
      <c r="W95" s="2" t="s">
        <v>378</v>
      </c>
      <c r="X95" s="2" t="s">
        <v>379</v>
      </c>
      <c r="AF95" s="1" t="s">
        <v>182</v>
      </c>
      <c r="AG95" s="2" t="s">
        <v>598</v>
      </c>
      <c r="AH95" s="2" t="s">
        <v>581</v>
      </c>
      <c r="AI95" s="2" t="s">
        <v>140</v>
      </c>
      <c r="AJ95" s="2" t="s">
        <v>586</v>
      </c>
      <c r="AK95" s="2" t="s">
        <v>140</v>
      </c>
      <c r="AL95" s="2" t="s">
        <v>140</v>
      </c>
      <c r="AM95" s="2" t="s">
        <v>140</v>
      </c>
      <c r="AN95" s="2" t="s">
        <v>140</v>
      </c>
      <c r="AO95" s="2" t="s">
        <v>596</v>
      </c>
      <c r="AP95" s="2" t="s">
        <v>590</v>
      </c>
      <c r="AQ95" s="2" t="s">
        <v>588</v>
      </c>
      <c r="AR95" s="2" t="s">
        <v>589</v>
      </c>
      <c r="AS95" s="2" t="s">
        <v>573</v>
      </c>
      <c r="AT95" s="2" t="s">
        <v>574</v>
      </c>
      <c r="AU95" s="2" t="s">
        <v>597</v>
      </c>
      <c r="AV95" s="2" t="s">
        <v>140</v>
      </c>
      <c r="BJ95" s="1" t="s">
        <v>182</v>
      </c>
      <c r="BK95" s="2" t="s">
        <v>650</v>
      </c>
      <c r="BL95" s="2" t="s">
        <v>642</v>
      </c>
      <c r="BM95" s="2" t="s">
        <v>140</v>
      </c>
      <c r="BN95" s="2" t="s">
        <v>140</v>
      </c>
      <c r="BO95" s="2" t="s">
        <v>140</v>
      </c>
      <c r="BP95" s="2" t="s">
        <v>140</v>
      </c>
      <c r="BQ95" s="2" t="s">
        <v>140</v>
      </c>
      <c r="BR95" s="2" t="s">
        <v>140</v>
      </c>
      <c r="BS95" s="2" t="s">
        <v>651</v>
      </c>
      <c r="BT95" s="2" t="s">
        <v>647</v>
      </c>
      <c r="BU95" s="2" t="s">
        <v>643</v>
      </c>
      <c r="BV95" s="2" t="s">
        <v>640</v>
      </c>
      <c r="BW95" s="2" t="s">
        <v>140</v>
      </c>
      <c r="BX95" s="2" t="s">
        <v>140</v>
      </c>
      <c r="BY95" s="2" t="s">
        <v>140</v>
      </c>
      <c r="BZ95" s="2" t="s">
        <v>140</v>
      </c>
      <c r="CF95" s="1" t="s">
        <v>182</v>
      </c>
      <c r="CG95" s="2" t="s">
        <v>444</v>
      </c>
      <c r="CH95" s="2" t="s">
        <v>422</v>
      </c>
      <c r="CI95" s="2" t="s">
        <v>429</v>
      </c>
      <c r="CJ95" s="2" t="s">
        <v>445</v>
      </c>
      <c r="CK95" s="2" t="s">
        <v>140</v>
      </c>
      <c r="CL95" s="2" t="s">
        <v>443</v>
      </c>
      <c r="CM95" s="2" t="s">
        <v>405</v>
      </c>
      <c r="CN95" s="2" t="s">
        <v>406</v>
      </c>
      <c r="CO95" s="2" t="s">
        <v>433</v>
      </c>
      <c r="CP95" s="2" t="s">
        <v>408</v>
      </c>
      <c r="CQ95" s="2" t="s">
        <v>434</v>
      </c>
      <c r="CR95" s="2" t="s">
        <v>435</v>
      </c>
      <c r="CS95" s="2" t="s">
        <v>438</v>
      </c>
      <c r="CT95" s="2" t="s">
        <v>441</v>
      </c>
      <c r="CU95" s="2" t="s">
        <v>140</v>
      </c>
      <c r="CV95" s="2" t="s">
        <v>442</v>
      </c>
      <c r="DD95" s="1" t="s">
        <v>182</v>
      </c>
      <c r="DE95" s="2" t="s">
        <v>706</v>
      </c>
      <c r="DF95" s="2" t="s">
        <v>710</v>
      </c>
      <c r="DG95" s="2" t="s">
        <v>140</v>
      </c>
      <c r="DH95" s="2" t="s">
        <v>711</v>
      </c>
      <c r="DI95" s="2" t="s">
        <v>140</v>
      </c>
      <c r="DJ95" s="2" t="s">
        <v>140</v>
      </c>
      <c r="DK95" s="2" t="s">
        <v>140</v>
      </c>
      <c r="DL95" s="2" t="s">
        <v>713</v>
      </c>
      <c r="DM95" s="2" t="s">
        <v>709</v>
      </c>
      <c r="DN95" s="2" t="s">
        <v>694</v>
      </c>
      <c r="DO95" s="2" t="s">
        <v>695</v>
      </c>
      <c r="DP95" s="2" t="s">
        <v>140</v>
      </c>
      <c r="DQ95" s="2" t="s">
        <v>140</v>
      </c>
      <c r="DR95" s="2" t="s">
        <v>140</v>
      </c>
      <c r="DX95" s="1" t="s">
        <v>182</v>
      </c>
      <c r="DY95" s="2" t="s">
        <v>763</v>
      </c>
      <c r="DZ95" s="2" t="s">
        <v>767</v>
      </c>
      <c r="EA95" s="2" t="s">
        <v>765</v>
      </c>
      <c r="EB95" s="2" t="s">
        <v>140</v>
      </c>
      <c r="EC95" s="2" t="s">
        <v>140</v>
      </c>
      <c r="ED95" s="2" t="s">
        <v>140</v>
      </c>
      <c r="EE95" s="2" t="s">
        <v>762</v>
      </c>
      <c r="EF95" s="2" t="s">
        <v>769</v>
      </c>
      <c r="EG95" s="2" t="s">
        <v>140</v>
      </c>
      <c r="EH95" s="2" t="s">
        <v>140</v>
      </c>
      <c r="EI95" s="2" t="s">
        <v>140</v>
      </c>
      <c r="EJ95" s="2" t="s">
        <v>140</v>
      </c>
      <c r="EQ95" s="1" t="s">
        <v>182</v>
      </c>
      <c r="ER95" s="2" t="s">
        <v>807</v>
      </c>
      <c r="ES95" s="2" t="s">
        <v>793</v>
      </c>
      <c r="ET95" s="2" t="s">
        <v>140</v>
      </c>
      <c r="EU95" s="2" t="s">
        <v>140</v>
      </c>
      <c r="EV95" s="2" t="s">
        <v>140</v>
      </c>
      <c r="EW95" s="2" t="s">
        <v>808</v>
      </c>
      <c r="EX95" s="2" t="s">
        <v>809</v>
      </c>
      <c r="EY95" s="2" t="s">
        <v>140</v>
      </c>
      <c r="EZ95" s="2" t="s">
        <v>140</v>
      </c>
      <c r="FA95" s="2" t="s">
        <v>140</v>
      </c>
      <c r="FH95" s="1" t="s">
        <v>182</v>
      </c>
      <c r="FI95" s="2" t="s">
        <v>838</v>
      </c>
      <c r="FJ95" s="2" t="s">
        <v>835</v>
      </c>
      <c r="FK95" s="2" t="s">
        <v>140</v>
      </c>
      <c r="FL95" s="2" t="s">
        <v>140</v>
      </c>
      <c r="FM95" s="2" t="s">
        <v>841</v>
      </c>
      <c r="FN95" s="2" t="s">
        <v>140</v>
      </c>
      <c r="FO95" s="2" t="s">
        <v>140</v>
      </c>
      <c r="FP95" s="2" t="s">
        <v>140</v>
      </c>
      <c r="FW95" s="1" t="s">
        <v>182</v>
      </c>
      <c r="FX95" s="2" t="s">
        <v>862</v>
      </c>
      <c r="FY95" s="2" t="s">
        <v>863</v>
      </c>
      <c r="FZ95" s="2" t="s">
        <v>140</v>
      </c>
      <c r="GA95" s="2" t="s">
        <v>140</v>
      </c>
      <c r="GB95" s="2" t="s">
        <v>140</v>
      </c>
      <c r="GC95" s="2" t="s">
        <v>140</v>
      </c>
      <c r="GJ95" s="1" t="s">
        <v>182</v>
      </c>
      <c r="GK95" s="2" t="s">
        <v>880</v>
      </c>
      <c r="GL95" s="2" t="s">
        <v>140</v>
      </c>
      <c r="GM95" s="2" t="s">
        <v>140</v>
      </c>
      <c r="GN95" s="2" t="s">
        <v>140</v>
      </c>
      <c r="GW95" s="1" t="s">
        <v>182</v>
      </c>
      <c r="GX95" s="2" t="s">
        <v>140</v>
      </c>
      <c r="GY95" s="2" t="s">
        <v>140</v>
      </c>
    </row>
    <row r="96" spans="1:208" ht="20.399999999999999" thickBot="1" x14ac:dyDescent="0.35">
      <c r="A96" s="1" t="s">
        <v>183</v>
      </c>
      <c r="B96" s="2" t="s">
        <v>545</v>
      </c>
      <c r="C96" s="2" t="s">
        <v>539</v>
      </c>
      <c r="D96" s="2" t="s">
        <v>537</v>
      </c>
      <c r="E96" s="2" t="s">
        <v>140</v>
      </c>
      <c r="F96" s="2" t="s">
        <v>140</v>
      </c>
      <c r="G96" s="2" t="s">
        <v>140</v>
      </c>
      <c r="H96" s="2" t="s">
        <v>140</v>
      </c>
      <c r="I96" s="2" t="s">
        <v>140</v>
      </c>
      <c r="P96" s="1" t="s">
        <v>183</v>
      </c>
      <c r="Q96" s="2" t="s">
        <v>365</v>
      </c>
      <c r="R96" s="2" t="s">
        <v>366</v>
      </c>
      <c r="S96" s="2" t="s">
        <v>140</v>
      </c>
      <c r="T96" s="2" t="s">
        <v>140</v>
      </c>
      <c r="U96" s="2" t="s">
        <v>140</v>
      </c>
      <c r="V96" s="2" t="s">
        <v>140</v>
      </c>
      <c r="W96" s="2" t="s">
        <v>378</v>
      </c>
      <c r="X96" s="2" t="s">
        <v>380</v>
      </c>
      <c r="AF96" s="1" t="s">
        <v>183</v>
      </c>
      <c r="AG96" s="2" t="s">
        <v>598</v>
      </c>
      <c r="AH96" s="2" t="s">
        <v>581</v>
      </c>
      <c r="AI96" s="2" t="s">
        <v>140</v>
      </c>
      <c r="AJ96" s="2" t="s">
        <v>586</v>
      </c>
      <c r="AK96" s="2" t="s">
        <v>140</v>
      </c>
      <c r="AL96" s="2" t="s">
        <v>140</v>
      </c>
      <c r="AM96" s="2" t="s">
        <v>140</v>
      </c>
      <c r="AN96" s="2" t="s">
        <v>140</v>
      </c>
      <c r="AO96" s="2" t="s">
        <v>596</v>
      </c>
      <c r="AP96" s="2" t="s">
        <v>590</v>
      </c>
      <c r="AQ96" s="2" t="s">
        <v>588</v>
      </c>
      <c r="AR96" s="2" t="s">
        <v>589</v>
      </c>
      <c r="AS96" s="2" t="s">
        <v>599</v>
      </c>
      <c r="AT96" s="2" t="s">
        <v>574</v>
      </c>
      <c r="AU96" s="2" t="s">
        <v>597</v>
      </c>
      <c r="AV96" s="2" t="s">
        <v>140</v>
      </c>
      <c r="BJ96" s="1" t="s">
        <v>183</v>
      </c>
      <c r="BK96" s="2" t="s">
        <v>652</v>
      </c>
      <c r="BL96" s="2" t="s">
        <v>653</v>
      </c>
      <c r="BM96" s="2" t="s">
        <v>140</v>
      </c>
      <c r="BN96" s="2" t="s">
        <v>140</v>
      </c>
      <c r="BO96" s="2" t="s">
        <v>140</v>
      </c>
      <c r="BP96" s="2" t="s">
        <v>140</v>
      </c>
      <c r="BQ96" s="2" t="s">
        <v>140</v>
      </c>
      <c r="BR96" s="2" t="s">
        <v>140</v>
      </c>
      <c r="BS96" s="2" t="s">
        <v>654</v>
      </c>
      <c r="BT96" s="2" t="s">
        <v>647</v>
      </c>
      <c r="BU96" s="2" t="s">
        <v>643</v>
      </c>
      <c r="BV96" s="2" t="s">
        <v>640</v>
      </c>
      <c r="BW96" s="2" t="s">
        <v>140</v>
      </c>
      <c r="BX96" s="2" t="s">
        <v>140</v>
      </c>
      <c r="BY96" s="2" t="s">
        <v>140</v>
      </c>
      <c r="BZ96" s="2" t="s">
        <v>140</v>
      </c>
      <c r="CF96" s="1" t="s">
        <v>183</v>
      </c>
      <c r="CG96" s="2" t="s">
        <v>444</v>
      </c>
      <c r="CH96" s="2" t="s">
        <v>422</v>
      </c>
      <c r="CI96" s="2" t="s">
        <v>429</v>
      </c>
      <c r="CJ96" s="2" t="s">
        <v>445</v>
      </c>
      <c r="CK96" s="2" t="s">
        <v>140</v>
      </c>
      <c r="CL96" s="2" t="s">
        <v>443</v>
      </c>
      <c r="CM96" s="2" t="s">
        <v>405</v>
      </c>
      <c r="CN96" s="2" t="s">
        <v>406</v>
      </c>
      <c r="CO96" s="2" t="s">
        <v>433</v>
      </c>
      <c r="CP96" s="2" t="s">
        <v>408</v>
      </c>
      <c r="CQ96" s="2" t="s">
        <v>434</v>
      </c>
      <c r="CR96" s="2" t="s">
        <v>435</v>
      </c>
      <c r="CS96" s="2" t="s">
        <v>438</v>
      </c>
      <c r="CT96" s="2" t="s">
        <v>140</v>
      </c>
      <c r="CU96" s="2" t="s">
        <v>140</v>
      </c>
      <c r="CV96" s="2" t="s">
        <v>442</v>
      </c>
      <c r="DD96" s="1" t="s">
        <v>183</v>
      </c>
      <c r="DE96" s="2" t="s">
        <v>714</v>
      </c>
      <c r="DF96" s="2" t="s">
        <v>715</v>
      </c>
      <c r="DG96" s="2" t="s">
        <v>140</v>
      </c>
      <c r="DH96" s="2" t="s">
        <v>711</v>
      </c>
      <c r="DI96" s="2" t="s">
        <v>140</v>
      </c>
      <c r="DJ96" s="2" t="s">
        <v>140</v>
      </c>
      <c r="DK96" s="2" t="s">
        <v>140</v>
      </c>
      <c r="DL96" s="2" t="s">
        <v>716</v>
      </c>
      <c r="DM96" s="2" t="s">
        <v>717</v>
      </c>
      <c r="DN96" s="2" t="s">
        <v>694</v>
      </c>
      <c r="DO96" s="2" t="s">
        <v>695</v>
      </c>
      <c r="DP96" s="2" t="s">
        <v>140</v>
      </c>
      <c r="DQ96" s="2" t="s">
        <v>140</v>
      </c>
      <c r="DR96" s="2" t="s">
        <v>140</v>
      </c>
      <c r="DX96" s="1" t="s">
        <v>183</v>
      </c>
      <c r="DY96" s="2" t="s">
        <v>763</v>
      </c>
      <c r="DZ96" s="2" t="s">
        <v>767</v>
      </c>
      <c r="EA96" s="2" t="s">
        <v>140</v>
      </c>
      <c r="EB96" s="2" t="s">
        <v>140</v>
      </c>
      <c r="EC96" s="2" t="s">
        <v>140</v>
      </c>
      <c r="ED96" s="2" t="s">
        <v>140</v>
      </c>
      <c r="EE96" s="2" t="s">
        <v>762</v>
      </c>
      <c r="EF96" s="2" t="s">
        <v>769</v>
      </c>
      <c r="EG96" s="2" t="s">
        <v>140</v>
      </c>
      <c r="EH96" s="2" t="s">
        <v>140</v>
      </c>
      <c r="EI96" s="2" t="s">
        <v>140</v>
      </c>
      <c r="EJ96" s="2" t="s">
        <v>140</v>
      </c>
      <c r="EQ96" s="1" t="s">
        <v>183</v>
      </c>
      <c r="ER96" s="2" t="s">
        <v>807</v>
      </c>
      <c r="ES96" s="2" t="s">
        <v>810</v>
      </c>
      <c r="ET96" s="2" t="s">
        <v>140</v>
      </c>
      <c r="EU96" s="2" t="s">
        <v>140</v>
      </c>
      <c r="EV96" s="2" t="s">
        <v>140</v>
      </c>
      <c r="EW96" s="2" t="s">
        <v>808</v>
      </c>
      <c r="EX96" s="2" t="s">
        <v>809</v>
      </c>
      <c r="EY96" s="2" t="s">
        <v>140</v>
      </c>
      <c r="EZ96" s="2" t="s">
        <v>140</v>
      </c>
      <c r="FA96" s="2" t="s">
        <v>140</v>
      </c>
      <c r="FH96" s="1" t="s">
        <v>183</v>
      </c>
      <c r="FI96" s="2" t="s">
        <v>842</v>
      </c>
      <c r="FJ96" s="2" t="s">
        <v>835</v>
      </c>
      <c r="FK96" s="2" t="s">
        <v>140</v>
      </c>
      <c r="FL96" s="2" t="s">
        <v>140</v>
      </c>
      <c r="FM96" s="2" t="s">
        <v>841</v>
      </c>
      <c r="FN96" s="2" t="s">
        <v>140</v>
      </c>
      <c r="FO96" s="2" t="s">
        <v>140</v>
      </c>
      <c r="FP96" s="2" t="s">
        <v>140</v>
      </c>
      <c r="FW96" s="1" t="s">
        <v>183</v>
      </c>
      <c r="FX96" s="2" t="s">
        <v>862</v>
      </c>
      <c r="FY96" s="2" t="s">
        <v>863</v>
      </c>
      <c r="FZ96" s="2" t="s">
        <v>140</v>
      </c>
      <c r="GA96" s="2" t="s">
        <v>140</v>
      </c>
      <c r="GB96" s="2" t="s">
        <v>140</v>
      </c>
      <c r="GC96" s="2" t="s">
        <v>140</v>
      </c>
      <c r="GJ96" s="1" t="s">
        <v>183</v>
      </c>
      <c r="GK96" s="2" t="s">
        <v>880</v>
      </c>
      <c r="GL96" s="2" t="s">
        <v>140</v>
      </c>
      <c r="GM96" s="2" t="s">
        <v>140</v>
      </c>
      <c r="GN96" s="2" t="s">
        <v>140</v>
      </c>
      <c r="GW96" s="1" t="s">
        <v>183</v>
      </c>
      <c r="GX96" s="2" t="s">
        <v>140</v>
      </c>
      <c r="GY96" s="2" t="s">
        <v>140</v>
      </c>
    </row>
    <row r="97" spans="1:207" ht="20.399999999999999" thickBot="1" x14ac:dyDescent="0.35">
      <c r="A97" s="1" t="s">
        <v>184</v>
      </c>
      <c r="B97" s="2" t="s">
        <v>546</v>
      </c>
      <c r="C97" s="2" t="s">
        <v>539</v>
      </c>
      <c r="D97" s="2" t="s">
        <v>537</v>
      </c>
      <c r="E97" s="2" t="s">
        <v>140</v>
      </c>
      <c r="F97" s="2" t="s">
        <v>140</v>
      </c>
      <c r="G97" s="2" t="s">
        <v>140</v>
      </c>
      <c r="H97" s="2" t="s">
        <v>140</v>
      </c>
      <c r="I97" s="2" t="s">
        <v>140</v>
      </c>
      <c r="P97" s="1" t="s">
        <v>184</v>
      </c>
      <c r="Q97" s="2" t="s">
        <v>365</v>
      </c>
      <c r="R97" s="2" t="s">
        <v>366</v>
      </c>
      <c r="S97" s="2" t="s">
        <v>140</v>
      </c>
      <c r="T97" s="2" t="s">
        <v>140</v>
      </c>
      <c r="U97" s="2" t="s">
        <v>140</v>
      </c>
      <c r="V97" s="2" t="s">
        <v>140</v>
      </c>
      <c r="W97" s="2" t="s">
        <v>378</v>
      </c>
      <c r="X97" s="2" t="s">
        <v>380</v>
      </c>
      <c r="AF97" s="1" t="s">
        <v>184</v>
      </c>
      <c r="AG97" s="2" t="s">
        <v>598</v>
      </c>
      <c r="AH97" s="2" t="s">
        <v>600</v>
      </c>
      <c r="AI97" s="2" t="s">
        <v>140</v>
      </c>
      <c r="AJ97" s="2" t="s">
        <v>586</v>
      </c>
      <c r="AK97" s="2" t="s">
        <v>140</v>
      </c>
      <c r="AL97" s="2" t="s">
        <v>140</v>
      </c>
      <c r="AM97" s="2" t="s">
        <v>140</v>
      </c>
      <c r="AN97" s="2" t="s">
        <v>140</v>
      </c>
      <c r="AO97" s="2" t="s">
        <v>601</v>
      </c>
      <c r="AP97" s="2" t="s">
        <v>590</v>
      </c>
      <c r="AQ97" s="2" t="s">
        <v>588</v>
      </c>
      <c r="AR97" s="2" t="s">
        <v>589</v>
      </c>
      <c r="AS97" s="2" t="s">
        <v>599</v>
      </c>
      <c r="AT97" s="2" t="s">
        <v>574</v>
      </c>
      <c r="AU97" s="2" t="s">
        <v>597</v>
      </c>
      <c r="AV97" s="2" t="s">
        <v>140</v>
      </c>
      <c r="BJ97" s="1" t="s">
        <v>184</v>
      </c>
      <c r="BK97" s="2" t="s">
        <v>655</v>
      </c>
      <c r="BL97" s="2" t="s">
        <v>656</v>
      </c>
      <c r="BM97" s="2" t="s">
        <v>140</v>
      </c>
      <c r="BN97" s="2" t="s">
        <v>140</v>
      </c>
      <c r="BO97" s="2" t="s">
        <v>140</v>
      </c>
      <c r="BP97" s="2" t="s">
        <v>140</v>
      </c>
      <c r="BQ97" s="2" t="s">
        <v>140</v>
      </c>
      <c r="BR97" s="2" t="s">
        <v>140</v>
      </c>
      <c r="BS97" s="2" t="s">
        <v>654</v>
      </c>
      <c r="BT97" s="2" t="s">
        <v>657</v>
      </c>
      <c r="BU97" s="2" t="s">
        <v>643</v>
      </c>
      <c r="BV97" s="2" t="s">
        <v>140</v>
      </c>
      <c r="BW97" s="2" t="s">
        <v>140</v>
      </c>
      <c r="BX97" s="2" t="s">
        <v>140</v>
      </c>
      <c r="BY97" s="2" t="s">
        <v>140</v>
      </c>
      <c r="BZ97" s="2" t="s">
        <v>140</v>
      </c>
      <c r="CF97" s="1" t="s">
        <v>184</v>
      </c>
      <c r="CG97" s="2" t="s">
        <v>444</v>
      </c>
      <c r="CH97" s="2" t="s">
        <v>422</v>
      </c>
      <c r="CI97" s="2" t="s">
        <v>429</v>
      </c>
      <c r="CJ97" s="2" t="s">
        <v>445</v>
      </c>
      <c r="CK97" s="2" t="s">
        <v>140</v>
      </c>
      <c r="CL97" s="2" t="s">
        <v>140</v>
      </c>
      <c r="CM97" s="2" t="s">
        <v>405</v>
      </c>
      <c r="CN97" s="2" t="s">
        <v>406</v>
      </c>
      <c r="CO97" s="2" t="s">
        <v>433</v>
      </c>
      <c r="CP97" s="2" t="s">
        <v>408</v>
      </c>
      <c r="CQ97" s="2" t="s">
        <v>434</v>
      </c>
      <c r="CR97" s="2" t="s">
        <v>435</v>
      </c>
      <c r="CS97" s="2" t="s">
        <v>438</v>
      </c>
      <c r="CT97" s="2" t="s">
        <v>140</v>
      </c>
      <c r="CU97" s="2" t="s">
        <v>140</v>
      </c>
      <c r="CV97" s="2" t="s">
        <v>442</v>
      </c>
      <c r="DD97" s="1" t="s">
        <v>184</v>
      </c>
      <c r="DE97" s="2" t="s">
        <v>718</v>
      </c>
      <c r="DF97" s="2" t="s">
        <v>715</v>
      </c>
      <c r="DG97" s="2" t="s">
        <v>140</v>
      </c>
      <c r="DH97" s="2" t="s">
        <v>711</v>
      </c>
      <c r="DI97" s="2" t="s">
        <v>140</v>
      </c>
      <c r="DJ97" s="2" t="s">
        <v>140</v>
      </c>
      <c r="DK97" s="2" t="s">
        <v>140</v>
      </c>
      <c r="DL97" s="2" t="s">
        <v>716</v>
      </c>
      <c r="DM97" s="2" t="s">
        <v>717</v>
      </c>
      <c r="DN97" s="2" t="s">
        <v>140</v>
      </c>
      <c r="DO97" s="2" t="s">
        <v>695</v>
      </c>
      <c r="DP97" s="2" t="s">
        <v>140</v>
      </c>
      <c r="DQ97" s="2" t="s">
        <v>140</v>
      </c>
      <c r="DR97" s="2" t="s">
        <v>140</v>
      </c>
      <c r="DX97" s="1" t="s">
        <v>184</v>
      </c>
      <c r="DY97" s="2" t="s">
        <v>763</v>
      </c>
      <c r="DZ97" s="2" t="s">
        <v>770</v>
      </c>
      <c r="EA97" s="2" t="s">
        <v>140</v>
      </c>
      <c r="EB97" s="2" t="s">
        <v>140</v>
      </c>
      <c r="EC97" s="2" t="s">
        <v>140</v>
      </c>
      <c r="ED97" s="2" t="s">
        <v>140</v>
      </c>
      <c r="EE97" s="2" t="s">
        <v>762</v>
      </c>
      <c r="EF97" s="2" t="s">
        <v>769</v>
      </c>
      <c r="EG97" s="2" t="s">
        <v>140</v>
      </c>
      <c r="EH97" s="2" t="s">
        <v>140</v>
      </c>
      <c r="EI97" s="2" t="s">
        <v>140</v>
      </c>
      <c r="EJ97" s="2" t="s">
        <v>140</v>
      </c>
      <c r="EQ97" s="1" t="s">
        <v>184</v>
      </c>
      <c r="ER97" s="2" t="s">
        <v>807</v>
      </c>
      <c r="ES97" s="2" t="s">
        <v>810</v>
      </c>
      <c r="ET97" s="2" t="s">
        <v>140</v>
      </c>
      <c r="EU97" s="2" t="s">
        <v>140</v>
      </c>
      <c r="EV97" s="2" t="s">
        <v>140</v>
      </c>
      <c r="EW97" s="2" t="s">
        <v>808</v>
      </c>
      <c r="EX97" s="2" t="s">
        <v>809</v>
      </c>
      <c r="EY97" s="2" t="s">
        <v>140</v>
      </c>
      <c r="EZ97" s="2" t="s">
        <v>140</v>
      </c>
      <c r="FA97" s="2" t="s">
        <v>140</v>
      </c>
      <c r="FH97" s="1" t="s">
        <v>184</v>
      </c>
      <c r="FI97" s="2" t="s">
        <v>842</v>
      </c>
      <c r="FJ97" s="2" t="s">
        <v>835</v>
      </c>
      <c r="FK97" s="2" t="s">
        <v>140</v>
      </c>
      <c r="FL97" s="2" t="s">
        <v>140</v>
      </c>
      <c r="FM97" s="2" t="s">
        <v>841</v>
      </c>
      <c r="FN97" s="2" t="s">
        <v>140</v>
      </c>
      <c r="FO97" s="2" t="s">
        <v>140</v>
      </c>
      <c r="FP97" s="2" t="s">
        <v>140</v>
      </c>
      <c r="FW97" s="1" t="s">
        <v>184</v>
      </c>
      <c r="FX97" s="2" t="s">
        <v>862</v>
      </c>
      <c r="FY97" s="2" t="s">
        <v>863</v>
      </c>
      <c r="FZ97" s="2" t="s">
        <v>140</v>
      </c>
      <c r="GA97" s="2" t="s">
        <v>140</v>
      </c>
      <c r="GB97" s="2" t="s">
        <v>140</v>
      </c>
      <c r="GC97" s="2" t="s">
        <v>140</v>
      </c>
      <c r="GJ97" s="1" t="s">
        <v>184</v>
      </c>
      <c r="GK97" s="2" t="s">
        <v>880</v>
      </c>
      <c r="GL97" s="2" t="s">
        <v>140</v>
      </c>
      <c r="GM97" s="2" t="s">
        <v>140</v>
      </c>
      <c r="GN97" s="2" t="s">
        <v>140</v>
      </c>
      <c r="GW97" s="1" t="s">
        <v>184</v>
      </c>
      <c r="GX97" s="2" t="s">
        <v>140</v>
      </c>
      <c r="GY97" s="2" t="s">
        <v>140</v>
      </c>
    </row>
    <row r="98" spans="1:207" ht="20.399999999999999" thickBot="1" x14ac:dyDescent="0.35">
      <c r="A98" s="1" t="s">
        <v>185</v>
      </c>
      <c r="B98" s="2" t="s">
        <v>546</v>
      </c>
      <c r="C98" s="2" t="s">
        <v>547</v>
      </c>
      <c r="D98" s="2" t="s">
        <v>537</v>
      </c>
      <c r="E98" s="2" t="s">
        <v>140</v>
      </c>
      <c r="F98" s="2" t="s">
        <v>140</v>
      </c>
      <c r="G98" s="2" t="s">
        <v>140</v>
      </c>
      <c r="H98" s="2" t="s">
        <v>140</v>
      </c>
      <c r="I98" s="2" t="s">
        <v>140</v>
      </c>
      <c r="P98" s="1" t="s">
        <v>185</v>
      </c>
      <c r="Q98" s="2" t="s">
        <v>365</v>
      </c>
      <c r="R98" s="2" t="s">
        <v>366</v>
      </c>
      <c r="S98" s="2" t="s">
        <v>140</v>
      </c>
      <c r="T98" s="2" t="s">
        <v>140</v>
      </c>
      <c r="U98" s="2" t="s">
        <v>140</v>
      </c>
      <c r="V98" s="2" t="s">
        <v>140</v>
      </c>
      <c r="W98" s="2" t="s">
        <v>378</v>
      </c>
      <c r="X98" s="2" t="s">
        <v>381</v>
      </c>
      <c r="AF98" s="1" t="s">
        <v>185</v>
      </c>
      <c r="AG98" s="2" t="s">
        <v>598</v>
      </c>
      <c r="AH98" s="2" t="s">
        <v>600</v>
      </c>
      <c r="AI98" s="2" t="s">
        <v>140</v>
      </c>
      <c r="AJ98" s="2" t="s">
        <v>586</v>
      </c>
      <c r="AK98" s="2" t="s">
        <v>140</v>
      </c>
      <c r="AL98" s="2" t="s">
        <v>140</v>
      </c>
      <c r="AM98" s="2" t="s">
        <v>140</v>
      </c>
      <c r="AN98" s="2" t="s">
        <v>140</v>
      </c>
      <c r="AO98" s="2" t="s">
        <v>601</v>
      </c>
      <c r="AP98" s="2" t="s">
        <v>590</v>
      </c>
      <c r="AQ98" s="2" t="s">
        <v>588</v>
      </c>
      <c r="AR98" s="2" t="s">
        <v>589</v>
      </c>
      <c r="AS98" s="2" t="s">
        <v>602</v>
      </c>
      <c r="AT98" s="2" t="s">
        <v>574</v>
      </c>
      <c r="AU98" s="2" t="s">
        <v>603</v>
      </c>
      <c r="AV98" s="2" t="s">
        <v>140</v>
      </c>
      <c r="BJ98" s="1" t="s">
        <v>185</v>
      </c>
      <c r="BK98" s="2" t="s">
        <v>655</v>
      </c>
      <c r="BL98" s="2" t="s">
        <v>656</v>
      </c>
      <c r="BM98" s="2" t="s">
        <v>140</v>
      </c>
      <c r="BN98" s="2" t="s">
        <v>140</v>
      </c>
      <c r="BO98" s="2" t="s">
        <v>140</v>
      </c>
      <c r="BP98" s="2" t="s">
        <v>140</v>
      </c>
      <c r="BQ98" s="2" t="s">
        <v>140</v>
      </c>
      <c r="BR98" s="2" t="s">
        <v>140</v>
      </c>
      <c r="BS98" s="2" t="s">
        <v>658</v>
      </c>
      <c r="BT98" s="2" t="s">
        <v>659</v>
      </c>
      <c r="BU98" s="2" t="s">
        <v>643</v>
      </c>
      <c r="BV98" s="2" t="s">
        <v>140</v>
      </c>
      <c r="BW98" s="2" t="s">
        <v>140</v>
      </c>
      <c r="BX98" s="2" t="s">
        <v>140</v>
      </c>
      <c r="BY98" s="2" t="s">
        <v>140</v>
      </c>
      <c r="BZ98" s="2" t="s">
        <v>140</v>
      </c>
      <c r="CF98" s="1" t="s">
        <v>185</v>
      </c>
      <c r="CG98" s="2" t="s">
        <v>444</v>
      </c>
      <c r="CH98" s="2" t="s">
        <v>446</v>
      </c>
      <c r="CI98" s="2" t="s">
        <v>140</v>
      </c>
      <c r="CJ98" s="2" t="s">
        <v>445</v>
      </c>
      <c r="CK98" s="2" t="s">
        <v>140</v>
      </c>
      <c r="CL98" s="2" t="s">
        <v>140</v>
      </c>
      <c r="CM98" s="2" t="s">
        <v>405</v>
      </c>
      <c r="CN98" s="2" t="s">
        <v>406</v>
      </c>
      <c r="CO98" s="2" t="s">
        <v>140</v>
      </c>
      <c r="CP98" s="2" t="s">
        <v>408</v>
      </c>
      <c r="CQ98" s="2" t="s">
        <v>434</v>
      </c>
      <c r="CR98" s="2" t="s">
        <v>435</v>
      </c>
      <c r="CS98" s="2" t="s">
        <v>447</v>
      </c>
      <c r="CT98" s="2" t="s">
        <v>140</v>
      </c>
      <c r="CU98" s="2" t="s">
        <v>140</v>
      </c>
      <c r="CV98" s="2" t="s">
        <v>442</v>
      </c>
      <c r="DD98" s="1" t="s">
        <v>185</v>
      </c>
      <c r="DE98" s="2" t="s">
        <v>719</v>
      </c>
      <c r="DF98" s="2" t="s">
        <v>720</v>
      </c>
      <c r="DG98" s="2" t="s">
        <v>140</v>
      </c>
      <c r="DH98" s="2" t="s">
        <v>711</v>
      </c>
      <c r="DI98" s="2" t="s">
        <v>140</v>
      </c>
      <c r="DJ98" s="2" t="s">
        <v>140</v>
      </c>
      <c r="DK98" s="2" t="s">
        <v>140</v>
      </c>
      <c r="DL98" s="2" t="s">
        <v>721</v>
      </c>
      <c r="DM98" s="2" t="s">
        <v>717</v>
      </c>
      <c r="DN98" s="2" t="s">
        <v>140</v>
      </c>
      <c r="DO98" s="2" t="s">
        <v>695</v>
      </c>
      <c r="DP98" s="2" t="s">
        <v>140</v>
      </c>
      <c r="DQ98" s="2" t="s">
        <v>140</v>
      </c>
      <c r="DR98" s="2" t="s">
        <v>140</v>
      </c>
      <c r="DX98" s="1" t="s">
        <v>185</v>
      </c>
      <c r="DY98" s="2" t="s">
        <v>763</v>
      </c>
      <c r="DZ98" s="2" t="s">
        <v>771</v>
      </c>
      <c r="EA98" s="2" t="s">
        <v>140</v>
      </c>
      <c r="EB98" s="2" t="s">
        <v>140</v>
      </c>
      <c r="EC98" s="2" t="s">
        <v>140</v>
      </c>
      <c r="ED98" s="2" t="s">
        <v>140</v>
      </c>
      <c r="EE98" s="2" t="s">
        <v>762</v>
      </c>
      <c r="EF98" s="2" t="s">
        <v>769</v>
      </c>
      <c r="EG98" s="2" t="s">
        <v>140</v>
      </c>
      <c r="EH98" s="2" t="s">
        <v>140</v>
      </c>
      <c r="EI98" s="2" t="s">
        <v>140</v>
      </c>
      <c r="EJ98" s="2" t="s">
        <v>140</v>
      </c>
      <c r="EQ98" s="1" t="s">
        <v>185</v>
      </c>
      <c r="ER98" s="2" t="s">
        <v>811</v>
      </c>
      <c r="ES98" s="2" t="s">
        <v>810</v>
      </c>
      <c r="ET98" s="2" t="s">
        <v>140</v>
      </c>
      <c r="EU98" s="2" t="s">
        <v>140</v>
      </c>
      <c r="EV98" s="2" t="s">
        <v>140</v>
      </c>
      <c r="EW98" s="2" t="s">
        <v>808</v>
      </c>
      <c r="EX98" s="2" t="s">
        <v>809</v>
      </c>
      <c r="EY98" s="2" t="s">
        <v>140</v>
      </c>
      <c r="EZ98" s="2" t="s">
        <v>140</v>
      </c>
      <c r="FA98" s="2" t="s">
        <v>140</v>
      </c>
      <c r="FH98" s="1" t="s">
        <v>185</v>
      </c>
      <c r="FI98" s="2" t="s">
        <v>842</v>
      </c>
      <c r="FJ98" s="2" t="s">
        <v>835</v>
      </c>
      <c r="FK98" s="2" t="s">
        <v>140</v>
      </c>
      <c r="FL98" s="2" t="s">
        <v>140</v>
      </c>
      <c r="FM98" s="2" t="s">
        <v>841</v>
      </c>
      <c r="FN98" s="2" t="s">
        <v>140</v>
      </c>
      <c r="FO98" s="2" t="s">
        <v>140</v>
      </c>
      <c r="FP98" s="2" t="s">
        <v>140</v>
      </c>
      <c r="FW98" s="1" t="s">
        <v>185</v>
      </c>
      <c r="FX98" s="2" t="s">
        <v>862</v>
      </c>
      <c r="FY98" s="2" t="s">
        <v>863</v>
      </c>
      <c r="FZ98" s="2" t="s">
        <v>140</v>
      </c>
      <c r="GA98" s="2" t="s">
        <v>140</v>
      </c>
      <c r="GB98" s="2" t="s">
        <v>140</v>
      </c>
      <c r="GC98" s="2" t="s">
        <v>140</v>
      </c>
      <c r="GJ98" s="1" t="s">
        <v>185</v>
      </c>
      <c r="GK98" s="2" t="s">
        <v>880</v>
      </c>
      <c r="GL98" s="2" t="s">
        <v>140</v>
      </c>
      <c r="GM98" s="2" t="s">
        <v>140</v>
      </c>
      <c r="GN98" s="2" t="s">
        <v>140</v>
      </c>
      <c r="GW98" s="1" t="s">
        <v>185</v>
      </c>
      <c r="GX98" s="2" t="s">
        <v>140</v>
      </c>
      <c r="GY98" s="2" t="s">
        <v>140</v>
      </c>
    </row>
    <row r="99" spans="1:207" ht="20.399999999999999" thickBot="1" x14ac:dyDescent="0.35">
      <c r="A99" s="1" t="s">
        <v>186</v>
      </c>
      <c r="B99" s="2" t="s">
        <v>546</v>
      </c>
      <c r="C99" s="2" t="s">
        <v>547</v>
      </c>
      <c r="D99" s="2" t="s">
        <v>537</v>
      </c>
      <c r="E99" s="2" t="s">
        <v>140</v>
      </c>
      <c r="F99" s="2" t="s">
        <v>140</v>
      </c>
      <c r="G99" s="2" t="s">
        <v>140</v>
      </c>
      <c r="H99" s="2" t="s">
        <v>140</v>
      </c>
      <c r="I99" s="2" t="s">
        <v>140</v>
      </c>
      <c r="P99" s="1" t="s">
        <v>186</v>
      </c>
      <c r="Q99" s="2" t="s">
        <v>365</v>
      </c>
      <c r="R99" s="2" t="s">
        <v>366</v>
      </c>
      <c r="S99" s="2" t="s">
        <v>140</v>
      </c>
      <c r="T99" s="2" t="s">
        <v>140</v>
      </c>
      <c r="U99" s="2" t="s">
        <v>140</v>
      </c>
      <c r="V99" s="2" t="s">
        <v>140</v>
      </c>
      <c r="W99" s="2" t="s">
        <v>378</v>
      </c>
      <c r="X99" s="2" t="s">
        <v>382</v>
      </c>
      <c r="AF99" s="1" t="s">
        <v>186</v>
      </c>
      <c r="AG99" s="2" t="s">
        <v>598</v>
      </c>
      <c r="AH99" s="2" t="s">
        <v>600</v>
      </c>
      <c r="AI99" s="2" t="s">
        <v>140</v>
      </c>
      <c r="AJ99" s="2" t="s">
        <v>586</v>
      </c>
      <c r="AK99" s="2" t="s">
        <v>140</v>
      </c>
      <c r="AL99" s="2" t="s">
        <v>140</v>
      </c>
      <c r="AM99" s="2" t="s">
        <v>140</v>
      </c>
      <c r="AN99" s="2" t="s">
        <v>140</v>
      </c>
      <c r="AO99" s="2" t="s">
        <v>604</v>
      </c>
      <c r="AP99" s="2" t="s">
        <v>590</v>
      </c>
      <c r="AQ99" s="2" t="s">
        <v>588</v>
      </c>
      <c r="AR99" s="2" t="s">
        <v>589</v>
      </c>
      <c r="AS99" s="2" t="s">
        <v>602</v>
      </c>
      <c r="AT99" s="2" t="s">
        <v>574</v>
      </c>
      <c r="AU99" s="2" t="s">
        <v>603</v>
      </c>
      <c r="AV99" s="2" t="s">
        <v>140</v>
      </c>
      <c r="BJ99" s="1" t="s">
        <v>186</v>
      </c>
      <c r="BK99" s="2" t="s">
        <v>660</v>
      </c>
      <c r="BL99" s="2" t="s">
        <v>656</v>
      </c>
      <c r="BM99" s="2" t="s">
        <v>140</v>
      </c>
      <c r="BN99" s="2" t="s">
        <v>140</v>
      </c>
      <c r="BO99" s="2" t="s">
        <v>140</v>
      </c>
      <c r="BP99" s="2" t="s">
        <v>140</v>
      </c>
      <c r="BQ99" s="2" t="s">
        <v>140</v>
      </c>
      <c r="BR99" s="2" t="s">
        <v>140</v>
      </c>
      <c r="BS99" s="2" t="s">
        <v>658</v>
      </c>
      <c r="BT99" s="2" t="s">
        <v>659</v>
      </c>
      <c r="BU99" s="2" t="s">
        <v>643</v>
      </c>
      <c r="BV99" s="2" t="s">
        <v>140</v>
      </c>
      <c r="BW99" s="2" t="s">
        <v>140</v>
      </c>
      <c r="BX99" s="2" t="s">
        <v>140</v>
      </c>
      <c r="BY99" s="2" t="s">
        <v>140</v>
      </c>
      <c r="BZ99" s="2" t="s">
        <v>140</v>
      </c>
      <c r="CF99" s="1" t="s">
        <v>186</v>
      </c>
      <c r="CG99" s="2" t="s">
        <v>444</v>
      </c>
      <c r="CH99" s="2" t="s">
        <v>446</v>
      </c>
      <c r="CI99" s="2" t="s">
        <v>140</v>
      </c>
      <c r="CJ99" s="2" t="s">
        <v>140</v>
      </c>
      <c r="CK99" s="2" t="s">
        <v>140</v>
      </c>
      <c r="CL99" s="2" t="s">
        <v>140</v>
      </c>
      <c r="CM99" s="2" t="s">
        <v>405</v>
      </c>
      <c r="CN99" s="2" t="s">
        <v>406</v>
      </c>
      <c r="CO99" s="2" t="s">
        <v>140</v>
      </c>
      <c r="CP99" s="2" t="s">
        <v>140</v>
      </c>
      <c r="CQ99" s="2" t="s">
        <v>434</v>
      </c>
      <c r="CR99" s="2" t="s">
        <v>435</v>
      </c>
      <c r="CS99" s="2" t="s">
        <v>447</v>
      </c>
      <c r="CT99" s="2" t="s">
        <v>140</v>
      </c>
      <c r="CU99" s="2" t="s">
        <v>140</v>
      </c>
      <c r="CV99" s="2" t="s">
        <v>442</v>
      </c>
      <c r="DD99" s="1" t="s">
        <v>186</v>
      </c>
      <c r="DE99" s="2" t="s">
        <v>722</v>
      </c>
      <c r="DF99" s="2" t="s">
        <v>723</v>
      </c>
      <c r="DG99" s="2" t="s">
        <v>140</v>
      </c>
      <c r="DH99" s="2" t="s">
        <v>140</v>
      </c>
      <c r="DI99" s="2" t="s">
        <v>140</v>
      </c>
      <c r="DJ99" s="2" t="s">
        <v>140</v>
      </c>
      <c r="DK99" s="2" t="s">
        <v>140</v>
      </c>
      <c r="DL99" s="2" t="s">
        <v>721</v>
      </c>
      <c r="DM99" s="2" t="s">
        <v>724</v>
      </c>
      <c r="DN99" s="2" t="s">
        <v>140</v>
      </c>
      <c r="DO99" s="2" t="s">
        <v>695</v>
      </c>
      <c r="DP99" s="2" t="s">
        <v>140</v>
      </c>
      <c r="DQ99" s="2" t="s">
        <v>140</v>
      </c>
      <c r="DR99" s="2" t="s">
        <v>140</v>
      </c>
      <c r="DX99" s="1" t="s">
        <v>186</v>
      </c>
      <c r="DY99" s="2" t="s">
        <v>763</v>
      </c>
      <c r="DZ99" s="2" t="s">
        <v>772</v>
      </c>
      <c r="EA99" s="2" t="s">
        <v>140</v>
      </c>
      <c r="EB99" s="2" t="s">
        <v>140</v>
      </c>
      <c r="EC99" s="2" t="s">
        <v>140</v>
      </c>
      <c r="ED99" s="2" t="s">
        <v>140</v>
      </c>
      <c r="EE99" s="2" t="s">
        <v>762</v>
      </c>
      <c r="EF99" s="2" t="s">
        <v>773</v>
      </c>
      <c r="EG99" s="2" t="s">
        <v>140</v>
      </c>
      <c r="EH99" s="2" t="s">
        <v>140</v>
      </c>
      <c r="EI99" s="2" t="s">
        <v>140</v>
      </c>
      <c r="EJ99" s="2" t="s">
        <v>140</v>
      </c>
      <c r="EQ99" s="1" t="s">
        <v>186</v>
      </c>
      <c r="ER99" s="2" t="s">
        <v>811</v>
      </c>
      <c r="ES99" s="2" t="s">
        <v>810</v>
      </c>
      <c r="ET99" s="2" t="s">
        <v>140</v>
      </c>
      <c r="EU99" s="2" t="s">
        <v>140</v>
      </c>
      <c r="EV99" s="2" t="s">
        <v>140</v>
      </c>
      <c r="EW99" s="2" t="s">
        <v>812</v>
      </c>
      <c r="EX99" s="2" t="s">
        <v>809</v>
      </c>
      <c r="EY99" s="2" t="s">
        <v>140</v>
      </c>
      <c r="EZ99" s="2" t="s">
        <v>140</v>
      </c>
      <c r="FA99" s="2" t="s">
        <v>140</v>
      </c>
      <c r="FH99" s="1" t="s">
        <v>186</v>
      </c>
      <c r="FI99" s="2" t="s">
        <v>843</v>
      </c>
      <c r="FJ99" s="2" t="s">
        <v>835</v>
      </c>
      <c r="FK99" s="2" t="s">
        <v>140</v>
      </c>
      <c r="FL99" s="2" t="s">
        <v>140</v>
      </c>
      <c r="FM99" s="2" t="s">
        <v>841</v>
      </c>
      <c r="FN99" s="2" t="s">
        <v>140</v>
      </c>
      <c r="FO99" s="2" t="s">
        <v>140</v>
      </c>
      <c r="FP99" s="2" t="s">
        <v>140</v>
      </c>
      <c r="FW99" s="1" t="s">
        <v>186</v>
      </c>
      <c r="FX99" s="2" t="s">
        <v>862</v>
      </c>
      <c r="FY99" s="2" t="s">
        <v>863</v>
      </c>
      <c r="FZ99" s="2" t="s">
        <v>140</v>
      </c>
      <c r="GA99" s="2" t="s">
        <v>140</v>
      </c>
      <c r="GB99" s="2" t="s">
        <v>140</v>
      </c>
      <c r="GC99" s="2" t="s">
        <v>140</v>
      </c>
      <c r="GJ99" s="1" t="s">
        <v>186</v>
      </c>
      <c r="GK99" s="2" t="s">
        <v>880</v>
      </c>
      <c r="GL99" s="2" t="s">
        <v>140</v>
      </c>
      <c r="GM99" s="2" t="s">
        <v>140</v>
      </c>
      <c r="GN99" s="2" t="s">
        <v>140</v>
      </c>
      <c r="GW99" s="1" t="s">
        <v>186</v>
      </c>
      <c r="GX99" s="2" t="s">
        <v>140</v>
      </c>
      <c r="GY99" s="2" t="s">
        <v>140</v>
      </c>
    </row>
    <row r="100" spans="1:207" ht="20.399999999999999" thickBot="1" x14ac:dyDescent="0.35">
      <c r="A100" s="1" t="s">
        <v>187</v>
      </c>
      <c r="B100" s="2" t="s">
        <v>546</v>
      </c>
      <c r="C100" s="2" t="s">
        <v>547</v>
      </c>
      <c r="D100" s="2" t="s">
        <v>537</v>
      </c>
      <c r="E100" s="2" t="s">
        <v>140</v>
      </c>
      <c r="F100" s="2" t="s">
        <v>140</v>
      </c>
      <c r="G100" s="2" t="s">
        <v>140</v>
      </c>
      <c r="H100" s="2" t="s">
        <v>140</v>
      </c>
      <c r="I100" s="2" t="s">
        <v>140</v>
      </c>
      <c r="P100" s="1" t="s">
        <v>187</v>
      </c>
      <c r="Q100" s="2" t="s">
        <v>383</v>
      </c>
      <c r="R100" s="2" t="s">
        <v>366</v>
      </c>
      <c r="S100" s="2" t="s">
        <v>140</v>
      </c>
      <c r="T100" s="2" t="s">
        <v>140</v>
      </c>
      <c r="U100" s="2" t="s">
        <v>140</v>
      </c>
      <c r="V100" s="2" t="s">
        <v>140</v>
      </c>
      <c r="W100" s="2" t="s">
        <v>378</v>
      </c>
      <c r="X100" s="2" t="s">
        <v>384</v>
      </c>
      <c r="AF100" s="1" t="s">
        <v>187</v>
      </c>
      <c r="AG100" s="2" t="s">
        <v>598</v>
      </c>
      <c r="AH100" s="2" t="s">
        <v>605</v>
      </c>
      <c r="AI100" s="2" t="s">
        <v>140</v>
      </c>
      <c r="AJ100" s="2" t="s">
        <v>586</v>
      </c>
      <c r="AK100" s="2" t="s">
        <v>140</v>
      </c>
      <c r="AL100" s="2" t="s">
        <v>140</v>
      </c>
      <c r="AM100" s="2" t="s">
        <v>140</v>
      </c>
      <c r="AN100" s="2" t="s">
        <v>140</v>
      </c>
      <c r="AO100" s="2" t="s">
        <v>604</v>
      </c>
      <c r="AP100" s="2" t="s">
        <v>590</v>
      </c>
      <c r="AQ100" s="2" t="s">
        <v>588</v>
      </c>
      <c r="AR100" s="2" t="s">
        <v>589</v>
      </c>
      <c r="AS100" s="2" t="s">
        <v>602</v>
      </c>
      <c r="AT100" s="2" t="s">
        <v>574</v>
      </c>
      <c r="AU100" s="2" t="s">
        <v>606</v>
      </c>
      <c r="AV100" s="2" t="s">
        <v>140</v>
      </c>
      <c r="BJ100" s="1" t="s">
        <v>187</v>
      </c>
      <c r="BK100" s="2" t="s">
        <v>660</v>
      </c>
      <c r="BL100" s="2" t="s">
        <v>656</v>
      </c>
      <c r="BM100" s="2" t="s">
        <v>140</v>
      </c>
      <c r="BN100" s="2" t="s">
        <v>140</v>
      </c>
      <c r="BO100" s="2" t="s">
        <v>140</v>
      </c>
      <c r="BP100" s="2" t="s">
        <v>140</v>
      </c>
      <c r="BQ100" s="2" t="s">
        <v>140</v>
      </c>
      <c r="BR100" s="2" t="s">
        <v>140</v>
      </c>
      <c r="BS100" s="2" t="s">
        <v>658</v>
      </c>
      <c r="BT100" s="2" t="s">
        <v>659</v>
      </c>
      <c r="BU100" s="2" t="s">
        <v>643</v>
      </c>
      <c r="BV100" s="2" t="s">
        <v>140</v>
      </c>
      <c r="BW100" s="2" t="s">
        <v>140</v>
      </c>
      <c r="BX100" s="2" t="s">
        <v>140</v>
      </c>
      <c r="BY100" s="2" t="s">
        <v>140</v>
      </c>
      <c r="BZ100" s="2" t="s">
        <v>140</v>
      </c>
      <c r="CF100" s="1" t="s">
        <v>187</v>
      </c>
      <c r="CG100" s="2" t="s">
        <v>444</v>
      </c>
      <c r="CH100" s="2" t="s">
        <v>446</v>
      </c>
      <c r="CI100" s="2" t="s">
        <v>140</v>
      </c>
      <c r="CJ100" s="2" t="s">
        <v>140</v>
      </c>
      <c r="CK100" s="2" t="s">
        <v>140</v>
      </c>
      <c r="CL100" s="2" t="s">
        <v>140</v>
      </c>
      <c r="CM100" s="2" t="s">
        <v>140</v>
      </c>
      <c r="CN100" s="2" t="s">
        <v>448</v>
      </c>
      <c r="CO100" s="2" t="s">
        <v>140</v>
      </c>
      <c r="CP100" s="2" t="s">
        <v>140</v>
      </c>
      <c r="CQ100" s="2" t="s">
        <v>434</v>
      </c>
      <c r="CR100" s="2" t="s">
        <v>435</v>
      </c>
      <c r="CS100" s="2" t="s">
        <v>447</v>
      </c>
      <c r="CT100" s="2" t="s">
        <v>140</v>
      </c>
      <c r="CU100" s="2" t="s">
        <v>140</v>
      </c>
      <c r="CV100" s="2" t="s">
        <v>442</v>
      </c>
      <c r="DD100" s="1" t="s">
        <v>187</v>
      </c>
      <c r="DE100" s="2" t="s">
        <v>725</v>
      </c>
      <c r="DF100" s="2" t="s">
        <v>723</v>
      </c>
      <c r="DG100" s="2" t="s">
        <v>140</v>
      </c>
      <c r="DH100" s="2" t="s">
        <v>140</v>
      </c>
      <c r="DI100" s="2" t="s">
        <v>140</v>
      </c>
      <c r="DJ100" s="2" t="s">
        <v>140</v>
      </c>
      <c r="DK100" s="2" t="s">
        <v>140</v>
      </c>
      <c r="DL100" s="2" t="s">
        <v>721</v>
      </c>
      <c r="DM100" s="2" t="s">
        <v>724</v>
      </c>
      <c r="DN100" s="2" t="s">
        <v>140</v>
      </c>
      <c r="DO100" s="2" t="s">
        <v>695</v>
      </c>
      <c r="DP100" s="2" t="s">
        <v>140</v>
      </c>
      <c r="DQ100" s="2" t="s">
        <v>140</v>
      </c>
      <c r="DR100" s="2" t="s">
        <v>140</v>
      </c>
      <c r="DX100" s="1" t="s">
        <v>187</v>
      </c>
      <c r="DY100" s="2" t="s">
        <v>763</v>
      </c>
      <c r="DZ100" s="2" t="s">
        <v>772</v>
      </c>
      <c r="EA100" s="2" t="s">
        <v>140</v>
      </c>
      <c r="EB100" s="2" t="s">
        <v>140</v>
      </c>
      <c r="EC100" s="2" t="s">
        <v>140</v>
      </c>
      <c r="ED100" s="2" t="s">
        <v>140</v>
      </c>
      <c r="EE100" s="2" t="s">
        <v>762</v>
      </c>
      <c r="EF100" s="2" t="s">
        <v>774</v>
      </c>
      <c r="EG100" s="2" t="s">
        <v>140</v>
      </c>
      <c r="EH100" s="2" t="s">
        <v>140</v>
      </c>
      <c r="EI100" s="2" t="s">
        <v>140</v>
      </c>
      <c r="EJ100" s="2" t="s">
        <v>140</v>
      </c>
      <c r="EQ100" s="1" t="s">
        <v>187</v>
      </c>
      <c r="ER100" s="2" t="s">
        <v>811</v>
      </c>
      <c r="ES100" s="2" t="s">
        <v>813</v>
      </c>
      <c r="ET100" s="2" t="s">
        <v>140</v>
      </c>
      <c r="EU100" s="2" t="s">
        <v>140</v>
      </c>
      <c r="EV100" s="2" t="s">
        <v>140</v>
      </c>
      <c r="EW100" s="2" t="s">
        <v>814</v>
      </c>
      <c r="EX100" s="2" t="s">
        <v>809</v>
      </c>
      <c r="EY100" s="2" t="s">
        <v>140</v>
      </c>
      <c r="EZ100" s="2" t="s">
        <v>140</v>
      </c>
      <c r="FA100" s="2" t="s">
        <v>140</v>
      </c>
      <c r="FH100" s="1" t="s">
        <v>187</v>
      </c>
      <c r="FI100" s="2" t="s">
        <v>843</v>
      </c>
      <c r="FJ100" s="2" t="s">
        <v>835</v>
      </c>
      <c r="FK100" s="2" t="s">
        <v>140</v>
      </c>
      <c r="FL100" s="2" t="s">
        <v>140</v>
      </c>
      <c r="FM100" s="2" t="s">
        <v>841</v>
      </c>
      <c r="FN100" s="2" t="s">
        <v>140</v>
      </c>
      <c r="FO100" s="2" t="s">
        <v>140</v>
      </c>
      <c r="FP100" s="2" t="s">
        <v>140</v>
      </c>
      <c r="FW100" s="1" t="s">
        <v>187</v>
      </c>
      <c r="FX100" s="2" t="s">
        <v>862</v>
      </c>
      <c r="FY100" s="2" t="s">
        <v>863</v>
      </c>
      <c r="FZ100" s="2" t="s">
        <v>140</v>
      </c>
      <c r="GA100" s="2" t="s">
        <v>140</v>
      </c>
      <c r="GB100" s="2" t="s">
        <v>140</v>
      </c>
      <c r="GC100" s="2" t="s">
        <v>140</v>
      </c>
      <c r="GJ100" s="1" t="s">
        <v>187</v>
      </c>
      <c r="GK100" s="2" t="s">
        <v>880</v>
      </c>
      <c r="GL100" s="2" t="s">
        <v>140</v>
      </c>
      <c r="GM100" s="2" t="s">
        <v>140</v>
      </c>
      <c r="GN100" s="2" t="s">
        <v>140</v>
      </c>
      <c r="GW100" s="1" t="s">
        <v>187</v>
      </c>
      <c r="GX100" s="2" t="s">
        <v>140</v>
      </c>
      <c r="GY100" s="2" t="s">
        <v>140</v>
      </c>
    </row>
    <row r="101" spans="1:207" ht="20.399999999999999" thickBot="1" x14ac:dyDescent="0.35">
      <c r="A101" s="1" t="s">
        <v>188</v>
      </c>
      <c r="B101" s="2" t="s">
        <v>548</v>
      </c>
      <c r="C101" s="2" t="s">
        <v>547</v>
      </c>
      <c r="D101" s="2" t="s">
        <v>537</v>
      </c>
      <c r="E101" s="2" t="s">
        <v>140</v>
      </c>
      <c r="F101" s="2" t="s">
        <v>140</v>
      </c>
      <c r="G101" s="2" t="s">
        <v>140</v>
      </c>
      <c r="H101" s="2" t="s">
        <v>140</v>
      </c>
      <c r="I101" s="2" t="s">
        <v>140</v>
      </c>
      <c r="P101" s="1" t="s">
        <v>188</v>
      </c>
      <c r="Q101" s="2" t="s">
        <v>383</v>
      </c>
      <c r="R101" s="2" t="s">
        <v>366</v>
      </c>
      <c r="S101" s="2" t="s">
        <v>140</v>
      </c>
      <c r="T101" s="2" t="s">
        <v>140</v>
      </c>
      <c r="U101" s="2" t="s">
        <v>140</v>
      </c>
      <c r="V101" s="2" t="s">
        <v>140</v>
      </c>
      <c r="W101" s="2" t="s">
        <v>378</v>
      </c>
      <c r="X101" s="2" t="s">
        <v>384</v>
      </c>
      <c r="AF101" s="1" t="s">
        <v>188</v>
      </c>
      <c r="AG101" s="2" t="s">
        <v>607</v>
      </c>
      <c r="AH101" s="2" t="s">
        <v>605</v>
      </c>
      <c r="AI101" s="2" t="s">
        <v>140</v>
      </c>
      <c r="AJ101" s="2" t="s">
        <v>586</v>
      </c>
      <c r="AK101" s="2" t="s">
        <v>140</v>
      </c>
      <c r="AL101" s="2" t="s">
        <v>140</v>
      </c>
      <c r="AM101" s="2" t="s">
        <v>140</v>
      </c>
      <c r="AN101" s="2" t="s">
        <v>140</v>
      </c>
      <c r="AO101" s="2" t="s">
        <v>604</v>
      </c>
      <c r="AP101" s="2" t="s">
        <v>590</v>
      </c>
      <c r="AQ101" s="2" t="s">
        <v>588</v>
      </c>
      <c r="AR101" s="2" t="s">
        <v>608</v>
      </c>
      <c r="AS101" s="2" t="s">
        <v>602</v>
      </c>
      <c r="AT101" s="2" t="s">
        <v>574</v>
      </c>
      <c r="AU101" s="2" t="s">
        <v>606</v>
      </c>
      <c r="AV101" s="2" t="s">
        <v>140</v>
      </c>
      <c r="BJ101" s="1" t="s">
        <v>188</v>
      </c>
      <c r="BK101" s="2" t="s">
        <v>660</v>
      </c>
      <c r="BL101" s="2" t="s">
        <v>656</v>
      </c>
      <c r="BM101" s="2" t="s">
        <v>140</v>
      </c>
      <c r="BN101" s="2" t="s">
        <v>140</v>
      </c>
      <c r="BO101" s="2" t="s">
        <v>140</v>
      </c>
      <c r="BP101" s="2" t="s">
        <v>140</v>
      </c>
      <c r="BQ101" s="2" t="s">
        <v>140</v>
      </c>
      <c r="BR101" s="2" t="s">
        <v>140</v>
      </c>
      <c r="BS101" s="2" t="s">
        <v>661</v>
      </c>
      <c r="BT101" s="2" t="s">
        <v>659</v>
      </c>
      <c r="BU101" s="2" t="s">
        <v>643</v>
      </c>
      <c r="BV101" s="2" t="s">
        <v>140</v>
      </c>
      <c r="BW101" s="2" t="s">
        <v>140</v>
      </c>
      <c r="BX101" s="2" t="s">
        <v>140</v>
      </c>
      <c r="BY101" s="2" t="s">
        <v>140</v>
      </c>
      <c r="BZ101" s="2" t="s">
        <v>140</v>
      </c>
      <c r="CF101" s="1" t="s">
        <v>188</v>
      </c>
      <c r="CG101" s="2" t="s">
        <v>449</v>
      </c>
      <c r="CH101" s="2" t="s">
        <v>446</v>
      </c>
      <c r="CI101" s="2" t="s">
        <v>140</v>
      </c>
      <c r="CJ101" s="2" t="s">
        <v>140</v>
      </c>
      <c r="CK101" s="2" t="s">
        <v>140</v>
      </c>
      <c r="CL101" s="2" t="s">
        <v>140</v>
      </c>
      <c r="CM101" s="2" t="s">
        <v>140</v>
      </c>
      <c r="CN101" s="2" t="s">
        <v>448</v>
      </c>
      <c r="CO101" s="2" t="s">
        <v>140</v>
      </c>
      <c r="CP101" s="2" t="s">
        <v>140</v>
      </c>
      <c r="CQ101" s="2" t="s">
        <v>434</v>
      </c>
      <c r="CR101" s="2" t="s">
        <v>435</v>
      </c>
      <c r="CS101" s="2" t="s">
        <v>447</v>
      </c>
      <c r="CT101" s="2" t="s">
        <v>140</v>
      </c>
      <c r="CU101" s="2" t="s">
        <v>140</v>
      </c>
      <c r="CV101" s="2" t="s">
        <v>450</v>
      </c>
      <c r="DD101" s="1" t="s">
        <v>188</v>
      </c>
      <c r="DE101" s="2" t="s">
        <v>725</v>
      </c>
      <c r="DF101" s="2" t="s">
        <v>723</v>
      </c>
      <c r="DG101" s="2" t="s">
        <v>140</v>
      </c>
      <c r="DH101" s="2" t="s">
        <v>140</v>
      </c>
      <c r="DI101" s="2" t="s">
        <v>140</v>
      </c>
      <c r="DJ101" s="2" t="s">
        <v>140</v>
      </c>
      <c r="DK101" s="2" t="s">
        <v>140</v>
      </c>
      <c r="DL101" s="2" t="s">
        <v>721</v>
      </c>
      <c r="DM101" s="2" t="s">
        <v>724</v>
      </c>
      <c r="DN101" s="2" t="s">
        <v>140</v>
      </c>
      <c r="DO101" s="2" t="s">
        <v>695</v>
      </c>
      <c r="DP101" s="2" t="s">
        <v>140</v>
      </c>
      <c r="DQ101" s="2" t="s">
        <v>140</v>
      </c>
      <c r="DR101" s="2" t="s">
        <v>140</v>
      </c>
      <c r="DX101" s="1" t="s">
        <v>188</v>
      </c>
      <c r="DY101" s="2" t="s">
        <v>763</v>
      </c>
      <c r="DZ101" s="2" t="s">
        <v>772</v>
      </c>
      <c r="EA101" s="2" t="s">
        <v>140</v>
      </c>
      <c r="EB101" s="2" t="s">
        <v>140</v>
      </c>
      <c r="EC101" s="2" t="s">
        <v>140</v>
      </c>
      <c r="ED101" s="2" t="s">
        <v>140</v>
      </c>
      <c r="EE101" s="2" t="s">
        <v>762</v>
      </c>
      <c r="EF101" s="2" t="s">
        <v>774</v>
      </c>
      <c r="EG101" s="2" t="s">
        <v>140</v>
      </c>
      <c r="EH101" s="2" t="s">
        <v>140</v>
      </c>
      <c r="EI101" s="2" t="s">
        <v>140</v>
      </c>
      <c r="EJ101" s="2" t="s">
        <v>140</v>
      </c>
      <c r="EQ101" s="1" t="s">
        <v>188</v>
      </c>
      <c r="ER101" s="2" t="s">
        <v>811</v>
      </c>
      <c r="ES101" s="2" t="s">
        <v>813</v>
      </c>
      <c r="ET101" s="2" t="s">
        <v>140</v>
      </c>
      <c r="EU101" s="2" t="s">
        <v>140</v>
      </c>
      <c r="EV101" s="2" t="s">
        <v>140</v>
      </c>
      <c r="EW101" s="2" t="s">
        <v>814</v>
      </c>
      <c r="EX101" s="2" t="s">
        <v>809</v>
      </c>
      <c r="EY101" s="2" t="s">
        <v>140</v>
      </c>
      <c r="EZ101" s="2" t="s">
        <v>140</v>
      </c>
      <c r="FA101" s="2" t="s">
        <v>140</v>
      </c>
      <c r="FH101" s="1" t="s">
        <v>188</v>
      </c>
      <c r="FI101" s="2" t="s">
        <v>843</v>
      </c>
      <c r="FJ101" s="2" t="s">
        <v>835</v>
      </c>
      <c r="FK101" s="2" t="s">
        <v>140</v>
      </c>
      <c r="FL101" s="2" t="s">
        <v>140</v>
      </c>
      <c r="FM101" s="2" t="s">
        <v>841</v>
      </c>
      <c r="FN101" s="2" t="s">
        <v>140</v>
      </c>
      <c r="FO101" s="2" t="s">
        <v>140</v>
      </c>
      <c r="FP101" s="2" t="s">
        <v>140</v>
      </c>
      <c r="FW101" s="1" t="s">
        <v>188</v>
      </c>
      <c r="FX101" s="2" t="s">
        <v>862</v>
      </c>
      <c r="FY101" s="2" t="s">
        <v>863</v>
      </c>
      <c r="FZ101" s="2" t="s">
        <v>140</v>
      </c>
      <c r="GA101" s="2" t="s">
        <v>140</v>
      </c>
      <c r="GB101" s="2" t="s">
        <v>140</v>
      </c>
      <c r="GC101" s="2" t="s">
        <v>140</v>
      </c>
      <c r="GJ101" s="1" t="s">
        <v>188</v>
      </c>
      <c r="GK101" s="2" t="s">
        <v>880</v>
      </c>
      <c r="GL101" s="2" t="s">
        <v>140</v>
      </c>
      <c r="GM101" s="2" t="s">
        <v>140</v>
      </c>
      <c r="GN101" s="2" t="s">
        <v>140</v>
      </c>
      <c r="GW101" s="1" t="s">
        <v>188</v>
      </c>
      <c r="GX101" s="2" t="s">
        <v>140</v>
      </c>
      <c r="GY101" s="2" t="s">
        <v>140</v>
      </c>
    </row>
    <row r="102" spans="1:207" ht="20.399999999999999" thickBot="1" x14ac:dyDescent="0.35">
      <c r="A102" s="1" t="s">
        <v>189</v>
      </c>
      <c r="B102" s="2" t="s">
        <v>548</v>
      </c>
      <c r="C102" s="2" t="s">
        <v>547</v>
      </c>
      <c r="D102" s="2" t="s">
        <v>537</v>
      </c>
      <c r="E102" s="2" t="s">
        <v>140</v>
      </c>
      <c r="F102" s="2" t="s">
        <v>140</v>
      </c>
      <c r="G102" s="2" t="s">
        <v>140</v>
      </c>
      <c r="H102" s="2" t="s">
        <v>140</v>
      </c>
      <c r="I102" s="2" t="s">
        <v>140</v>
      </c>
      <c r="P102" s="1" t="s">
        <v>189</v>
      </c>
      <c r="Q102" s="2" t="s">
        <v>383</v>
      </c>
      <c r="R102" s="2" t="s">
        <v>366</v>
      </c>
      <c r="S102" s="2" t="s">
        <v>140</v>
      </c>
      <c r="T102" s="2" t="s">
        <v>140</v>
      </c>
      <c r="U102" s="2" t="s">
        <v>140</v>
      </c>
      <c r="V102" s="2" t="s">
        <v>140</v>
      </c>
      <c r="W102" s="2" t="s">
        <v>378</v>
      </c>
      <c r="X102" s="2" t="s">
        <v>385</v>
      </c>
      <c r="AF102" s="1" t="s">
        <v>189</v>
      </c>
      <c r="AG102" s="2" t="s">
        <v>607</v>
      </c>
      <c r="AH102" s="2" t="s">
        <v>605</v>
      </c>
      <c r="AI102" s="2" t="s">
        <v>140</v>
      </c>
      <c r="AJ102" s="2" t="s">
        <v>586</v>
      </c>
      <c r="AK102" s="2" t="s">
        <v>140</v>
      </c>
      <c r="AL102" s="2" t="s">
        <v>140</v>
      </c>
      <c r="AM102" s="2" t="s">
        <v>140</v>
      </c>
      <c r="AN102" s="2" t="s">
        <v>140</v>
      </c>
      <c r="AO102" s="2" t="s">
        <v>604</v>
      </c>
      <c r="AP102" s="2" t="s">
        <v>590</v>
      </c>
      <c r="AQ102" s="2" t="s">
        <v>588</v>
      </c>
      <c r="AR102" s="2" t="s">
        <v>608</v>
      </c>
      <c r="AS102" s="2" t="s">
        <v>609</v>
      </c>
      <c r="AT102" s="2" t="s">
        <v>574</v>
      </c>
      <c r="AU102" s="2" t="s">
        <v>606</v>
      </c>
      <c r="AV102" s="2" t="s">
        <v>140</v>
      </c>
      <c r="BJ102" s="1" t="s">
        <v>189</v>
      </c>
      <c r="BK102" s="2" t="s">
        <v>662</v>
      </c>
      <c r="BL102" s="2" t="s">
        <v>663</v>
      </c>
      <c r="BM102" s="2" t="s">
        <v>140</v>
      </c>
      <c r="BN102" s="2" t="s">
        <v>140</v>
      </c>
      <c r="BO102" s="2" t="s">
        <v>140</v>
      </c>
      <c r="BP102" s="2" t="s">
        <v>140</v>
      </c>
      <c r="BQ102" s="2" t="s">
        <v>140</v>
      </c>
      <c r="BR102" s="2" t="s">
        <v>140</v>
      </c>
      <c r="BS102" s="2" t="s">
        <v>664</v>
      </c>
      <c r="BT102" s="2" t="s">
        <v>659</v>
      </c>
      <c r="BU102" s="2" t="s">
        <v>643</v>
      </c>
      <c r="BV102" s="2" t="s">
        <v>140</v>
      </c>
      <c r="BW102" s="2" t="s">
        <v>140</v>
      </c>
      <c r="BX102" s="2" t="s">
        <v>140</v>
      </c>
      <c r="BY102" s="2" t="s">
        <v>140</v>
      </c>
      <c r="BZ102" s="2" t="s">
        <v>140</v>
      </c>
      <c r="CF102" s="1" t="s">
        <v>189</v>
      </c>
      <c r="CG102" s="2" t="s">
        <v>449</v>
      </c>
      <c r="CH102" s="2" t="s">
        <v>446</v>
      </c>
      <c r="CI102" s="2" t="s">
        <v>140</v>
      </c>
      <c r="CJ102" s="2" t="s">
        <v>140</v>
      </c>
      <c r="CK102" s="2" t="s">
        <v>140</v>
      </c>
      <c r="CL102" s="2" t="s">
        <v>140</v>
      </c>
      <c r="CM102" s="2" t="s">
        <v>140</v>
      </c>
      <c r="CN102" s="2" t="s">
        <v>448</v>
      </c>
      <c r="CO102" s="2" t="s">
        <v>140</v>
      </c>
      <c r="CP102" s="2" t="s">
        <v>140</v>
      </c>
      <c r="CQ102" s="2" t="s">
        <v>434</v>
      </c>
      <c r="CR102" s="2" t="s">
        <v>435</v>
      </c>
      <c r="CS102" s="2" t="s">
        <v>447</v>
      </c>
      <c r="CT102" s="2" t="s">
        <v>140</v>
      </c>
      <c r="CU102" s="2" t="s">
        <v>140</v>
      </c>
      <c r="CV102" s="2" t="s">
        <v>451</v>
      </c>
      <c r="DD102" s="1" t="s">
        <v>189</v>
      </c>
      <c r="DE102" s="2" t="s">
        <v>726</v>
      </c>
      <c r="DF102" s="2" t="s">
        <v>723</v>
      </c>
      <c r="DG102" s="2" t="s">
        <v>140</v>
      </c>
      <c r="DH102" s="2" t="s">
        <v>140</v>
      </c>
      <c r="DI102" s="2" t="s">
        <v>140</v>
      </c>
      <c r="DJ102" s="2" t="s">
        <v>140</v>
      </c>
      <c r="DK102" s="2" t="s">
        <v>140</v>
      </c>
      <c r="DL102" s="2" t="s">
        <v>721</v>
      </c>
      <c r="DM102" s="2" t="s">
        <v>724</v>
      </c>
      <c r="DN102" s="2" t="s">
        <v>140</v>
      </c>
      <c r="DO102" s="2" t="s">
        <v>695</v>
      </c>
      <c r="DP102" s="2" t="s">
        <v>140</v>
      </c>
      <c r="DQ102" s="2" t="s">
        <v>140</v>
      </c>
      <c r="DR102" s="2" t="s">
        <v>140</v>
      </c>
      <c r="DX102" s="1" t="s">
        <v>189</v>
      </c>
      <c r="DY102" s="2" t="s">
        <v>763</v>
      </c>
      <c r="DZ102" s="2" t="s">
        <v>772</v>
      </c>
      <c r="EA102" s="2" t="s">
        <v>140</v>
      </c>
      <c r="EB102" s="2" t="s">
        <v>140</v>
      </c>
      <c r="EC102" s="2" t="s">
        <v>140</v>
      </c>
      <c r="ED102" s="2" t="s">
        <v>140</v>
      </c>
      <c r="EE102" s="2" t="s">
        <v>762</v>
      </c>
      <c r="EF102" s="2" t="s">
        <v>774</v>
      </c>
      <c r="EG102" s="2" t="s">
        <v>140</v>
      </c>
      <c r="EH102" s="2" t="s">
        <v>140</v>
      </c>
      <c r="EI102" s="2" t="s">
        <v>140</v>
      </c>
      <c r="EJ102" s="2" t="s">
        <v>140</v>
      </c>
      <c r="EQ102" s="1" t="s">
        <v>189</v>
      </c>
      <c r="ER102" s="2" t="s">
        <v>811</v>
      </c>
      <c r="ES102" s="2" t="s">
        <v>813</v>
      </c>
      <c r="ET102" s="2" t="s">
        <v>140</v>
      </c>
      <c r="EU102" s="2" t="s">
        <v>140</v>
      </c>
      <c r="EV102" s="2" t="s">
        <v>140</v>
      </c>
      <c r="EW102" s="2" t="s">
        <v>814</v>
      </c>
      <c r="EX102" s="2" t="s">
        <v>809</v>
      </c>
      <c r="EY102" s="2" t="s">
        <v>140</v>
      </c>
      <c r="EZ102" s="2" t="s">
        <v>140</v>
      </c>
      <c r="FA102" s="2" t="s">
        <v>140</v>
      </c>
      <c r="FH102" s="1" t="s">
        <v>189</v>
      </c>
      <c r="FI102" s="2" t="s">
        <v>843</v>
      </c>
      <c r="FJ102" s="2" t="s">
        <v>835</v>
      </c>
      <c r="FK102" s="2" t="s">
        <v>140</v>
      </c>
      <c r="FL102" s="2" t="s">
        <v>140</v>
      </c>
      <c r="FM102" s="2" t="s">
        <v>844</v>
      </c>
      <c r="FN102" s="2" t="s">
        <v>140</v>
      </c>
      <c r="FO102" s="2" t="s">
        <v>140</v>
      </c>
      <c r="FP102" s="2" t="s">
        <v>140</v>
      </c>
      <c r="FW102" s="1" t="s">
        <v>189</v>
      </c>
      <c r="FX102" s="2" t="s">
        <v>862</v>
      </c>
      <c r="FY102" s="2" t="s">
        <v>863</v>
      </c>
      <c r="FZ102" s="2" t="s">
        <v>140</v>
      </c>
      <c r="GA102" s="2" t="s">
        <v>140</v>
      </c>
      <c r="GB102" s="2" t="s">
        <v>140</v>
      </c>
      <c r="GC102" s="2" t="s">
        <v>140</v>
      </c>
      <c r="GJ102" s="1" t="s">
        <v>189</v>
      </c>
      <c r="GK102" s="2" t="s">
        <v>880</v>
      </c>
      <c r="GL102" s="2" t="s">
        <v>140</v>
      </c>
      <c r="GM102" s="2" t="s">
        <v>140</v>
      </c>
      <c r="GN102" s="2" t="s">
        <v>140</v>
      </c>
      <c r="GW102" s="1" t="s">
        <v>189</v>
      </c>
      <c r="GX102" s="2" t="s">
        <v>140</v>
      </c>
      <c r="GY102" s="2" t="s">
        <v>140</v>
      </c>
    </row>
    <row r="103" spans="1:207" ht="20.399999999999999" thickBot="1" x14ac:dyDescent="0.35">
      <c r="A103" s="1" t="s">
        <v>190</v>
      </c>
      <c r="B103" s="2" t="s">
        <v>548</v>
      </c>
      <c r="C103" s="2" t="s">
        <v>547</v>
      </c>
      <c r="D103" s="2" t="s">
        <v>537</v>
      </c>
      <c r="E103" s="2" t="s">
        <v>140</v>
      </c>
      <c r="F103" s="2" t="s">
        <v>140</v>
      </c>
      <c r="G103" s="2" t="s">
        <v>140</v>
      </c>
      <c r="H103" s="2" t="s">
        <v>140</v>
      </c>
      <c r="I103" s="2" t="s">
        <v>140</v>
      </c>
      <c r="P103" s="1" t="s">
        <v>190</v>
      </c>
      <c r="Q103" s="2" t="s">
        <v>383</v>
      </c>
      <c r="R103" s="2" t="s">
        <v>366</v>
      </c>
      <c r="S103" s="2" t="s">
        <v>140</v>
      </c>
      <c r="T103" s="2" t="s">
        <v>140</v>
      </c>
      <c r="U103" s="2" t="s">
        <v>140</v>
      </c>
      <c r="V103" s="2" t="s">
        <v>140</v>
      </c>
      <c r="W103" s="2" t="s">
        <v>378</v>
      </c>
      <c r="X103" s="2" t="s">
        <v>385</v>
      </c>
      <c r="AF103" s="1" t="s">
        <v>190</v>
      </c>
      <c r="AG103" s="2" t="s">
        <v>607</v>
      </c>
      <c r="AH103" s="2" t="s">
        <v>610</v>
      </c>
      <c r="AI103" s="2" t="s">
        <v>140</v>
      </c>
      <c r="AJ103" s="2" t="s">
        <v>586</v>
      </c>
      <c r="AK103" s="2" t="s">
        <v>140</v>
      </c>
      <c r="AL103" s="2" t="s">
        <v>140</v>
      </c>
      <c r="AM103" s="2" t="s">
        <v>140</v>
      </c>
      <c r="AN103" s="2" t="s">
        <v>140</v>
      </c>
      <c r="AO103" s="2" t="s">
        <v>604</v>
      </c>
      <c r="AP103" s="2" t="s">
        <v>590</v>
      </c>
      <c r="AQ103" s="2" t="s">
        <v>611</v>
      </c>
      <c r="AR103" s="2" t="s">
        <v>608</v>
      </c>
      <c r="AS103" s="2" t="s">
        <v>609</v>
      </c>
      <c r="AT103" s="2" t="s">
        <v>574</v>
      </c>
      <c r="AU103" s="2" t="s">
        <v>612</v>
      </c>
      <c r="AV103" s="2" t="s">
        <v>140</v>
      </c>
      <c r="BJ103" s="1" t="s">
        <v>190</v>
      </c>
      <c r="BK103" s="2" t="s">
        <v>662</v>
      </c>
      <c r="BL103" s="2" t="s">
        <v>663</v>
      </c>
      <c r="BM103" s="2" t="s">
        <v>140</v>
      </c>
      <c r="BN103" s="2" t="s">
        <v>140</v>
      </c>
      <c r="BO103" s="2" t="s">
        <v>140</v>
      </c>
      <c r="BP103" s="2" t="s">
        <v>140</v>
      </c>
      <c r="BQ103" s="2" t="s">
        <v>140</v>
      </c>
      <c r="BR103" s="2" t="s">
        <v>140</v>
      </c>
      <c r="BS103" s="2" t="s">
        <v>665</v>
      </c>
      <c r="BT103" s="2" t="s">
        <v>659</v>
      </c>
      <c r="BU103" s="2" t="s">
        <v>666</v>
      </c>
      <c r="BV103" s="2" t="s">
        <v>140</v>
      </c>
      <c r="BW103" s="2" t="s">
        <v>140</v>
      </c>
      <c r="BX103" s="2" t="s">
        <v>140</v>
      </c>
      <c r="BY103" s="2" t="s">
        <v>140</v>
      </c>
      <c r="BZ103" s="2" t="s">
        <v>140</v>
      </c>
      <c r="CF103" s="1" t="s">
        <v>190</v>
      </c>
      <c r="CG103" s="2" t="s">
        <v>449</v>
      </c>
      <c r="CH103" s="2" t="s">
        <v>446</v>
      </c>
      <c r="CI103" s="2" t="s">
        <v>140</v>
      </c>
      <c r="CJ103" s="2" t="s">
        <v>140</v>
      </c>
      <c r="CK103" s="2" t="s">
        <v>140</v>
      </c>
      <c r="CL103" s="2" t="s">
        <v>140</v>
      </c>
      <c r="CM103" s="2" t="s">
        <v>140</v>
      </c>
      <c r="CN103" s="2" t="s">
        <v>448</v>
      </c>
      <c r="CO103" s="2" t="s">
        <v>140</v>
      </c>
      <c r="CP103" s="2" t="s">
        <v>140</v>
      </c>
      <c r="CQ103" s="2" t="s">
        <v>434</v>
      </c>
      <c r="CR103" s="2" t="s">
        <v>452</v>
      </c>
      <c r="CS103" s="2" t="s">
        <v>447</v>
      </c>
      <c r="CT103" s="2" t="s">
        <v>140</v>
      </c>
      <c r="CU103" s="2" t="s">
        <v>140</v>
      </c>
      <c r="CV103" s="2" t="s">
        <v>451</v>
      </c>
      <c r="DD103" s="1" t="s">
        <v>190</v>
      </c>
      <c r="DE103" s="2" t="s">
        <v>726</v>
      </c>
      <c r="DF103" s="2" t="s">
        <v>723</v>
      </c>
      <c r="DG103" s="2" t="s">
        <v>140</v>
      </c>
      <c r="DH103" s="2" t="s">
        <v>140</v>
      </c>
      <c r="DI103" s="2" t="s">
        <v>140</v>
      </c>
      <c r="DJ103" s="2" t="s">
        <v>140</v>
      </c>
      <c r="DK103" s="2" t="s">
        <v>140</v>
      </c>
      <c r="DL103" s="2" t="s">
        <v>727</v>
      </c>
      <c r="DM103" s="2" t="s">
        <v>728</v>
      </c>
      <c r="DN103" s="2" t="s">
        <v>140</v>
      </c>
      <c r="DO103" s="2" t="s">
        <v>695</v>
      </c>
      <c r="DP103" s="2" t="s">
        <v>140</v>
      </c>
      <c r="DQ103" s="2" t="s">
        <v>140</v>
      </c>
      <c r="DR103" s="2" t="s">
        <v>140</v>
      </c>
      <c r="DX103" s="1" t="s">
        <v>190</v>
      </c>
      <c r="DY103" s="2" t="s">
        <v>763</v>
      </c>
      <c r="DZ103" s="2" t="s">
        <v>772</v>
      </c>
      <c r="EA103" s="2" t="s">
        <v>140</v>
      </c>
      <c r="EB103" s="2" t="s">
        <v>140</v>
      </c>
      <c r="EC103" s="2" t="s">
        <v>140</v>
      </c>
      <c r="ED103" s="2" t="s">
        <v>140</v>
      </c>
      <c r="EE103" s="2" t="s">
        <v>775</v>
      </c>
      <c r="EF103" s="2" t="s">
        <v>774</v>
      </c>
      <c r="EG103" s="2" t="s">
        <v>140</v>
      </c>
      <c r="EH103" s="2" t="s">
        <v>140</v>
      </c>
      <c r="EI103" s="2" t="s">
        <v>140</v>
      </c>
      <c r="EJ103" s="2" t="s">
        <v>140</v>
      </c>
      <c r="EQ103" s="1" t="s">
        <v>190</v>
      </c>
      <c r="ER103" s="2" t="s">
        <v>811</v>
      </c>
      <c r="ES103" s="2" t="s">
        <v>813</v>
      </c>
      <c r="ET103" s="2" t="s">
        <v>140</v>
      </c>
      <c r="EU103" s="2" t="s">
        <v>140</v>
      </c>
      <c r="EV103" s="2" t="s">
        <v>140</v>
      </c>
      <c r="EW103" s="2" t="s">
        <v>814</v>
      </c>
      <c r="EX103" s="2" t="s">
        <v>809</v>
      </c>
      <c r="EY103" s="2" t="s">
        <v>140</v>
      </c>
      <c r="EZ103" s="2" t="s">
        <v>140</v>
      </c>
      <c r="FA103" s="2" t="s">
        <v>140</v>
      </c>
      <c r="FH103" s="1" t="s">
        <v>190</v>
      </c>
      <c r="FI103" s="2" t="s">
        <v>843</v>
      </c>
      <c r="FJ103" s="2" t="s">
        <v>835</v>
      </c>
      <c r="FK103" s="2" t="s">
        <v>140</v>
      </c>
      <c r="FL103" s="2" t="s">
        <v>140</v>
      </c>
      <c r="FM103" s="2" t="s">
        <v>845</v>
      </c>
      <c r="FN103" s="2" t="s">
        <v>140</v>
      </c>
      <c r="FO103" s="2" t="s">
        <v>140</v>
      </c>
      <c r="FP103" s="2" t="s">
        <v>140</v>
      </c>
      <c r="FW103" s="1" t="s">
        <v>190</v>
      </c>
      <c r="FX103" s="2" t="s">
        <v>862</v>
      </c>
      <c r="FY103" s="2" t="s">
        <v>863</v>
      </c>
      <c r="FZ103" s="2" t="s">
        <v>140</v>
      </c>
      <c r="GA103" s="2" t="s">
        <v>140</v>
      </c>
      <c r="GB103" s="2" t="s">
        <v>140</v>
      </c>
      <c r="GC103" s="2" t="s">
        <v>140</v>
      </c>
      <c r="GJ103" s="1" t="s">
        <v>190</v>
      </c>
      <c r="GK103" s="2" t="s">
        <v>880</v>
      </c>
      <c r="GL103" s="2" t="s">
        <v>140</v>
      </c>
      <c r="GM103" s="2" t="s">
        <v>140</v>
      </c>
      <c r="GN103" s="2" t="s">
        <v>140</v>
      </c>
      <c r="GW103" s="1" t="s">
        <v>190</v>
      </c>
      <c r="GX103" s="2" t="s">
        <v>140</v>
      </c>
      <c r="GY103" s="2" t="s">
        <v>140</v>
      </c>
    </row>
    <row r="104" spans="1:207" ht="20.399999999999999" thickBot="1" x14ac:dyDescent="0.35">
      <c r="A104" s="1" t="s">
        <v>191</v>
      </c>
      <c r="B104" s="2" t="s">
        <v>548</v>
      </c>
      <c r="C104" s="2" t="s">
        <v>547</v>
      </c>
      <c r="D104" s="2" t="s">
        <v>537</v>
      </c>
      <c r="E104" s="2" t="s">
        <v>140</v>
      </c>
      <c r="F104" s="2" t="s">
        <v>140</v>
      </c>
      <c r="G104" s="2" t="s">
        <v>140</v>
      </c>
      <c r="H104" s="2" t="s">
        <v>140</v>
      </c>
      <c r="I104" s="2" t="s">
        <v>140</v>
      </c>
      <c r="P104" s="1" t="s">
        <v>191</v>
      </c>
      <c r="Q104" s="2" t="s">
        <v>383</v>
      </c>
      <c r="R104" s="2" t="s">
        <v>140</v>
      </c>
      <c r="S104" s="2" t="s">
        <v>140</v>
      </c>
      <c r="T104" s="2" t="s">
        <v>140</v>
      </c>
      <c r="U104" s="2" t="s">
        <v>140</v>
      </c>
      <c r="V104" s="2" t="s">
        <v>140</v>
      </c>
      <c r="W104" s="2" t="s">
        <v>378</v>
      </c>
      <c r="X104" s="2" t="s">
        <v>386</v>
      </c>
      <c r="AF104" s="1" t="s">
        <v>191</v>
      </c>
      <c r="AG104" s="2" t="s">
        <v>613</v>
      </c>
      <c r="AH104" s="2" t="s">
        <v>610</v>
      </c>
      <c r="AI104" s="2" t="s">
        <v>140</v>
      </c>
      <c r="AJ104" s="2" t="s">
        <v>586</v>
      </c>
      <c r="AK104" s="2" t="s">
        <v>140</v>
      </c>
      <c r="AL104" s="2" t="s">
        <v>140</v>
      </c>
      <c r="AM104" s="2" t="s">
        <v>140</v>
      </c>
      <c r="AN104" s="2" t="s">
        <v>140</v>
      </c>
      <c r="AO104" s="2" t="s">
        <v>604</v>
      </c>
      <c r="AP104" s="2" t="s">
        <v>590</v>
      </c>
      <c r="AQ104" s="2" t="s">
        <v>611</v>
      </c>
      <c r="AR104" s="2" t="s">
        <v>608</v>
      </c>
      <c r="AS104" s="2" t="s">
        <v>140</v>
      </c>
      <c r="AT104" s="2" t="s">
        <v>574</v>
      </c>
      <c r="AU104" s="2" t="s">
        <v>612</v>
      </c>
      <c r="AV104" s="2" t="s">
        <v>140</v>
      </c>
      <c r="BJ104" s="1" t="s">
        <v>191</v>
      </c>
      <c r="BK104" s="2" t="s">
        <v>667</v>
      </c>
      <c r="BL104" s="2" t="s">
        <v>668</v>
      </c>
      <c r="BM104" s="2" t="s">
        <v>140</v>
      </c>
      <c r="BN104" s="2" t="s">
        <v>140</v>
      </c>
      <c r="BO104" s="2" t="s">
        <v>140</v>
      </c>
      <c r="BP104" s="2" t="s">
        <v>140</v>
      </c>
      <c r="BQ104" s="2" t="s">
        <v>140</v>
      </c>
      <c r="BR104" s="2" t="s">
        <v>140</v>
      </c>
      <c r="BS104" s="2" t="s">
        <v>665</v>
      </c>
      <c r="BT104" s="2" t="s">
        <v>140</v>
      </c>
      <c r="BU104" s="2" t="s">
        <v>666</v>
      </c>
      <c r="BV104" s="2" t="s">
        <v>140</v>
      </c>
      <c r="BW104" s="2" t="s">
        <v>140</v>
      </c>
      <c r="BX104" s="2" t="s">
        <v>140</v>
      </c>
      <c r="BY104" s="2" t="s">
        <v>140</v>
      </c>
      <c r="BZ104" s="2" t="s">
        <v>140</v>
      </c>
      <c r="CF104" s="1" t="s">
        <v>191</v>
      </c>
      <c r="CG104" s="2" t="s">
        <v>449</v>
      </c>
      <c r="CH104" s="2" t="s">
        <v>446</v>
      </c>
      <c r="CI104" s="2" t="s">
        <v>140</v>
      </c>
      <c r="CJ104" s="2" t="s">
        <v>140</v>
      </c>
      <c r="CK104" s="2" t="s">
        <v>140</v>
      </c>
      <c r="CL104" s="2" t="s">
        <v>140</v>
      </c>
      <c r="CM104" s="2" t="s">
        <v>140</v>
      </c>
      <c r="CN104" s="2" t="s">
        <v>453</v>
      </c>
      <c r="CO104" s="2" t="s">
        <v>140</v>
      </c>
      <c r="CP104" s="2" t="s">
        <v>140</v>
      </c>
      <c r="CQ104" s="2" t="s">
        <v>434</v>
      </c>
      <c r="CR104" s="2" t="s">
        <v>452</v>
      </c>
      <c r="CS104" s="2" t="s">
        <v>447</v>
      </c>
      <c r="CT104" s="2" t="s">
        <v>140</v>
      </c>
      <c r="CU104" s="2" t="s">
        <v>140</v>
      </c>
      <c r="CV104" s="2" t="s">
        <v>451</v>
      </c>
      <c r="DD104" s="1" t="s">
        <v>191</v>
      </c>
      <c r="DE104" s="2" t="s">
        <v>729</v>
      </c>
      <c r="DF104" s="2" t="s">
        <v>730</v>
      </c>
      <c r="DG104" s="2" t="s">
        <v>140</v>
      </c>
      <c r="DH104" s="2" t="s">
        <v>140</v>
      </c>
      <c r="DI104" s="2" t="s">
        <v>140</v>
      </c>
      <c r="DJ104" s="2" t="s">
        <v>140</v>
      </c>
      <c r="DK104" s="2" t="s">
        <v>140</v>
      </c>
      <c r="DL104" s="2" t="s">
        <v>731</v>
      </c>
      <c r="DM104" s="2" t="s">
        <v>728</v>
      </c>
      <c r="DN104" s="2" t="s">
        <v>140</v>
      </c>
      <c r="DO104" s="2" t="s">
        <v>695</v>
      </c>
      <c r="DP104" s="2" t="s">
        <v>140</v>
      </c>
      <c r="DQ104" s="2" t="s">
        <v>140</v>
      </c>
      <c r="DR104" s="2" t="s">
        <v>140</v>
      </c>
      <c r="DX104" s="1" t="s">
        <v>191</v>
      </c>
      <c r="DY104" s="2" t="s">
        <v>776</v>
      </c>
      <c r="DZ104" s="2" t="s">
        <v>772</v>
      </c>
      <c r="EA104" s="2" t="s">
        <v>140</v>
      </c>
      <c r="EB104" s="2" t="s">
        <v>140</v>
      </c>
      <c r="EC104" s="2" t="s">
        <v>140</v>
      </c>
      <c r="ED104" s="2" t="s">
        <v>140</v>
      </c>
      <c r="EE104" s="2" t="s">
        <v>775</v>
      </c>
      <c r="EF104" s="2" t="s">
        <v>774</v>
      </c>
      <c r="EG104" s="2" t="s">
        <v>140</v>
      </c>
      <c r="EH104" s="2" t="s">
        <v>140</v>
      </c>
      <c r="EI104" s="2" t="s">
        <v>140</v>
      </c>
      <c r="EJ104" s="2" t="s">
        <v>140</v>
      </c>
      <c r="EQ104" s="1" t="s">
        <v>191</v>
      </c>
      <c r="ER104" s="2" t="s">
        <v>811</v>
      </c>
      <c r="ES104" s="2" t="s">
        <v>813</v>
      </c>
      <c r="ET104" s="2" t="s">
        <v>140</v>
      </c>
      <c r="EU104" s="2" t="s">
        <v>140</v>
      </c>
      <c r="EV104" s="2" t="s">
        <v>140</v>
      </c>
      <c r="EW104" s="2" t="s">
        <v>814</v>
      </c>
      <c r="EX104" s="2" t="s">
        <v>809</v>
      </c>
      <c r="EY104" s="2" t="s">
        <v>140</v>
      </c>
      <c r="EZ104" s="2" t="s">
        <v>140</v>
      </c>
      <c r="FA104" s="2" t="s">
        <v>140</v>
      </c>
      <c r="FH104" s="1" t="s">
        <v>191</v>
      </c>
      <c r="FI104" s="2" t="s">
        <v>843</v>
      </c>
      <c r="FJ104" s="2" t="s">
        <v>835</v>
      </c>
      <c r="FK104" s="2" t="s">
        <v>140</v>
      </c>
      <c r="FL104" s="2" t="s">
        <v>140</v>
      </c>
      <c r="FM104" s="2" t="s">
        <v>845</v>
      </c>
      <c r="FN104" s="2" t="s">
        <v>140</v>
      </c>
      <c r="FO104" s="2" t="s">
        <v>140</v>
      </c>
      <c r="FP104" s="2" t="s">
        <v>140</v>
      </c>
      <c r="FW104" s="1" t="s">
        <v>191</v>
      </c>
      <c r="FX104" s="2" t="s">
        <v>862</v>
      </c>
      <c r="FY104" s="2" t="s">
        <v>863</v>
      </c>
      <c r="FZ104" s="2" t="s">
        <v>140</v>
      </c>
      <c r="GA104" s="2" t="s">
        <v>140</v>
      </c>
      <c r="GB104" s="2" t="s">
        <v>140</v>
      </c>
      <c r="GC104" s="2" t="s">
        <v>140</v>
      </c>
      <c r="GJ104" s="1" t="s">
        <v>191</v>
      </c>
      <c r="GK104" s="2" t="s">
        <v>880</v>
      </c>
      <c r="GL104" s="2" t="s">
        <v>140</v>
      </c>
      <c r="GM104" s="2" t="s">
        <v>140</v>
      </c>
      <c r="GN104" s="2" t="s">
        <v>140</v>
      </c>
      <c r="GW104" s="1" t="s">
        <v>191</v>
      </c>
      <c r="GX104" s="2" t="s">
        <v>140</v>
      </c>
      <c r="GY104" s="2" t="s">
        <v>140</v>
      </c>
    </row>
    <row r="105" spans="1:207" ht="20.399999999999999" thickBot="1" x14ac:dyDescent="0.35">
      <c r="A105" s="1" t="s">
        <v>192</v>
      </c>
      <c r="B105" s="2" t="s">
        <v>549</v>
      </c>
      <c r="C105" s="2" t="s">
        <v>547</v>
      </c>
      <c r="D105" s="2" t="s">
        <v>537</v>
      </c>
      <c r="E105" s="2" t="s">
        <v>140</v>
      </c>
      <c r="F105" s="2" t="s">
        <v>140</v>
      </c>
      <c r="G105" s="2" t="s">
        <v>140</v>
      </c>
      <c r="H105" s="2" t="s">
        <v>140</v>
      </c>
      <c r="I105" s="2" t="s">
        <v>140</v>
      </c>
      <c r="P105" s="1" t="s">
        <v>192</v>
      </c>
      <c r="Q105" s="2" t="s">
        <v>383</v>
      </c>
      <c r="R105" s="2" t="s">
        <v>140</v>
      </c>
      <c r="S105" s="2" t="s">
        <v>140</v>
      </c>
      <c r="T105" s="2" t="s">
        <v>140</v>
      </c>
      <c r="U105" s="2" t="s">
        <v>140</v>
      </c>
      <c r="V105" s="2" t="s">
        <v>140</v>
      </c>
      <c r="W105" s="2" t="s">
        <v>378</v>
      </c>
      <c r="X105" s="2" t="s">
        <v>387</v>
      </c>
      <c r="AF105" s="1" t="s">
        <v>192</v>
      </c>
      <c r="AG105" s="2" t="s">
        <v>613</v>
      </c>
      <c r="AH105" s="2" t="s">
        <v>610</v>
      </c>
      <c r="AI105" s="2" t="s">
        <v>140</v>
      </c>
      <c r="AJ105" s="2" t="s">
        <v>586</v>
      </c>
      <c r="AK105" s="2" t="s">
        <v>140</v>
      </c>
      <c r="AL105" s="2" t="s">
        <v>140</v>
      </c>
      <c r="AM105" s="2" t="s">
        <v>140</v>
      </c>
      <c r="AN105" s="2" t="s">
        <v>140</v>
      </c>
      <c r="AO105" s="2" t="s">
        <v>604</v>
      </c>
      <c r="AP105" s="2" t="s">
        <v>590</v>
      </c>
      <c r="AQ105" s="2" t="s">
        <v>611</v>
      </c>
      <c r="AR105" s="2" t="s">
        <v>614</v>
      </c>
      <c r="AS105" s="2" t="s">
        <v>140</v>
      </c>
      <c r="AT105" s="2" t="s">
        <v>574</v>
      </c>
      <c r="AU105" s="2" t="s">
        <v>615</v>
      </c>
      <c r="AV105" s="2" t="s">
        <v>140</v>
      </c>
      <c r="BJ105" s="1" t="s">
        <v>192</v>
      </c>
      <c r="BK105" s="2" t="s">
        <v>667</v>
      </c>
      <c r="BL105" s="2" t="s">
        <v>668</v>
      </c>
      <c r="BM105" s="2" t="s">
        <v>140</v>
      </c>
      <c r="BN105" s="2" t="s">
        <v>140</v>
      </c>
      <c r="BO105" s="2" t="s">
        <v>140</v>
      </c>
      <c r="BP105" s="2" t="s">
        <v>140</v>
      </c>
      <c r="BQ105" s="2" t="s">
        <v>140</v>
      </c>
      <c r="BR105" s="2" t="s">
        <v>140</v>
      </c>
      <c r="BS105" s="2" t="s">
        <v>665</v>
      </c>
      <c r="BT105" s="2" t="s">
        <v>140</v>
      </c>
      <c r="BU105" s="2" t="s">
        <v>666</v>
      </c>
      <c r="BV105" s="2" t="s">
        <v>140</v>
      </c>
      <c r="BW105" s="2" t="s">
        <v>140</v>
      </c>
      <c r="BX105" s="2" t="s">
        <v>140</v>
      </c>
      <c r="BY105" s="2" t="s">
        <v>140</v>
      </c>
      <c r="BZ105" s="2" t="s">
        <v>140</v>
      </c>
      <c r="CF105" s="1" t="s">
        <v>192</v>
      </c>
      <c r="CG105" s="2" t="s">
        <v>449</v>
      </c>
      <c r="CH105" s="2" t="s">
        <v>446</v>
      </c>
      <c r="CI105" s="2" t="s">
        <v>140</v>
      </c>
      <c r="CJ105" s="2" t="s">
        <v>140</v>
      </c>
      <c r="CK105" s="2" t="s">
        <v>140</v>
      </c>
      <c r="CL105" s="2" t="s">
        <v>140</v>
      </c>
      <c r="CM105" s="2" t="s">
        <v>140</v>
      </c>
      <c r="CN105" s="2" t="s">
        <v>454</v>
      </c>
      <c r="CO105" s="2" t="s">
        <v>140</v>
      </c>
      <c r="CP105" s="2" t="s">
        <v>140</v>
      </c>
      <c r="CQ105" s="2" t="s">
        <v>434</v>
      </c>
      <c r="CR105" s="2" t="s">
        <v>452</v>
      </c>
      <c r="CS105" s="2" t="s">
        <v>447</v>
      </c>
      <c r="CT105" s="2" t="s">
        <v>140</v>
      </c>
      <c r="CU105" s="2" t="s">
        <v>140</v>
      </c>
      <c r="CV105" s="2" t="s">
        <v>451</v>
      </c>
      <c r="DD105" s="1" t="s">
        <v>192</v>
      </c>
      <c r="DE105" s="2" t="s">
        <v>729</v>
      </c>
      <c r="DF105" s="2" t="s">
        <v>730</v>
      </c>
      <c r="DG105" s="2" t="s">
        <v>140</v>
      </c>
      <c r="DH105" s="2" t="s">
        <v>140</v>
      </c>
      <c r="DI105" s="2" t="s">
        <v>140</v>
      </c>
      <c r="DJ105" s="2" t="s">
        <v>140</v>
      </c>
      <c r="DK105" s="2" t="s">
        <v>140</v>
      </c>
      <c r="DL105" s="2" t="s">
        <v>731</v>
      </c>
      <c r="DM105" s="2" t="s">
        <v>728</v>
      </c>
      <c r="DN105" s="2" t="s">
        <v>140</v>
      </c>
      <c r="DO105" s="2" t="s">
        <v>695</v>
      </c>
      <c r="DP105" s="2" t="s">
        <v>140</v>
      </c>
      <c r="DQ105" s="2" t="s">
        <v>140</v>
      </c>
      <c r="DR105" s="2" t="s">
        <v>140</v>
      </c>
      <c r="DX105" s="1" t="s">
        <v>192</v>
      </c>
      <c r="DY105" s="2" t="s">
        <v>776</v>
      </c>
      <c r="DZ105" s="2" t="s">
        <v>772</v>
      </c>
      <c r="EA105" s="2" t="s">
        <v>140</v>
      </c>
      <c r="EB105" s="2" t="s">
        <v>140</v>
      </c>
      <c r="EC105" s="2" t="s">
        <v>140</v>
      </c>
      <c r="ED105" s="2" t="s">
        <v>140</v>
      </c>
      <c r="EE105" s="2" t="s">
        <v>777</v>
      </c>
      <c r="EF105" s="2" t="s">
        <v>774</v>
      </c>
      <c r="EG105" s="2" t="s">
        <v>140</v>
      </c>
      <c r="EH105" s="2" t="s">
        <v>140</v>
      </c>
      <c r="EI105" s="2" t="s">
        <v>140</v>
      </c>
      <c r="EJ105" s="2" t="s">
        <v>140</v>
      </c>
      <c r="EQ105" s="1" t="s">
        <v>192</v>
      </c>
      <c r="ER105" s="2" t="s">
        <v>811</v>
      </c>
      <c r="ES105" s="2" t="s">
        <v>813</v>
      </c>
      <c r="ET105" s="2" t="s">
        <v>140</v>
      </c>
      <c r="EU105" s="2" t="s">
        <v>140</v>
      </c>
      <c r="EV105" s="2" t="s">
        <v>140</v>
      </c>
      <c r="EW105" s="2" t="s">
        <v>814</v>
      </c>
      <c r="EX105" s="2" t="s">
        <v>809</v>
      </c>
      <c r="EY105" s="2" t="s">
        <v>140</v>
      </c>
      <c r="EZ105" s="2" t="s">
        <v>140</v>
      </c>
      <c r="FA105" s="2" t="s">
        <v>140</v>
      </c>
      <c r="FH105" s="1" t="s">
        <v>192</v>
      </c>
      <c r="FI105" s="2" t="s">
        <v>843</v>
      </c>
      <c r="FJ105" s="2" t="s">
        <v>835</v>
      </c>
      <c r="FK105" s="2" t="s">
        <v>140</v>
      </c>
      <c r="FL105" s="2" t="s">
        <v>140</v>
      </c>
      <c r="FM105" s="2" t="s">
        <v>845</v>
      </c>
      <c r="FN105" s="2" t="s">
        <v>140</v>
      </c>
      <c r="FO105" s="2" t="s">
        <v>140</v>
      </c>
      <c r="FP105" s="2" t="s">
        <v>140</v>
      </c>
      <c r="FW105" s="1" t="s">
        <v>192</v>
      </c>
      <c r="FX105" s="2" t="s">
        <v>862</v>
      </c>
      <c r="FY105" s="2" t="s">
        <v>863</v>
      </c>
      <c r="FZ105" s="2" t="s">
        <v>140</v>
      </c>
      <c r="GA105" s="2" t="s">
        <v>140</v>
      </c>
      <c r="GB105" s="2" t="s">
        <v>140</v>
      </c>
      <c r="GC105" s="2" t="s">
        <v>140</v>
      </c>
      <c r="GJ105" s="1" t="s">
        <v>192</v>
      </c>
      <c r="GK105" s="2" t="s">
        <v>880</v>
      </c>
      <c r="GL105" s="2" t="s">
        <v>140</v>
      </c>
      <c r="GM105" s="2" t="s">
        <v>140</v>
      </c>
      <c r="GN105" s="2" t="s">
        <v>140</v>
      </c>
      <c r="GW105" s="1" t="s">
        <v>192</v>
      </c>
      <c r="GX105" s="2" t="s">
        <v>140</v>
      </c>
      <c r="GY105" s="2" t="s">
        <v>140</v>
      </c>
    </row>
    <row r="106" spans="1:207" ht="20.399999999999999" thickBot="1" x14ac:dyDescent="0.35">
      <c r="A106" s="1" t="s">
        <v>193</v>
      </c>
      <c r="B106" s="2" t="s">
        <v>550</v>
      </c>
      <c r="C106" s="2" t="s">
        <v>551</v>
      </c>
      <c r="D106" s="2" t="s">
        <v>537</v>
      </c>
      <c r="E106" s="2" t="s">
        <v>140</v>
      </c>
      <c r="F106" s="2" t="s">
        <v>140</v>
      </c>
      <c r="G106" s="2" t="s">
        <v>140</v>
      </c>
      <c r="H106" s="2" t="s">
        <v>140</v>
      </c>
      <c r="I106" s="2" t="s">
        <v>140</v>
      </c>
      <c r="P106" s="1" t="s">
        <v>193</v>
      </c>
      <c r="Q106" s="2" t="s">
        <v>383</v>
      </c>
      <c r="R106" s="2" t="s">
        <v>140</v>
      </c>
      <c r="S106" s="2" t="s">
        <v>140</v>
      </c>
      <c r="T106" s="2" t="s">
        <v>140</v>
      </c>
      <c r="U106" s="2" t="s">
        <v>140</v>
      </c>
      <c r="V106" s="2" t="s">
        <v>140</v>
      </c>
      <c r="W106" s="2" t="s">
        <v>378</v>
      </c>
      <c r="X106" s="2" t="s">
        <v>388</v>
      </c>
      <c r="AF106" s="1" t="s">
        <v>193</v>
      </c>
      <c r="AG106" s="2" t="s">
        <v>613</v>
      </c>
      <c r="AH106" s="2" t="s">
        <v>610</v>
      </c>
      <c r="AI106" s="2" t="s">
        <v>140</v>
      </c>
      <c r="AJ106" s="2" t="s">
        <v>586</v>
      </c>
      <c r="AK106" s="2" t="s">
        <v>140</v>
      </c>
      <c r="AL106" s="2" t="s">
        <v>140</v>
      </c>
      <c r="AM106" s="2" t="s">
        <v>140</v>
      </c>
      <c r="AN106" s="2" t="s">
        <v>140</v>
      </c>
      <c r="AO106" s="2" t="s">
        <v>604</v>
      </c>
      <c r="AP106" s="2" t="s">
        <v>590</v>
      </c>
      <c r="AQ106" s="2" t="s">
        <v>611</v>
      </c>
      <c r="AR106" s="2" t="s">
        <v>614</v>
      </c>
      <c r="AS106" s="2" t="s">
        <v>140</v>
      </c>
      <c r="AT106" s="2" t="s">
        <v>574</v>
      </c>
      <c r="AU106" s="2" t="s">
        <v>616</v>
      </c>
      <c r="AV106" s="2" t="s">
        <v>140</v>
      </c>
      <c r="BJ106" s="1" t="s">
        <v>193</v>
      </c>
      <c r="BK106" s="2" t="s">
        <v>667</v>
      </c>
      <c r="BL106" s="2" t="s">
        <v>668</v>
      </c>
      <c r="BM106" s="2" t="s">
        <v>140</v>
      </c>
      <c r="BN106" s="2" t="s">
        <v>140</v>
      </c>
      <c r="BO106" s="2" t="s">
        <v>140</v>
      </c>
      <c r="BP106" s="2" t="s">
        <v>140</v>
      </c>
      <c r="BQ106" s="2" t="s">
        <v>140</v>
      </c>
      <c r="BR106" s="2" t="s">
        <v>140</v>
      </c>
      <c r="BS106" s="2" t="s">
        <v>669</v>
      </c>
      <c r="BT106" s="2" t="s">
        <v>140</v>
      </c>
      <c r="BU106" s="2" t="s">
        <v>666</v>
      </c>
      <c r="BV106" s="2" t="s">
        <v>140</v>
      </c>
      <c r="BW106" s="2" t="s">
        <v>140</v>
      </c>
      <c r="BX106" s="2" t="s">
        <v>140</v>
      </c>
      <c r="BY106" s="2" t="s">
        <v>140</v>
      </c>
      <c r="BZ106" s="2" t="s">
        <v>140</v>
      </c>
      <c r="CF106" s="1" t="s">
        <v>193</v>
      </c>
      <c r="CG106" s="2" t="s">
        <v>449</v>
      </c>
      <c r="CH106" s="2" t="s">
        <v>446</v>
      </c>
      <c r="CI106" s="2" t="s">
        <v>140</v>
      </c>
      <c r="CJ106" s="2" t="s">
        <v>140</v>
      </c>
      <c r="CK106" s="2" t="s">
        <v>140</v>
      </c>
      <c r="CL106" s="2" t="s">
        <v>140</v>
      </c>
      <c r="CM106" s="2" t="s">
        <v>140</v>
      </c>
      <c r="CN106" s="2" t="s">
        <v>455</v>
      </c>
      <c r="CO106" s="2" t="s">
        <v>140</v>
      </c>
      <c r="CP106" s="2" t="s">
        <v>140</v>
      </c>
      <c r="CQ106" s="2" t="s">
        <v>434</v>
      </c>
      <c r="CR106" s="2" t="s">
        <v>452</v>
      </c>
      <c r="CS106" s="2" t="s">
        <v>447</v>
      </c>
      <c r="CT106" s="2" t="s">
        <v>140</v>
      </c>
      <c r="CU106" s="2" t="s">
        <v>140</v>
      </c>
      <c r="CV106" s="2" t="s">
        <v>140</v>
      </c>
      <c r="DD106" s="1" t="s">
        <v>193</v>
      </c>
      <c r="DE106" s="2" t="s">
        <v>729</v>
      </c>
      <c r="DF106" s="2" t="s">
        <v>732</v>
      </c>
      <c r="DG106" s="2" t="s">
        <v>140</v>
      </c>
      <c r="DH106" s="2" t="s">
        <v>140</v>
      </c>
      <c r="DI106" s="2" t="s">
        <v>140</v>
      </c>
      <c r="DJ106" s="2" t="s">
        <v>140</v>
      </c>
      <c r="DK106" s="2" t="s">
        <v>140</v>
      </c>
      <c r="DL106" s="2" t="s">
        <v>731</v>
      </c>
      <c r="DM106" s="2" t="s">
        <v>728</v>
      </c>
      <c r="DN106" s="2" t="s">
        <v>140</v>
      </c>
      <c r="DO106" s="2" t="s">
        <v>695</v>
      </c>
      <c r="DP106" s="2" t="s">
        <v>140</v>
      </c>
      <c r="DQ106" s="2" t="s">
        <v>140</v>
      </c>
      <c r="DR106" s="2" t="s">
        <v>140</v>
      </c>
      <c r="DX106" s="1" t="s">
        <v>193</v>
      </c>
      <c r="DY106" s="2" t="s">
        <v>778</v>
      </c>
      <c r="DZ106" s="2" t="s">
        <v>779</v>
      </c>
      <c r="EA106" s="2" t="s">
        <v>140</v>
      </c>
      <c r="EB106" s="2" t="s">
        <v>140</v>
      </c>
      <c r="EC106" s="2" t="s">
        <v>140</v>
      </c>
      <c r="ED106" s="2" t="s">
        <v>140</v>
      </c>
      <c r="EE106" s="2" t="s">
        <v>777</v>
      </c>
      <c r="EF106" s="2" t="s">
        <v>774</v>
      </c>
      <c r="EG106" s="2" t="s">
        <v>140</v>
      </c>
      <c r="EH106" s="2" t="s">
        <v>140</v>
      </c>
      <c r="EI106" s="2" t="s">
        <v>140</v>
      </c>
      <c r="EJ106" s="2" t="s">
        <v>140</v>
      </c>
      <c r="EQ106" s="1" t="s">
        <v>193</v>
      </c>
      <c r="ER106" s="2" t="s">
        <v>815</v>
      </c>
      <c r="ES106" s="2" t="s">
        <v>813</v>
      </c>
      <c r="ET106" s="2" t="s">
        <v>140</v>
      </c>
      <c r="EU106" s="2" t="s">
        <v>140</v>
      </c>
      <c r="EV106" s="2" t="s">
        <v>140</v>
      </c>
      <c r="EW106" s="2" t="s">
        <v>816</v>
      </c>
      <c r="EX106" s="2" t="s">
        <v>809</v>
      </c>
      <c r="EY106" s="2" t="s">
        <v>140</v>
      </c>
      <c r="EZ106" s="2" t="s">
        <v>140</v>
      </c>
      <c r="FA106" s="2" t="s">
        <v>140</v>
      </c>
      <c r="FH106" s="1" t="s">
        <v>193</v>
      </c>
      <c r="FI106" s="2" t="s">
        <v>843</v>
      </c>
      <c r="FJ106" s="2" t="s">
        <v>835</v>
      </c>
      <c r="FK106" s="2" t="s">
        <v>140</v>
      </c>
      <c r="FL106" s="2" t="s">
        <v>140</v>
      </c>
      <c r="FM106" s="2" t="s">
        <v>845</v>
      </c>
      <c r="FN106" s="2" t="s">
        <v>140</v>
      </c>
      <c r="FO106" s="2" t="s">
        <v>140</v>
      </c>
      <c r="FP106" s="2" t="s">
        <v>140</v>
      </c>
      <c r="FW106" s="1" t="s">
        <v>193</v>
      </c>
      <c r="FX106" s="2" t="s">
        <v>862</v>
      </c>
      <c r="FY106" s="2" t="s">
        <v>863</v>
      </c>
      <c r="FZ106" s="2" t="s">
        <v>140</v>
      </c>
      <c r="GA106" s="2" t="s">
        <v>140</v>
      </c>
      <c r="GB106" s="2" t="s">
        <v>140</v>
      </c>
      <c r="GC106" s="2" t="s">
        <v>140</v>
      </c>
      <c r="GJ106" s="1" t="s">
        <v>193</v>
      </c>
      <c r="GK106" s="2" t="s">
        <v>880</v>
      </c>
      <c r="GL106" s="2" t="s">
        <v>140</v>
      </c>
      <c r="GM106" s="2" t="s">
        <v>140</v>
      </c>
      <c r="GN106" s="2" t="s">
        <v>140</v>
      </c>
      <c r="GW106" s="1" t="s">
        <v>193</v>
      </c>
      <c r="GX106" s="2" t="s">
        <v>140</v>
      </c>
      <c r="GY106" s="2" t="s">
        <v>140</v>
      </c>
    </row>
    <row r="107" spans="1:207" ht="20.399999999999999" thickBot="1" x14ac:dyDescent="0.35">
      <c r="A107" s="1" t="s">
        <v>194</v>
      </c>
      <c r="B107" s="2" t="s">
        <v>552</v>
      </c>
      <c r="C107" s="2" t="s">
        <v>551</v>
      </c>
      <c r="D107" s="2" t="s">
        <v>537</v>
      </c>
      <c r="E107" s="2" t="s">
        <v>140</v>
      </c>
      <c r="F107" s="2" t="s">
        <v>140</v>
      </c>
      <c r="G107" s="2" t="s">
        <v>140</v>
      </c>
      <c r="H107" s="2" t="s">
        <v>140</v>
      </c>
      <c r="I107" s="2" t="s">
        <v>140</v>
      </c>
      <c r="P107" s="1" t="s">
        <v>194</v>
      </c>
      <c r="Q107" s="2" t="s">
        <v>383</v>
      </c>
      <c r="R107" s="2" t="s">
        <v>140</v>
      </c>
      <c r="S107" s="2" t="s">
        <v>140</v>
      </c>
      <c r="T107" s="2" t="s">
        <v>140</v>
      </c>
      <c r="U107" s="2" t="s">
        <v>140</v>
      </c>
      <c r="V107" s="2" t="s">
        <v>140</v>
      </c>
      <c r="W107" s="2" t="s">
        <v>378</v>
      </c>
      <c r="X107" s="2" t="s">
        <v>389</v>
      </c>
      <c r="AF107" s="1" t="s">
        <v>194</v>
      </c>
      <c r="AG107" s="2" t="s">
        <v>613</v>
      </c>
      <c r="AH107" s="2" t="s">
        <v>610</v>
      </c>
      <c r="AI107" s="2" t="s">
        <v>140</v>
      </c>
      <c r="AJ107" s="2" t="s">
        <v>586</v>
      </c>
      <c r="AK107" s="2" t="s">
        <v>140</v>
      </c>
      <c r="AL107" s="2" t="s">
        <v>140</v>
      </c>
      <c r="AM107" s="2" t="s">
        <v>140</v>
      </c>
      <c r="AN107" s="2" t="s">
        <v>140</v>
      </c>
      <c r="AO107" s="2" t="s">
        <v>604</v>
      </c>
      <c r="AP107" s="2" t="s">
        <v>590</v>
      </c>
      <c r="AQ107" s="2" t="s">
        <v>611</v>
      </c>
      <c r="AR107" s="2" t="s">
        <v>614</v>
      </c>
      <c r="AS107" s="2" t="s">
        <v>140</v>
      </c>
      <c r="AT107" s="2" t="s">
        <v>574</v>
      </c>
      <c r="AU107" s="2" t="s">
        <v>617</v>
      </c>
      <c r="AV107" s="2" t="s">
        <v>140</v>
      </c>
      <c r="BJ107" s="1" t="s">
        <v>194</v>
      </c>
      <c r="BK107" s="2" t="s">
        <v>670</v>
      </c>
      <c r="BL107" s="2" t="s">
        <v>668</v>
      </c>
      <c r="BM107" s="2" t="s">
        <v>140</v>
      </c>
      <c r="BN107" s="2" t="s">
        <v>140</v>
      </c>
      <c r="BO107" s="2" t="s">
        <v>140</v>
      </c>
      <c r="BP107" s="2" t="s">
        <v>140</v>
      </c>
      <c r="BQ107" s="2" t="s">
        <v>140</v>
      </c>
      <c r="BR107" s="2" t="s">
        <v>140</v>
      </c>
      <c r="BS107" s="2" t="s">
        <v>669</v>
      </c>
      <c r="BT107" s="2" t="s">
        <v>140</v>
      </c>
      <c r="BU107" s="2" t="s">
        <v>671</v>
      </c>
      <c r="BV107" s="2" t="s">
        <v>140</v>
      </c>
      <c r="BW107" s="2" t="s">
        <v>140</v>
      </c>
      <c r="BX107" s="2" t="s">
        <v>140</v>
      </c>
      <c r="BY107" s="2" t="s">
        <v>140</v>
      </c>
      <c r="BZ107" s="2" t="s">
        <v>140</v>
      </c>
      <c r="CF107" s="1" t="s">
        <v>194</v>
      </c>
      <c r="CG107" s="2" t="s">
        <v>449</v>
      </c>
      <c r="CH107" s="2" t="s">
        <v>446</v>
      </c>
      <c r="CI107" s="2" t="s">
        <v>140</v>
      </c>
      <c r="CJ107" s="2" t="s">
        <v>140</v>
      </c>
      <c r="CK107" s="2" t="s">
        <v>140</v>
      </c>
      <c r="CL107" s="2" t="s">
        <v>140</v>
      </c>
      <c r="CM107" s="2" t="s">
        <v>140</v>
      </c>
      <c r="CN107" s="2" t="s">
        <v>456</v>
      </c>
      <c r="CO107" s="2" t="s">
        <v>140</v>
      </c>
      <c r="CP107" s="2" t="s">
        <v>140</v>
      </c>
      <c r="CQ107" s="2" t="s">
        <v>434</v>
      </c>
      <c r="CR107" s="2" t="s">
        <v>452</v>
      </c>
      <c r="CS107" s="2" t="s">
        <v>140</v>
      </c>
      <c r="CT107" s="2" t="s">
        <v>140</v>
      </c>
      <c r="CU107" s="2" t="s">
        <v>140</v>
      </c>
      <c r="CV107" s="2" t="s">
        <v>140</v>
      </c>
      <c r="DD107" s="1" t="s">
        <v>194</v>
      </c>
      <c r="DE107" s="2" t="s">
        <v>733</v>
      </c>
      <c r="DF107" s="2" t="s">
        <v>732</v>
      </c>
      <c r="DG107" s="2" t="s">
        <v>140</v>
      </c>
      <c r="DH107" s="2" t="s">
        <v>140</v>
      </c>
      <c r="DI107" s="2" t="s">
        <v>140</v>
      </c>
      <c r="DJ107" s="2" t="s">
        <v>140</v>
      </c>
      <c r="DK107" s="2" t="s">
        <v>140</v>
      </c>
      <c r="DL107" s="2" t="s">
        <v>731</v>
      </c>
      <c r="DM107" s="2" t="s">
        <v>728</v>
      </c>
      <c r="DN107" s="2" t="s">
        <v>140</v>
      </c>
      <c r="DO107" s="2" t="s">
        <v>695</v>
      </c>
      <c r="DP107" s="2" t="s">
        <v>140</v>
      </c>
      <c r="DQ107" s="2" t="s">
        <v>140</v>
      </c>
      <c r="DR107" s="2" t="s">
        <v>140</v>
      </c>
      <c r="DX107" s="1" t="s">
        <v>194</v>
      </c>
      <c r="DY107" s="2" t="s">
        <v>778</v>
      </c>
      <c r="DZ107" s="2" t="s">
        <v>780</v>
      </c>
      <c r="EA107" s="2" t="s">
        <v>140</v>
      </c>
      <c r="EB107" s="2" t="s">
        <v>140</v>
      </c>
      <c r="EC107" s="2" t="s">
        <v>140</v>
      </c>
      <c r="ED107" s="2" t="s">
        <v>140</v>
      </c>
      <c r="EE107" s="2" t="s">
        <v>777</v>
      </c>
      <c r="EF107" s="2" t="s">
        <v>140</v>
      </c>
      <c r="EG107" s="2" t="s">
        <v>140</v>
      </c>
      <c r="EH107" s="2" t="s">
        <v>140</v>
      </c>
      <c r="EI107" s="2" t="s">
        <v>140</v>
      </c>
      <c r="EJ107" s="2" t="s">
        <v>140</v>
      </c>
      <c r="EQ107" s="1" t="s">
        <v>194</v>
      </c>
      <c r="ER107" s="2" t="s">
        <v>817</v>
      </c>
      <c r="ES107" s="2" t="s">
        <v>813</v>
      </c>
      <c r="ET107" s="2" t="s">
        <v>140</v>
      </c>
      <c r="EU107" s="2" t="s">
        <v>140</v>
      </c>
      <c r="EV107" s="2" t="s">
        <v>140</v>
      </c>
      <c r="EW107" s="2" t="s">
        <v>816</v>
      </c>
      <c r="EX107" s="2" t="s">
        <v>809</v>
      </c>
      <c r="EY107" s="2" t="s">
        <v>140</v>
      </c>
      <c r="EZ107" s="2" t="s">
        <v>140</v>
      </c>
      <c r="FA107" s="2" t="s">
        <v>140</v>
      </c>
      <c r="FH107" s="1" t="s">
        <v>194</v>
      </c>
      <c r="FI107" s="2" t="s">
        <v>843</v>
      </c>
      <c r="FJ107" s="2" t="s">
        <v>835</v>
      </c>
      <c r="FK107" s="2" t="s">
        <v>140</v>
      </c>
      <c r="FL107" s="2" t="s">
        <v>140</v>
      </c>
      <c r="FM107" s="2" t="s">
        <v>845</v>
      </c>
      <c r="FN107" s="2" t="s">
        <v>140</v>
      </c>
      <c r="FO107" s="2" t="s">
        <v>140</v>
      </c>
      <c r="FP107" s="2" t="s">
        <v>140</v>
      </c>
      <c r="FW107" s="1" t="s">
        <v>194</v>
      </c>
      <c r="FX107" s="2" t="s">
        <v>862</v>
      </c>
      <c r="FY107" s="2" t="s">
        <v>863</v>
      </c>
      <c r="FZ107" s="2" t="s">
        <v>140</v>
      </c>
      <c r="GA107" s="2" t="s">
        <v>140</v>
      </c>
      <c r="GB107" s="2" t="s">
        <v>140</v>
      </c>
      <c r="GC107" s="2" t="s">
        <v>140</v>
      </c>
      <c r="GJ107" s="1" t="s">
        <v>194</v>
      </c>
      <c r="GK107" s="2" t="s">
        <v>880</v>
      </c>
      <c r="GL107" s="2" t="s">
        <v>140</v>
      </c>
      <c r="GM107" s="2" t="s">
        <v>140</v>
      </c>
      <c r="GN107" s="2" t="s">
        <v>140</v>
      </c>
      <c r="GW107" s="1" t="s">
        <v>194</v>
      </c>
      <c r="GX107" s="2" t="s">
        <v>140</v>
      </c>
      <c r="GY107" s="2" t="s">
        <v>140</v>
      </c>
    </row>
    <row r="108" spans="1:207" ht="20.399999999999999" thickBot="1" x14ac:dyDescent="0.35">
      <c r="A108" s="1" t="s">
        <v>195</v>
      </c>
      <c r="B108" s="2" t="s">
        <v>552</v>
      </c>
      <c r="C108" s="2" t="s">
        <v>551</v>
      </c>
      <c r="D108" s="2" t="s">
        <v>537</v>
      </c>
      <c r="E108" s="2" t="s">
        <v>140</v>
      </c>
      <c r="F108" s="2" t="s">
        <v>140</v>
      </c>
      <c r="G108" s="2" t="s">
        <v>140</v>
      </c>
      <c r="H108" s="2" t="s">
        <v>140</v>
      </c>
      <c r="I108" s="2" t="s">
        <v>140</v>
      </c>
      <c r="P108" s="1" t="s">
        <v>195</v>
      </c>
      <c r="Q108" s="2" t="s">
        <v>383</v>
      </c>
      <c r="R108" s="2" t="s">
        <v>140</v>
      </c>
      <c r="S108" s="2" t="s">
        <v>140</v>
      </c>
      <c r="T108" s="2" t="s">
        <v>140</v>
      </c>
      <c r="U108" s="2" t="s">
        <v>140</v>
      </c>
      <c r="V108" s="2" t="s">
        <v>140</v>
      </c>
      <c r="W108" s="2" t="s">
        <v>378</v>
      </c>
      <c r="X108" s="2" t="s">
        <v>390</v>
      </c>
      <c r="AF108" s="1" t="s">
        <v>195</v>
      </c>
      <c r="AG108" s="2" t="s">
        <v>613</v>
      </c>
      <c r="AH108" s="2" t="s">
        <v>610</v>
      </c>
      <c r="AI108" s="2" t="s">
        <v>140</v>
      </c>
      <c r="AJ108" s="2" t="s">
        <v>586</v>
      </c>
      <c r="AK108" s="2" t="s">
        <v>140</v>
      </c>
      <c r="AL108" s="2" t="s">
        <v>140</v>
      </c>
      <c r="AM108" s="2" t="s">
        <v>140</v>
      </c>
      <c r="AN108" s="2" t="s">
        <v>140</v>
      </c>
      <c r="AO108" s="2" t="s">
        <v>604</v>
      </c>
      <c r="AP108" s="2" t="s">
        <v>618</v>
      </c>
      <c r="AQ108" s="2" t="s">
        <v>611</v>
      </c>
      <c r="AR108" s="2" t="s">
        <v>614</v>
      </c>
      <c r="AS108" s="2" t="s">
        <v>140</v>
      </c>
      <c r="AT108" s="2" t="s">
        <v>619</v>
      </c>
      <c r="AU108" s="2" t="s">
        <v>617</v>
      </c>
      <c r="AV108" s="2" t="s">
        <v>140</v>
      </c>
      <c r="BJ108" s="1" t="s">
        <v>195</v>
      </c>
      <c r="BK108" s="2" t="s">
        <v>670</v>
      </c>
      <c r="BL108" s="2" t="s">
        <v>672</v>
      </c>
      <c r="BM108" s="2" t="s">
        <v>140</v>
      </c>
      <c r="BN108" s="2" t="s">
        <v>140</v>
      </c>
      <c r="BO108" s="2" t="s">
        <v>140</v>
      </c>
      <c r="BP108" s="2" t="s">
        <v>140</v>
      </c>
      <c r="BQ108" s="2" t="s">
        <v>140</v>
      </c>
      <c r="BR108" s="2" t="s">
        <v>140</v>
      </c>
      <c r="BS108" s="2" t="s">
        <v>669</v>
      </c>
      <c r="BT108" s="2" t="s">
        <v>140</v>
      </c>
      <c r="BU108" s="2" t="s">
        <v>671</v>
      </c>
      <c r="BV108" s="2" t="s">
        <v>140</v>
      </c>
      <c r="BW108" s="2" t="s">
        <v>140</v>
      </c>
      <c r="BX108" s="2" t="s">
        <v>140</v>
      </c>
      <c r="BY108" s="2" t="s">
        <v>140</v>
      </c>
      <c r="BZ108" s="2" t="s">
        <v>140</v>
      </c>
      <c r="CF108" s="1" t="s">
        <v>195</v>
      </c>
      <c r="CG108" s="2" t="s">
        <v>449</v>
      </c>
      <c r="CH108" s="2" t="s">
        <v>446</v>
      </c>
      <c r="CI108" s="2" t="s">
        <v>140</v>
      </c>
      <c r="CJ108" s="2" t="s">
        <v>140</v>
      </c>
      <c r="CK108" s="2" t="s">
        <v>140</v>
      </c>
      <c r="CL108" s="2" t="s">
        <v>140</v>
      </c>
      <c r="CM108" s="2" t="s">
        <v>140</v>
      </c>
      <c r="CN108" s="2" t="s">
        <v>456</v>
      </c>
      <c r="CO108" s="2" t="s">
        <v>140</v>
      </c>
      <c r="CP108" s="2" t="s">
        <v>140</v>
      </c>
      <c r="CQ108" s="2" t="s">
        <v>140</v>
      </c>
      <c r="CR108" s="2" t="s">
        <v>457</v>
      </c>
      <c r="CS108" s="2" t="s">
        <v>140</v>
      </c>
      <c r="CT108" s="2" t="s">
        <v>140</v>
      </c>
      <c r="CU108" s="2" t="s">
        <v>140</v>
      </c>
      <c r="CV108" s="2" t="s">
        <v>140</v>
      </c>
      <c r="DD108" s="1" t="s">
        <v>195</v>
      </c>
      <c r="DE108" s="2" t="s">
        <v>734</v>
      </c>
      <c r="DF108" s="2" t="s">
        <v>732</v>
      </c>
      <c r="DG108" s="2" t="s">
        <v>140</v>
      </c>
      <c r="DH108" s="2" t="s">
        <v>140</v>
      </c>
      <c r="DI108" s="2" t="s">
        <v>140</v>
      </c>
      <c r="DJ108" s="2" t="s">
        <v>140</v>
      </c>
      <c r="DK108" s="2" t="s">
        <v>140</v>
      </c>
      <c r="DL108" s="2" t="s">
        <v>731</v>
      </c>
      <c r="DM108" s="2" t="s">
        <v>728</v>
      </c>
      <c r="DN108" s="2" t="s">
        <v>140</v>
      </c>
      <c r="DO108" s="2" t="s">
        <v>695</v>
      </c>
      <c r="DP108" s="2" t="s">
        <v>140</v>
      </c>
      <c r="DQ108" s="2" t="s">
        <v>140</v>
      </c>
      <c r="DR108" s="2" t="s">
        <v>140</v>
      </c>
      <c r="DX108" s="1" t="s">
        <v>195</v>
      </c>
      <c r="DY108" s="2" t="s">
        <v>778</v>
      </c>
      <c r="DZ108" s="2" t="s">
        <v>781</v>
      </c>
      <c r="EA108" s="2" t="s">
        <v>140</v>
      </c>
      <c r="EB108" s="2" t="s">
        <v>140</v>
      </c>
      <c r="EC108" s="2" t="s">
        <v>140</v>
      </c>
      <c r="ED108" s="2" t="s">
        <v>140</v>
      </c>
      <c r="EE108" s="2" t="s">
        <v>777</v>
      </c>
      <c r="EF108" s="2" t="s">
        <v>140</v>
      </c>
      <c r="EG108" s="2" t="s">
        <v>140</v>
      </c>
      <c r="EH108" s="2" t="s">
        <v>140</v>
      </c>
      <c r="EI108" s="2" t="s">
        <v>140</v>
      </c>
      <c r="EJ108" s="2" t="s">
        <v>140</v>
      </c>
      <c r="EQ108" s="1" t="s">
        <v>195</v>
      </c>
      <c r="ER108" s="2" t="s">
        <v>818</v>
      </c>
      <c r="ES108" s="2" t="s">
        <v>813</v>
      </c>
      <c r="ET108" s="2" t="s">
        <v>140</v>
      </c>
      <c r="EU108" s="2" t="s">
        <v>140</v>
      </c>
      <c r="EV108" s="2" t="s">
        <v>140</v>
      </c>
      <c r="EW108" s="2" t="s">
        <v>816</v>
      </c>
      <c r="EX108" s="2" t="s">
        <v>809</v>
      </c>
      <c r="EY108" s="2" t="s">
        <v>140</v>
      </c>
      <c r="EZ108" s="2" t="s">
        <v>140</v>
      </c>
      <c r="FA108" s="2" t="s">
        <v>140</v>
      </c>
      <c r="FH108" s="1" t="s">
        <v>195</v>
      </c>
      <c r="FI108" s="2" t="s">
        <v>843</v>
      </c>
      <c r="FJ108" s="2" t="s">
        <v>835</v>
      </c>
      <c r="FK108" s="2" t="s">
        <v>140</v>
      </c>
      <c r="FL108" s="2" t="s">
        <v>140</v>
      </c>
      <c r="FM108" s="2" t="s">
        <v>845</v>
      </c>
      <c r="FN108" s="2" t="s">
        <v>140</v>
      </c>
      <c r="FO108" s="2" t="s">
        <v>140</v>
      </c>
      <c r="FP108" s="2" t="s">
        <v>140</v>
      </c>
      <c r="FW108" s="1" t="s">
        <v>195</v>
      </c>
      <c r="FX108" s="2" t="s">
        <v>862</v>
      </c>
      <c r="FY108" s="2" t="s">
        <v>863</v>
      </c>
      <c r="FZ108" s="2" t="s">
        <v>140</v>
      </c>
      <c r="GA108" s="2" t="s">
        <v>140</v>
      </c>
      <c r="GB108" s="2" t="s">
        <v>140</v>
      </c>
      <c r="GC108" s="2" t="s">
        <v>140</v>
      </c>
      <c r="GJ108" s="1" t="s">
        <v>195</v>
      </c>
      <c r="GK108" s="2" t="s">
        <v>880</v>
      </c>
      <c r="GL108" s="2" t="s">
        <v>140</v>
      </c>
      <c r="GM108" s="2" t="s">
        <v>140</v>
      </c>
      <c r="GN108" s="2" t="s">
        <v>140</v>
      </c>
      <c r="GW108" s="1" t="s">
        <v>195</v>
      </c>
      <c r="GX108" s="2" t="s">
        <v>140</v>
      </c>
      <c r="GY108" s="2" t="s">
        <v>140</v>
      </c>
    </row>
    <row r="109" spans="1:207" ht="20.399999999999999" thickBot="1" x14ac:dyDescent="0.35">
      <c r="A109" s="1" t="s">
        <v>196</v>
      </c>
      <c r="B109" s="2" t="s">
        <v>552</v>
      </c>
      <c r="C109" s="2" t="s">
        <v>551</v>
      </c>
      <c r="D109" s="2" t="s">
        <v>537</v>
      </c>
      <c r="E109" s="2" t="s">
        <v>140</v>
      </c>
      <c r="F109" s="2" t="s">
        <v>140</v>
      </c>
      <c r="G109" s="2" t="s">
        <v>140</v>
      </c>
      <c r="H109" s="2" t="s">
        <v>140</v>
      </c>
      <c r="I109" s="2" t="s">
        <v>140</v>
      </c>
      <c r="P109" s="1" t="s">
        <v>196</v>
      </c>
      <c r="Q109" s="2" t="s">
        <v>383</v>
      </c>
      <c r="R109" s="2" t="s">
        <v>140</v>
      </c>
      <c r="S109" s="2" t="s">
        <v>140</v>
      </c>
      <c r="T109" s="2" t="s">
        <v>140</v>
      </c>
      <c r="U109" s="2" t="s">
        <v>140</v>
      </c>
      <c r="V109" s="2" t="s">
        <v>140</v>
      </c>
      <c r="W109" s="2" t="s">
        <v>378</v>
      </c>
      <c r="X109" s="2" t="s">
        <v>390</v>
      </c>
      <c r="AF109" s="1" t="s">
        <v>196</v>
      </c>
      <c r="AG109" s="2" t="s">
        <v>613</v>
      </c>
      <c r="AH109" s="2" t="s">
        <v>610</v>
      </c>
      <c r="AI109" s="2" t="s">
        <v>140</v>
      </c>
      <c r="AJ109" s="2" t="s">
        <v>586</v>
      </c>
      <c r="AK109" s="2" t="s">
        <v>140</v>
      </c>
      <c r="AL109" s="2" t="s">
        <v>140</v>
      </c>
      <c r="AM109" s="2" t="s">
        <v>140</v>
      </c>
      <c r="AN109" s="2" t="s">
        <v>140</v>
      </c>
      <c r="AO109" s="2" t="s">
        <v>604</v>
      </c>
      <c r="AP109" s="2" t="s">
        <v>618</v>
      </c>
      <c r="AQ109" s="2" t="s">
        <v>611</v>
      </c>
      <c r="AR109" s="2" t="s">
        <v>140</v>
      </c>
      <c r="AS109" s="2" t="s">
        <v>140</v>
      </c>
      <c r="AT109" s="2" t="s">
        <v>619</v>
      </c>
      <c r="AU109" s="2" t="s">
        <v>617</v>
      </c>
      <c r="AV109" s="2" t="s">
        <v>140</v>
      </c>
      <c r="BJ109" s="1" t="s">
        <v>196</v>
      </c>
      <c r="BK109" s="2" t="s">
        <v>673</v>
      </c>
      <c r="BL109" s="2" t="s">
        <v>672</v>
      </c>
      <c r="BM109" s="2" t="s">
        <v>140</v>
      </c>
      <c r="BN109" s="2" t="s">
        <v>140</v>
      </c>
      <c r="BO109" s="2" t="s">
        <v>140</v>
      </c>
      <c r="BP109" s="2" t="s">
        <v>140</v>
      </c>
      <c r="BQ109" s="2" t="s">
        <v>140</v>
      </c>
      <c r="BR109" s="2" t="s">
        <v>140</v>
      </c>
      <c r="BS109" s="2" t="s">
        <v>674</v>
      </c>
      <c r="BT109" s="2" t="s">
        <v>140</v>
      </c>
      <c r="BU109" s="2" t="s">
        <v>140</v>
      </c>
      <c r="BV109" s="2" t="s">
        <v>140</v>
      </c>
      <c r="BW109" s="2" t="s">
        <v>140</v>
      </c>
      <c r="BX109" s="2" t="s">
        <v>140</v>
      </c>
      <c r="BY109" s="2" t="s">
        <v>140</v>
      </c>
      <c r="BZ109" s="2" t="s">
        <v>140</v>
      </c>
      <c r="CF109" s="1" t="s">
        <v>196</v>
      </c>
      <c r="CG109" s="2" t="s">
        <v>449</v>
      </c>
      <c r="CH109" s="2" t="s">
        <v>458</v>
      </c>
      <c r="CI109" s="2" t="s">
        <v>140</v>
      </c>
      <c r="CJ109" s="2" t="s">
        <v>140</v>
      </c>
      <c r="CK109" s="2" t="s">
        <v>140</v>
      </c>
      <c r="CL109" s="2" t="s">
        <v>140</v>
      </c>
      <c r="CM109" s="2" t="s">
        <v>140</v>
      </c>
      <c r="CN109" s="2" t="s">
        <v>459</v>
      </c>
      <c r="CO109" s="2" t="s">
        <v>140</v>
      </c>
      <c r="CP109" s="2" t="s">
        <v>140</v>
      </c>
      <c r="CQ109" s="2" t="s">
        <v>140</v>
      </c>
      <c r="CR109" s="2" t="s">
        <v>457</v>
      </c>
      <c r="CS109" s="2" t="s">
        <v>140</v>
      </c>
      <c r="CT109" s="2" t="s">
        <v>140</v>
      </c>
      <c r="CU109" s="2" t="s">
        <v>140</v>
      </c>
      <c r="CV109" s="2" t="s">
        <v>140</v>
      </c>
      <c r="DD109" s="1" t="s">
        <v>196</v>
      </c>
      <c r="DE109" s="2" t="s">
        <v>734</v>
      </c>
      <c r="DF109" s="2" t="s">
        <v>140</v>
      </c>
      <c r="DG109" s="2" t="s">
        <v>140</v>
      </c>
      <c r="DH109" s="2" t="s">
        <v>140</v>
      </c>
      <c r="DI109" s="2" t="s">
        <v>140</v>
      </c>
      <c r="DJ109" s="2" t="s">
        <v>140</v>
      </c>
      <c r="DK109" s="2" t="s">
        <v>140</v>
      </c>
      <c r="DL109" s="2" t="s">
        <v>731</v>
      </c>
      <c r="DM109" s="2" t="s">
        <v>728</v>
      </c>
      <c r="DN109" s="2" t="s">
        <v>140</v>
      </c>
      <c r="DO109" s="2" t="s">
        <v>140</v>
      </c>
      <c r="DP109" s="2" t="s">
        <v>140</v>
      </c>
      <c r="DQ109" s="2" t="s">
        <v>140</v>
      </c>
      <c r="DR109" s="2" t="s">
        <v>140</v>
      </c>
      <c r="DX109" s="1" t="s">
        <v>196</v>
      </c>
      <c r="DY109" s="2" t="s">
        <v>782</v>
      </c>
      <c r="DZ109" s="2" t="s">
        <v>781</v>
      </c>
      <c r="EA109" s="2" t="s">
        <v>140</v>
      </c>
      <c r="EB109" s="2" t="s">
        <v>140</v>
      </c>
      <c r="EC109" s="2" t="s">
        <v>140</v>
      </c>
      <c r="ED109" s="2" t="s">
        <v>140</v>
      </c>
      <c r="EE109" s="2" t="s">
        <v>140</v>
      </c>
      <c r="EF109" s="2" t="s">
        <v>140</v>
      </c>
      <c r="EG109" s="2" t="s">
        <v>140</v>
      </c>
      <c r="EH109" s="2" t="s">
        <v>140</v>
      </c>
      <c r="EI109" s="2" t="s">
        <v>140</v>
      </c>
      <c r="EJ109" s="2" t="s">
        <v>140</v>
      </c>
      <c r="EQ109" s="1" t="s">
        <v>196</v>
      </c>
      <c r="ER109" s="2" t="s">
        <v>819</v>
      </c>
      <c r="ES109" s="2" t="s">
        <v>813</v>
      </c>
      <c r="ET109" s="2" t="s">
        <v>140</v>
      </c>
      <c r="EU109" s="2" t="s">
        <v>140</v>
      </c>
      <c r="EV109" s="2" t="s">
        <v>140</v>
      </c>
      <c r="EW109" s="2" t="s">
        <v>816</v>
      </c>
      <c r="EX109" s="2" t="s">
        <v>140</v>
      </c>
      <c r="EY109" s="2" t="s">
        <v>140</v>
      </c>
      <c r="EZ109" s="2" t="s">
        <v>140</v>
      </c>
      <c r="FA109" s="2" t="s">
        <v>140</v>
      </c>
      <c r="FH109" s="1" t="s">
        <v>196</v>
      </c>
      <c r="FI109" s="2" t="s">
        <v>843</v>
      </c>
      <c r="FJ109" s="2" t="s">
        <v>835</v>
      </c>
      <c r="FK109" s="2" t="s">
        <v>140</v>
      </c>
      <c r="FL109" s="2" t="s">
        <v>140</v>
      </c>
      <c r="FM109" s="2" t="s">
        <v>846</v>
      </c>
      <c r="FN109" s="2" t="s">
        <v>140</v>
      </c>
      <c r="FO109" s="2" t="s">
        <v>140</v>
      </c>
      <c r="FP109" s="2" t="s">
        <v>140</v>
      </c>
      <c r="FW109" s="1" t="s">
        <v>196</v>
      </c>
      <c r="FX109" s="2" t="s">
        <v>866</v>
      </c>
      <c r="FY109" s="2" t="s">
        <v>863</v>
      </c>
      <c r="FZ109" s="2" t="s">
        <v>140</v>
      </c>
      <c r="GA109" s="2" t="s">
        <v>140</v>
      </c>
      <c r="GB109" s="2" t="s">
        <v>140</v>
      </c>
      <c r="GC109" s="2" t="s">
        <v>140</v>
      </c>
      <c r="GJ109" s="1" t="s">
        <v>196</v>
      </c>
      <c r="GK109" s="2" t="s">
        <v>880</v>
      </c>
      <c r="GL109" s="2" t="s">
        <v>140</v>
      </c>
      <c r="GM109" s="2" t="s">
        <v>140</v>
      </c>
      <c r="GN109" s="2" t="s">
        <v>140</v>
      </c>
      <c r="GW109" s="1" t="s">
        <v>196</v>
      </c>
      <c r="GX109" s="2" t="s">
        <v>140</v>
      </c>
      <c r="GY109" s="2" t="s">
        <v>140</v>
      </c>
    </row>
    <row r="110" spans="1:207" ht="20.399999999999999" thickBot="1" x14ac:dyDescent="0.35">
      <c r="A110" s="1" t="s">
        <v>197</v>
      </c>
      <c r="B110" s="2" t="s">
        <v>553</v>
      </c>
      <c r="C110" s="2" t="s">
        <v>554</v>
      </c>
      <c r="D110" s="2" t="s">
        <v>537</v>
      </c>
      <c r="E110" s="2" t="s">
        <v>140</v>
      </c>
      <c r="F110" s="2" t="s">
        <v>140</v>
      </c>
      <c r="G110" s="2" t="s">
        <v>140</v>
      </c>
      <c r="H110" s="2" t="s">
        <v>140</v>
      </c>
      <c r="I110" s="2" t="s">
        <v>140</v>
      </c>
      <c r="P110" s="1" t="s">
        <v>197</v>
      </c>
      <c r="Q110" s="2" t="s">
        <v>383</v>
      </c>
      <c r="R110" s="2" t="s">
        <v>140</v>
      </c>
      <c r="S110" s="2" t="s">
        <v>140</v>
      </c>
      <c r="T110" s="2" t="s">
        <v>140</v>
      </c>
      <c r="U110" s="2" t="s">
        <v>140</v>
      </c>
      <c r="V110" s="2" t="s">
        <v>140</v>
      </c>
      <c r="W110" s="2" t="s">
        <v>378</v>
      </c>
      <c r="X110" s="2" t="s">
        <v>391</v>
      </c>
      <c r="AF110" s="1" t="s">
        <v>197</v>
      </c>
      <c r="AG110" s="2" t="s">
        <v>613</v>
      </c>
      <c r="AH110" s="2" t="s">
        <v>610</v>
      </c>
      <c r="AI110" s="2" t="s">
        <v>140</v>
      </c>
      <c r="AJ110" s="2" t="s">
        <v>586</v>
      </c>
      <c r="AK110" s="2" t="s">
        <v>140</v>
      </c>
      <c r="AL110" s="2" t="s">
        <v>140</v>
      </c>
      <c r="AM110" s="2" t="s">
        <v>140</v>
      </c>
      <c r="AN110" s="2" t="s">
        <v>140</v>
      </c>
      <c r="AO110" s="2" t="s">
        <v>604</v>
      </c>
      <c r="AP110" s="2" t="s">
        <v>140</v>
      </c>
      <c r="AQ110" s="2" t="s">
        <v>611</v>
      </c>
      <c r="AR110" s="2" t="s">
        <v>140</v>
      </c>
      <c r="AS110" s="2" t="s">
        <v>140</v>
      </c>
      <c r="AT110" s="2" t="s">
        <v>619</v>
      </c>
      <c r="AU110" s="2" t="s">
        <v>617</v>
      </c>
      <c r="AV110" s="2" t="s">
        <v>140</v>
      </c>
      <c r="BJ110" s="1" t="s">
        <v>197</v>
      </c>
      <c r="BK110" s="2" t="s">
        <v>675</v>
      </c>
      <c r="BL110" s="2" t="s">
        <v>676</v>
      </c>
      <c r="BM110" s="2" t="s">
        <v>140</v>
      </c>
      <c r="BN110" s="2" t="s">
        <v>140</v>
      </c>
      <c r="BO110" s="2" t="s">
        <v>140</v>
      </c>
      <c r="BP110" s="2" t="s">
        <v>140</v>
      </c>
      <c r="BQ110" s="2" t="s">
        <v>140</v>
      </c>
      <c r="BR110" s="2" t="s">
        <v>140</v>
      </c>
      <c r="BS110" s="2" t="s">
        <v>674</v>
      </c>
      <c r="BT110" s="2" t="s">
        <v>140</v>
      </c>
      <c r="BU110" s="2" t="s">
        <v>140</v>
      </c>
      <c r="BV110" s="2" t="s">
        <v>140</v>
      </c>
      <c r="BW110" s="2" t="s">
        <v>140</v>
      </c>
      <c r="BX110" s="2" t="s">
        <v>140</v>
      </c>
      <c r="BY110" s="2" t="s">
        <v>140</v>
      </c>
      <c r="BZ110" s="2" t="s">
        <v>140</v>
      </c>
      <c r="CF110" s="1" t="s">
        <v>197</v>
      </c>
      <c r="CG110" s="2" t="s">
        <v>460</v>
      </c>
      <c r="CH110" s="2" t="s">
        <v>458</v>
      </c>
      <c r="CI110" s="2" t="s">
        <v>140</v>
      </c>
      <c r="CJ110" s="2" t="s">
        <v>140</v>
      </c>
      <c r="CK110" s="2" t="s">
        <v>140</v>
      </c>
      <c r="CL110" s="2" t="s">
        <v>140</v>
      </c>
      <c r="CM110" s="2" t="s">
        <v>140</v>
      </c>
      <c r="CN110" s="2" t="s">
        <v>461</v>
      </c>
      <c r="CO110" s="2" t="s">
        <v>140</v>
      </c>
      <c r="CP110" s="2" t="s">
        <v>140</v>
      </c>
      <c r="CQ110" s="2" t="s">
        <v>140</v>
      </c>
      <c r="CR110" s="2" t="s">
        <v>140</v>
      </c>
      <c r="CS110" s="2" t="s">
        <v>140</v>
      </c>
      <c r="CT110" s="2" t="s">
        <v>140</v>
      </c>
      <c r="CU110" s="2" t="s">
        <v>140</v>
      </c>
      <c r="CV110" s="2" t="s">
        <v>140</v>
      </c>
      <c r="DD110" s="1" t="s">
        <v>197</v>
      </c>
      <c r="DE110" s="2" t="s">
        <v>735</v>
      </c>
      <c r="DF110" s="2" t="s">
        <v>140</v>
      </c>
      <c r="DG110" s="2" t="s">
        <v>140</v>
      </c>
      <c r="DH110" s="2" t="s">
        <v>140</v>
      </c>
      <c r="DI110" s="2" t="s">
        <v>140</v>
      </c>
      <c r="DJ110" s="2" t="s">
        <v>140</v>
      </c>
      <c r="DK110" s="2" t="s">
        <v>140</v>
      </c>
      <c r="DL110" s="2" t="s">
        <v>731</v>
      </c>
      <c r="DM110" s="2" t="s">
        <v>728</v>
      </c>
      <c r="DN110" s="2" t="s">
        <v>140</v>
      </c>
      <c r="DO110" s="2" t="s">
        <v>140</v>
      </c>
      <c r="DP110" s="2" t="s">
        <v>140</v>
      </c>
      <c r="DQ110" s="2" t="s">
        <v>140</v>
      </c>
      <c r="DR110" s="2" t="s">
        <v>140</v>
      </c>
      <c r="DX110" s="1" t="s">
        <v>197</v>
      </c>
      <c r="DY110" s="2" t="s">
        <v>782</v>
      </c>
      <c r="DZ110" s="2" t="s">
        <v>781</v>
      </c>
      <c r="EA110" s="2" t="s">
        <v>140</v>
      </c>
      <c r="EB110" s="2" t="s">
        <v>140</v>
      </c>
      <c r="EC110" s="2" t="s">
        <v>140</v>
      </c>
      <c r="ED110" s="2" t="s">
        <v>140</v>
      </c>
      <c r="EE110" s="2" t="s">
        <v>140</v>
      </c>
      <c r="EF110" s="2" t="s">
        <v>140</v>
      </c>
      <c r="EG110" s="2" t="s">
        <v>140</v>
      </c>
      <c r="EH110" s="2" t="s">
        <v>140</v>
      </c>
      <c r="EI110" s="2" t="s">
        <v>140</v>
      </c>
      <c r="EJ110" s="2" t="s">
        <v>140</v>
      </c>
      <c r="EQ110" s="1" t="s">
        <v>197</v>
      </c>
      <c r="ER110" s="2" t="s">
        <v>819</v>
      </c>
      <c r="ES110" s="2" t="s">
        <v>813</v>
      </c>
      <c r="ET110" s="2" t="s">
        <v>140</v>
      </c>
      <c r="EU110" s="2" t="s">
        <v>140</v>
      </c>
      <c r="EV110" s="2" t="s">
        <v>140</v>
      </c>
      <c r="EW110" s="2" t="s">
        <v>816</v>
      </c>
      <c r="EX110" s="2" t="s">
        <v>140</v>
      </c>
      <c r="EY110" s="2" t="s">
        <v>140</v>
      </c>
      <c r="EZ110" s="2" t="s">
        <v>140</v>
      </c>
      <c r="FA110" s="2" t="s">
        <v>140</v>
      </c>
      <c r="FH110" s="1" t="s">
        <v>197</v>
      </c>
      <c r="FI110" s="2" t="s">
        <v>847</v>
      </c>
      <c r="FJ110" s="2" t="s">
        <v>835</v>
      </c>
      <c r="FK110" s="2" t="s">
        <v>140</v>
      </c>
      <c r="FL110" s="2" t="s">
        <v>140</v>
      </c>
      <c r="FM110" s="2" t="s">
        <v>846</v>
      </c>
      <c r="FN110" s="2" t="s">
        <v>140</v>
      </c>
      <c r="FO110" s="2" t="s">
        <v>140</v>
      </c>
      <c r="FP110" s="2" t="s">
        <v>140</v>
      </c>
      <c r="FW110" s="1" t="s">
        <v>197</v>
      </c>
      <c r="FX110" s="2" t="s">
        <v>867</v>
      </c>
      <c r="FY110" s="2" t="s">
        <v>863</v>
      </c>
      <c r="FZ110" s="2" t="s">
        <v>140</v>
      </c>
      <c r="GA110" s="2" t="s">
        <v>140</v>
      </c>
      <c r="GB110" s="2" t="s">
        <v>140</v>
      </c>
      <c r="GC110" s="2" t="s">
        <v>140</v>
      </c>
      <c r="GJ110" s="1" t="s">
        <v>197</v>
      </c>
      <c r="GK110" s="2" t="s">
        <v>880</v>
      </c>
      <c r="GL110" s="2" t="s">
        <v>140</v>
      </c>
      <c r="GM110" s="2" t="s">
        <v>140</v>
      </c>
      <c r="GN110" s="2" t="s">
        <v>140</v>
      </c>
      <c r="GW110" s="1" t="s">
        <v>197</v>
      </c>
      <c r="GX110" s="2" t="s">
        <v>140</v>
      </c>
      <c r="GY110" s="2" t="s">
        <v>140</v>
      </c>
    </row>
    <row r="111" spans="1:207" ht="15" thickBot="1" x14ac:dyDescent="0.35">
      <c r="A111" s="1" t="s">
        <v>198</v>
      </c>
      <c r="B111" s="2" t="s">
        <v>553</v>
      </c>
      <c r="C111" s="2" t="s">
        <v>555</v>
      </c>
      <c r="D111" s="2" t="s">
        <v>537</v>
      </c>
      <c r="E111" s="2" t="s">
        <v>140</v>
      </c>
      <c r="F111" s="2" t="s">
        <v>140</v>
      </c>
      <c r="G111" s="2" t="s">
        <v>140</v>
      </c>
      <c r="H111" s="2" t="s">
        <v>140</v>
      </c>
      <c r="I111" s="2" t="s">
        <v>140</v>
      </c>
      <c r="P111" s="1" t="s">
        <v>198</v>
      </c>
      <c r="Q111" s="2" t="s">
        <v>383</v>
      </c>
      <c r="R111" s="2" t="s">
        <v>140</v>
      </c>
      <c r="S111" s="2" t="s">
        <v>140</v>
      </c>
      <c r="T111" s="2" t="s">
        <v>140</v>
      </c>
      <c r="U111" s="2" t="s">
        <v>140</v>
      </c>
      <c r="V111" s="2" t="s">
        <v>140</v>
      </c>
      <c r="W111" s="2" t="s">
        <v>378</v>
      </c>
      <c r="X111" s="2" t="s">
        <v>392</v>
      </c>
      <c r="AF111" s="1" t="s">
        <v>198</v>
      </c>
      <c r="AG111" s="2" t="s">
        <v>613</v>
      </c>
      <c r="AH111" s="2" t="s">
        <v>620</v>
      </c>
      <c r="AI111" s="2" t="s">
        <v>140</v>
      </c>
      <c r="AJ111" s="2" t="s">
        <v>140</v>
      </c>
      <c r="AK111" s="2" t="s">
        <v>140</v>
      </c>
      <c r="AL111" s="2" t="s">
        <v>140</v>
      </c>
      <c r="AM111" s="2" t="s">
        <v>140</v>
      </c>
      <c r="AN111" s="2" t="s">
        <v>140</v>
      </c>
      <c r="AO111" s="2" t="s">
        <v>140</v>
      </c>
      <c r="AP111" s="2" t="s">
        <v>140</v>
      </c>
      <c r="AQ111" s="2" t="s">
        <v>611</v>
      </c>
      <c r="AR111" s="2" t="s">
        <v>140</v>
      </c>
      <c r="AS111" s="2" t="s">
        <v>140</v>
      </c>
      <c r="AT111" s="2" t="s">
        <v>619</v>
      </c>
      <c r="AU111" s="2" t="s">
        <v>621</v>
      </c>
      <c r="AV111" s="2" t="s">
        <v>140</v>
      </c>
      <c r="BJ111" s="1" t="s">
        <v>198</v>
      </c>
      <c r="BK111" s="2" t="s">
        <v>677</v>
      </c>
      <c r="BL111" s="2" t="s">
        <v>678</v>
      </c>
      <c r="BM111" s="2" t="s">
        <v>140</v>
      </c>
      <c r="BN111" s="2" t="s">
        <v>140</v>
      </c>
      <c r="BO111" s="2" t="s">
        <v>140</v>
      </c>
      <c r="BP111" s="2" t="s">
        <v>140</v>
      </c>
      <c r="BQ111" s="2" t="s">
        <v>140</v>
      </c>
      <c r="BR111" s="2" t="s">
        <v>140</v>
      </c>
      <c r="BS111" s="2" t="s">
        <v>679</v>
      </c>
      <c r="BT111" s="2" t="s">
        <v>140</v>
      </c>
      <c r="BU111" s="2" t="s">
        <v>140</v>
      </c>
      <c r="BV111" s="2" t="s">
        <v>140</v>
      </c>
      <c r="BW111" s="2" t="s">
        <v>140</v>
      </c>
      <c r="BX111" s="2" t="s">
        <v>140</v>
      </c>
      <c r="BY111" s="2" t="s">
        <v>140</v>
      </c>
      <c r="BZ111" s="2" t="s">
        <v>140</v>
      </c>
      <c r="CF111" s="1" t="s">
        <v>198</v>
      </c>
      <c r="CG111" s="2" t="s">
        <v>140</v>
      </c>
      <c r="CH111" s="2" t="s">
        <v>140</v>
      </c>
      <c r="CI111" s="2" t="s">
        <v>140</v>
      </c>
      <c r="CJ111" s="2" t="s">
        <v>140</v>
      </c>
      <c r="CK111" s="2" t="s">
        <v>140</v>
      </c>
      <c r="CL111" s="2" t="s">
        <v>140</v>
      </c>
      <c r="CM111" s="2" t="s">
        <v>140</v>
      </c>
      <c r="CN111" s="2" t="s">
        <v>461</v>
      </c>
      <c r="CO111" s="2" t="s">
        <v>140</v>
      </c>
      <c r="CP111" s="2" t="s">
        <v>140</v>
      </c>
      <c r="CQ111" s="2" t="s">
        <v>140</v>
      </c>
      <c r="CR111" s="2" t="s">
        <v>140</v>
      </c>
      <c r="CS111" s="2" t="s">
        <v>140</v>
      </c>
      <c r="CT111" s="2" t="s">
        <v>140</v>
      </c>
      <c r="CU111" s="2" t="s">
        <v>140</v>
      </c>
      <c r="CV111" s="2" t="s">
        <v>140</v>
      </c>
      <c r="DD111" s="1" t="s">
        <v>198</v>
      </c>
      <c r="DE111" s="2" t="s">
        <v>736</v>
      </c>
      <c r="DF111" s="2" t="s">
        <v>140</v>
      </c>
      <c r="DG111" s="2" t="s">
        <v>140</v>
      </c>
      <c r="DH111" s="2" t="s">
        <v>140</v>
      </c>
      <c r="DI111" s="2" t="s">
        <v>140</v>
      </c>
      <c r="DJ111" s="2" t="s">
        <v>140</v>
      </c>
      <c r="DK111" s="2" t="s">
        <v>140</v>
      </c>
      <c r="DL111" s="2" t="s">
        <v>731</v>
      </c>
      <c r="DM111" s="2" t="s">
        <v>728</v>
      </c>
      <c r="DN111" s="2" t="s">
        <v>140</v>
      </c>
      <c r="DO111" s="2" t="s">
        <v>140</v>
      </c>
      <c r="DP111" s="2" t="s">
        <v>140</v>
      </c>
      <c r="DQ111" s="2" t="s">
        <v>140</v>
      </c>
      <c r="DR111" s="2" t="s">
        <v>140</v>
      </c>
      <c r="DX111" s="1" t="s">
        <v>198</v>
      </c>
      <c r="DY111" s="2" t="s">
        <v>782</v>
      </c>
      <c r="DZ111" s="2" t="s">
        <v>781</v>
      </c>
      <c r="EA111" s="2" t="s">
        <v>140</v>
      </c>
      <c r="EB111" s="2" t="s">
        <v>140</v>
      </c>
      <c r="EC111" s="2" t="s">
        <v>140</v>
      </c>
      <c r="ED111" s="2" t="s">
        <v>140</v>
      </c>
      <c r="EE111" s="2" t="s">
        <v>140</v>
      </c>
      <c r="EF111" s="2" t="s">
        <v>140</v>
      </c>
      <c r="EG111" s="2" t="s">
        <v>140</v>
      </c>
      <c r="EH111" s="2" t="s">
        <v>140</v>
      </c>
      <c r="EI111" s="2" t="s">
        <v>140</v>
      </c>
      <c r="EJ111" s="2" t="s">
        <v>140</v>
      </c>
      <c r="EQ111" s="1" t="s">
        <v>198</v>
      </c>
      <c r="ER111" s="2" t="s">
        <v>820</v>
      </c>
      <c r="ES111" s="2" t="s">
        <v>813</v>
      </c>
      <c r="ET111" s="2" t="s">
        <v>140</v>
      </c>
      <c r="EU111" s="2" t="s">
        <v>140</v>
      </c>
      <c r="EV111" s="2" t="s">
        <v>140</v>
      </c>
      <c r="EW111" s="2" t="s">
        <v>816</v>
      </c>
      <c r="EX111" s="2" t="s">
        <v>140</v>
      </c>
      <c r="EY111" s="2" t="s">
        <v>140</v>
      </c>
      <c r="EZ111" s="2" t="s">
        <v>140</v>
      </c>
      <c r="FA111" s="2" t="s">
        <v>140</v>
      </c>
      <c r="FH111" s="1" t="s">
        <v>198</v>
      </c>
      <c r="FI111" s="2" t="s">
        <v>847</v>
      </c>
      <c r="FJ111" s="2" t="s">
        <v>835</v>
      </c>
      <c r="FK111" s="2" t="s">
        <v>140</v>
      </c>
      <c r="FL111" s="2" t="s">
        <v>140</v>
      </c>
      <c r="FM111" s="2" t="s">
        <v>846</v>
      </c>
      <c r="FN111" s="2" t="s">
        <v>140</v>
      </c>
      <c r="FO111" s="2" t="s">
        <v>140</v>
      </c>
      <c r="FP111" s="2" t="s">
        <v>140</v>
      </c>
      <c r="FW111" s="1" t="s">
        <v>198</v>
      </c>
      <c r="FX111" s="2" t="s">
        <v>868</v>
      </c>
      <c r="FY111" s="2" t="s">
        <v>140</v>
      </c>
      <c r="FZ111" s="2" t="s">
        <v>140</v>
      </c>
      <c r="GA111" s="2" t="s">
        <v>140</v>
      </c>
      <c r="GB111" s="2" t="s">
        <v>140</v>
      </c>
      <c r="GC111" s="2" t="s">
        <v>140</v>
      </c>
      <c r="GJ111" s="1" t="s">
        <v>198</v>
      </c>
      <c r="GK111" s="2" t="s">
        <v>140</v>
      </c>
      <c r="GL111" s="2" t="s">
        <v>140</v>
      </c>
      <c r="GM111" s="2" t="s">
        <v>140</v>
      </c>
      <c r="GN111" s="2" t="s">
        <v>140</v>
      </c>
      <c r="GW111" s="1" t="s">
        <v>198</v>
      </c>
      <c r="GX111" s="2" t="s">
        <v>140</v>
      </c>
      <c r="GY111" s="2" t="s">
        <v>140</v>
      </c>
    </row>
    <row r="112" spans="1:207" ht="15" thickBot="1" x14ac:dyDescent="0.35">
      <c r="A112" s="1" t="s">
        <v>199</v>
      </c>
      <c r="B112" s="2" t="s">
        <v>553</v>
      </c>
      <c r="C112" s="2" t="s">
        <v>555</v>
      </c>
      <c r="D112" s="2" t="s">
        <v>537</v>
      </c>
      <c r="E112" s="2" t="s">
        <v>140</v>
      </c>
      <c r="F112" s="2" t="s">
        <v>140</v>
      </c>
      <c r="G112" s="2" t="s">
        <v>140</v>
      </c>
      <c r="H112" s="2" t="s">
        <v>140</v>
      </c>
      <c r="I112" s="2" t="s">
        <v>140</v>
      </c>
      <c r="P112" s="1" t="s">
        <v>199</v>
      </c>
      <c r="Q112" s="2" t="s">
        <v>383</v>
      </c>
      <c r="R112" s="2" t="s">
        <v>140</v>
      </c>
      <c r="S112" s="2" t="s">
        <v>140</v>
      </c>
      <c r="T112" s="2" t="s">
        <v>140</v>
      </c>
      <c r="U112" s="2" t="s">
        <v>140</v>
      </c>
      <c r="V112" s="2" t="s">
        <v>140</v>
      </c>
      <c r="W112" s="2" t="s">
        <v>378</v>
      </c>
      <c r="X112" s="2" t="s">
        <v>393</v>
      </c>
      <c r="AF112" s="1" t="s">
        <v>199</v>
      </c>
      <c r="AG112" s="2" t="s">
        <v>613</v>
      </c>
      <c r="AH112" s="2" t="s">
        <v>620</v>
      </c>
      <c r="AI112" s="2" t="s">
        <v>140</v>
      </c>
      <c r="AJ112" s="2" t="s">
        <v>140</v>
      </c>
      <c r="AK112" s="2" t="s">
        <v>140</v>
      </c>
      <c r="AL112" s="2" t="s">
        <v>140</v>
      </c>
      <c r="AM112" s="2" t="s">
        <v>140</v>
      </c>
      <c r="AN112" s="2" t="s">
        <v>140</v>
      </c>
      <c r="AO112" s="2" t="s">
        <v>140</v>
      </c>
      <c r="AP112" s="2" t="s">
        <v>140</v>
      </c>
      <c r="AQ112" s="2" t="s">
        <v>611</v>
      </c>
      <c r="AR112" s="2" t="s">
        <v>140</v>
      </c>
      <c r="AS112" s="2" t="s">
        <v>140</v>
      </c>
      <c r="AT112" s="2" t="s">
        <v>140</v>
      </c>
      <c r="AU112" s="2" t="s">
        <v>140</v>
      </c>
      <c r="AV112" s="2" t="s">
        <v>140</v>
      </c>
      <c r="BJ112" s="1" t="s">
        <v>199</v>
      </c>
      <c r="BK112" s="2" t="s">
        <v>677</v>
      </c>
      <c r="BL112" s="2" t="s">
        <v>678</v>
      </c>
      <c r="BM112" s="2" t="s">
        <v>140</v>
      </c>
      <c r="BN112" s="2" t="s">
        <v>140</v>
      </c>
      <c r="BO112" s="2" t="s">
        <v>140</v>
      </c>
      <c r="BP112" s="2" t="s">
        <v>140</v>
      </c>
      <c r="BQ112" s="2" t="s">
        <v>140</v>
      </c>
      <c r="BR112" s="2" t="s">
        <v>140</v>
      </c>
      <c r="BS112" s="2" t="s">
        <v>679</v>
      </c>
      <c r="BT112" s="2" t="s">
        <v>140</v>
      </c>
      <c r="BU112" s="2" t="s">
        <v>140</v>
      </c>
      <c r="BV112" s="2" t="s">
        <v>140</v>
      </c>
      <c r="BW112" s="2" t="s">
        <v>140</v>
      </c>
      <c r="BX112" s="2" t="s">
        <v>140</v>
      </c>
      <c r="BY112" s="2" t="s">
        <v>140</v>
      </c>
      <c r="BZ112" s="2" t="s">
        <v>140</v>
      </c>
      <c r="CF112" s="1" t="s">
        <v>199</v>
      </c>
      <c r="CG112" s="2" t="s">
        <v>140</v>
      </c>
      <c r="CH112" s="2" t="s">
        <v>140</v>
      </c>
      <c r="CI112" s="2" t="s">
        <v>140</v>
      </c>
      <c r="CJ112" s="2" t="s">
        <v>140</v>
      </c>
      <c r="CK112" s="2" t="s">
        <v>140</v>
      </c>
      <c r="CL112" s="2" t="s">
        <v>140</v>
      </c>
      <c r="CM112" s="2" t="s">
        <v>140</v>
      </c>
      <c r="CN112" s="2" t="s">
        <v>140</v>
      </c>
      <c r="CO112" s="2" t="s">
        <v>140</v>
      </c>
      <c r="CP112" s="2" t="s">
        <v>140</v>
      </c>
      <c r="CQ112" s="2" t="s">
        <v>140</v>
      </c>
      <c r="CR112" s="2" t="s">
        <v>140</v>
      </c>
      <c r="CS112" s="2" t="s">
        <v>140</v>
      </c>
      <c r="CT112" s="2" t="s">
        <v>140</v>
      </c>
      <c r="CU112" s="2" t="s">
        <v>140</v>
      </c>
      <c r="CV112" s="2" t="s">
        <v>140</v>
      </c>
      <c r="DD112" s="1" t="s">
        <v>199</v>
      </c>
      <c r="DE112" s="2" t="s">
        <v>736</v>
      </c>
      <c r="DF112" s="2" t="s">
        <v>140</v>
      </c>
      <c r="DG112" s="2" t="s">
        <v>140</v>
      </c>
      <c r="DH112" s="2" t="s">
        <v>140</v>
      </c>
      <c r="DI112" s="2" t="s">
        <v>140</v>
      </c>
      <c r="DJ112" s="2" t="s">
        <v>140</v>
      </c>
      <c r="DK112" s="2" t="s">
        <v>140</v>
      </c>
      <c r="DL112" s="2" t="s">
        <v>731</v>
      </c>
      <c r="DM112" s="2" t="s">
        <v>140</v>
      </c>
      <c r="DN112" s="2" t="s">
        <v>140</v>
      </c>
      <c r="DO112" s="2" t="s">
        <v>140</v>
      </c>
      <c r="DP112" s="2" t="s">
        <v>140</v>
      </c>
      <c r="DQ112" s="2" t="s">
        <v>140</v>
      </c>
      <c r="DR112" s="2" t="s">
        <v>140</v>
      </c>
      <c r="DX112" s="1" t="s">
        <v>199</v>
      </c>
      <c r="DY112" s="2" t="s">
        <v>782</v>
      </c>
      <c r="DZ112" s="2" t="s">
        <v>781</v>
      </c>
      <c r="EA112" s="2" t="s">
        <v>140</v>
      </c>
      <c r="EB112" s="2" t="s">
        <v>140</v>
      </c>
      <c r="EC112" s="2" t="s">
        <v>140</v>
      </c>
      <c r="ED112" s="2" t="s">
        <v>140</v>
      </c>
      <c r="EE112" s="2" t="s">
        <v>140</v>
      </c>
      <c r="EF112" s="2" t="s">
        <v>140</v>
      </c>
      <c r="EG112" s="2" t="s">
        <v>140</v>
      </c>
      <c r="EH112" s="2" t="s">
        <v>140</v>
      </c>
      <c r="EI112" s="2" t="s">
        <v>140</v>
      </c>
      <c r="EJ112" s="2" t="s">
        <v>140</v>
      </c>
      <c r="EQ112" s="1" t="s">
        <v>199</v>
      </c>
      <c r="ER112" s="2" t="s">
        <v>820</v>
      </c>
      <c r="ES112" s="2" t="s">
        <v>821</v>
      </c>
      <c r="ET112" s="2" t="s">
        <v>140</v>
      </c>
      <c r="EU112" s="2" t="s">
        <v>140</v>
      </c>
      <c r="EV112" s="2" t="s">
        <v>140</v>
      </c>
      <c r="EW112" s="2" t="s">
        <v>816</v>
      </c>
      <c r="EX112" s="2" t="s">
        <v>140</v>
      </c>
      <c r="EY112" s="2" t="s">
        <v>140</v>
      </c>
      <c r="EZ112" s="2" t="s">
        <v>140</v>
      </c>
      <c r="FA112" s="2" t="s">
        <v>140</v>
      </c>
      <c r="FH112" s="1" t="s">
        <v>199</v>
      </c>
      <c r="FI112" s="2" t="s">
        <v>847</v>
      </c>
      <c r="FJ112" s="2" t="s">
        <v>835</v>
      </c>
      <c r="FK112" s="2" t="s">
        <v>140</v>
      </c>
      <c r="FL112" s="2" t="s">
        <v>140</v>
      </c>
      <c r="FM112" s="2" t="s">
        <v>846</v>
      </c>
      <c r="FN112" s="2" t="s">
        <v>140</v>
      </c>
      <c r="FO112" s="2" t="s">
        <v>140</v>
      </c>
      <c r="FP112" s="2" t="s">
        <v>140</v>
      </c>
      <c r="FW112" s="1" t="s">
        <v>199</v>
      </c>
      <c r="FX112" s="2" t="s">
        <v>868</v>
      </c>
      <c r="FY112" s="2" t="s">
        <v>140</v>
      </c>
      <c r="FZ112" s="2" t="s">
        <v>140</v>
      </c>
      <c r="GA112" s="2" t="s">
        <v>140</v>
      </c>
      <c r="GB112" s="2" t="s">
        <v>140</v>
      </c>
      <c r="GC112" s="2" t="s">
        <v>140</v>
      </c>
      <c r="GJ112" s="1" t="s">
        <v>199</v>
      </c>
      <c r="GK112" s="2" t="s">
        <v>140</v>
      </c>
      <c r="GL112" s="2" t="s">
        <v>140</v>
      </c>
      <c r="GM112" s="2" t="s">
        <v>140</v>
      </c>
      <c r="GN112" s="2" t="s">
        <v>140</v>
      </c>
      <c r="GW112" s="1" t="s">
        <v>199</v>
      </c>
      <c r="GX112" s="2" t="s">
        <v>140</v>
      </c>
      <c r="GY112" s="2" t="s">
        <v>140</v>
      </c>
    </row>
    <row r="113" spans="1:207" ht="15" thickBot="1" x14ac:dyDescent="0.35">
      <c r="A113" s="1" t="s">
        <v>308</v>
      </c>
      <c r="B113" s="2" t="s">
        <v>553</v>
      </c>
      <c r="C113" s="2" t="s">
        <v>555</v>
      </c>
      <c r="D113" s="2" t="s">
        <v>537</v>
      </c>
      <c r="E113" s="2" t="s">
        <v>140</v>
      </c>
      <c r="F113" s="2" t="s">
        <v>140</v>
      </c>
      <c r="G113" s="2" t="s">
        <v>140</v>
      </c>
      <c r="H113" s="2" t="s">
        <v>140</v>
      </c>
      <c r="I113" s="2" t="s">
        <v>140</v>
      </c>
      <c r="P113" s="1" t="s">
        <v>308</v>
      </c>
      <c r="Q113" s="2" t="s">
        <v>383</v>
      </c>
      <c r="R113" s="2" t="s">
        <v>140</v>
      </c>
      <c r="S113" s="2" t="s">
        <v>140</v>
      </c>
      <c r="T113" s="2" t="s">
        <v>140</v>
      </c>
      <c r="U113" s="2" t="s">
        <v>140</v>
      </c>
      <c r="V113" s="2" t="s">
        <v>140</v>
      </c>
      <c r="W113" s="2" t="s">
        <v>378</v>
      </c>
      <c r="X113" s="2" t="s">
        <v>393</v>
      </c>
      <c r="AF113" s="1" t="s">
        <v>308</v>
      </c>
      <c r="AG113" s="2" t="s">
        <v>613</v>
      </c>
      <c r="AH113" s="2" t="s">
        <v>620</v>
      </c>
      <c r="AI113" s="2" t="s">
        <v>140</v>
      </c>
      <c r="AJ113" s="2" t="s">
        <v>140</v>
      </c>
      <c r="AK113" s="2" t="s">
        <v>140</v>
      </c>
      <c r="AL113" s="2" t="s">
        <v>140</v>
      </c>
      <c r="AM113" s="2" t="s">
        <v>140</v>
      </c>
      <c r="AN113" s="2" t="s">
        <v>140</v>
      </c>
      <c r="AO113" s="2" t="s">
        <v>140</v>
      </c>
      <c r="AP113" s="2" t="s">
        <v>140</v>
      </c>
      <c r="AQ113" s="2" t="s">
        <v>611</v>
      </c>
      <c r="AR113" s="2" t="s">
        <v>140</v>
      </c>
      <c r="AS113" s="2" t="s">
        <v>140</v>
      </c>
      <c r="AT113" s="2" t="s">
        <v>140</v>
      </c>
      <c r="AU113" s="2" t="s">
        <v>140</v>
      </c>
      <c r="AV113" s="2" t="s">
        <v>140</v>
      </c>
      <c r="BJ113" s="1" t="s">
        <v>308</v>
      </c>
      <c r="BK113" s="2" t="s">
        <v>677</v>
      </c>
      <c r="BL113" s="2" t="s">
        <v>678</v>
      </c>
      <c r="BM113" s="2" t="s">
        <v>140</v>
      </c>
      <c r="BN113" s="2" t="s">
        <v>140</v>
      </c>
      <c r="BO113" s="2" t="s">
        <v>140</v>
      </c>
      <c r="BP113" s="2" t="s">
        <v>140</v>
      </c>
      <c r="BQ113" s="2" t="s">
        <v>140</v>
      </c>
      <c r="BR113" s="2" t="s">
        <v>140</v>
      </c>
      <c r="BS113" s="2" t="s">
        <v>679</v>
      </c>
      <c r="BT113" s="2" t="s">
        <v>140</v>
      </c>
      <c r="BU113" s="2" t="s">
        <v>140</v>
      </c>
      <c r="BV113" s="2" t="s">
        <v>140</v>
      </c>
      <c r="BW113" s="2" t="s">
        <v>140</v>
      </c>
      <c r="BX113" s="2" t="s">
        <v>140</v>
      </c>
      <c r="BY113" s="2" t="s">
        <v>140</v>
      </c>
      <c r="BZ113" s="2" t="s">
        <v>140</v>
      </c>
      <c r="CF113" s="1" t="s">
        <v>308</v>
      </c>
      <c r="CG113" s="2" t="s">
        <v>140</v>
      </c>
      <c r="CH113" s="2" t="s">
        <v>140</v>
      </c>
      <c r="CI113" s="2" t="s">
        <v>140</v>
      </c>
      <c r="CJ113" s="2" t="s">
        <v>140</v>
      </c>
      <c r="CK113" s="2" t="s">
        <v>140</v>
      </c>
      <c r="CL113" s="2" t="s">
        <v>140</v>
      </c>
      <c r="CM113" s="2" t="s">
        <v>140</v>
      </c>
      <c r="CN113" s="2" t="s">
        <v>140</v>
      </c>
      <c r="CO113" s="2" t="s">
        <v>140</v>
      </c>
      <c r="CP113" s="2" t="s">
        <v>140</v>
      </c>
      <c r="CQ113" s="2" t="s">
        <v>140</v>
      </c>
      <c r="CR113" s="2" t="s">
        <v>140</v>
      </c>
      <c r="CS113" s="2" t="s">
        <v>140</v>
      </c>
      <c r="CT113" s="2" t="s">
        <v>140</v>
      </c>
      <c r="CU113" s="2" t="s">
        <v>140</v>
      </c>
      <c r="CV113" s="2" t="s">
        <v>140</v>
      </c>
      <c r="DD113" s="1" t="s">
        <v>308</v>
      </c>
      <c r="DE113" s="2" t="s">
        <v>736</v>
      </c>
      <c r="DF113" s="2" t="s">
        <v>140</v>
      </c>
      <c r="DG113" s="2" t="s">
        <v>140</v>
      </c>
      <c r="DH113" s="2" t="s">
        <v>140</v>
      </c>
      <c r="DI113" s="2" t="s">
        <v>140</v>
      </c>
      <c r="DJ113" s="2" t="s">
        <v>140</v>
      </c>
      <c r="DK113" s="2" t="s">
        <v>140</v>
      </c>
      <c r="DL113" s="2" t="s">
        <v>140</v>
      </c>
      <c r="DM113" s="2" t="s">
        <v>140</v>
      </c>
      <c r="DN113" s="2" t="s">
        <v>140</v>
      </c>
      <c r="DO113" s="2" t="s">
        <v>140</v>
      </c>
      <c r="DP113" s="2" t="s">
        <v>140</v>
      </c>
      <c r="DQ113" s="2" t="s">
        <v>140</v>
      </c>
      <c r="DR113" s="2" t="s">
        <v>140</v>
      </c>
      <c r="DX113" s="1" t="s">
        <v>308</v>
      </c>
      <c r="DY113" s="2" t="s">
        <v>782</v>
      </c>
      <c r="DZ113" s="2" t="s">
        <v>783</v>
      </c>
      <c r="EA113" s="2" t="s">
        <v>140</v>
      </c>
      <c r="EB113" s="2" t="s">
        <v>140</v>
      </c>
      <c r="EC113" s="2" t="s">
        <v>140</v>
      </c>
      <c r="ED113" s="2" t="s">
        <v>140</v>
      </c>
      <c r="EE113" s="2" t="s">
        <v>140</v>
      </c>
      <c r="EF113" s="2" t="s">
        <v>140</v>
      </c>
      <c r="EG113" s="2" t="s">
        <v>140</v>
      </c>
      <c r="EH113" s="2" t="s">
        <v>140</v>
      </c>
      <c r="EI113" s="2" t="s">
        <v>140</v>
      </c>
      <c r="EJ113" s="2" t="s">
        <v>140</v>
      </c>
      <c r="EQ113" s="1" t="s">
        <v>308</v>
      </c>
      <c r="ER113" s="2" t="s">
        <v>820</v>
      </c>
      <c r="ES113" s="2" t="s">
        <v>140</v>
      </c>
      <c r="ET113" s="2" t="s">
        <v>140</v>
      </c>
      <c r="EU113" s="2" t="s">
        <v>140</v>
      </c>
      <c r="EV113" s="2" t="s">
        <v>140</v>
      </c>
      <c r="EW113" s="2" t="s">
        <v>822</v>
      </c>
      <c r="EX113" s="2" t="s">
        <v>140</v>
      </c>
      <c r="EY113" s="2" t="s">
        <v>140</v>
      </c>
      <c r="EZ113" s="2" t="s">
        <v>140</v>
      </c>
      <c r="FA113" s="2" t="s">
        <v>140</v>
      </c>
      <c r="FH113" s="1" t="s">
        <v>308</v>
      </c>
      <c r="FI113" s="2" t="s">
        <v>848</v>
      </c>
      <c r="FJ113" s="2" t="s">
        <v>835</v>
      </c>
      <c r="FK113" s="2" t="s">
        <v>140</v>
      </c>
      <c r="FL113" s="2" t="s">
        <v>140</v>
      </c>
      <c r="FM113" s="2" t="s">
        <v>846</v>
      </c>
      <c r="FN113" s="2" t="s">
        <v>140</v>
      </c>
      <c r="FO113" s="2" t="s">
        <v>140</v>
      </c>
      <c r="FP113" s="2" t="s">
        <v>140</v>
      </c>
      <c r="FW113" s="1" t="s">
        <v>308</v>
      </c>
      <c r="FX113" s="2" t="s">
        <v>868</v>
      </c>
      <c r="FY113" s="2" t="s">
        <v>140</v>
      </c>
      <c r="FZ113" s="2" t="s">
        <v>140</v>
      </c>
      <c r="GA113" s="2" t="s">
        <v>140</v>
      </c>
      <c r="GB113" s="2" t="s">
        <v>140</v>
      </c>
      <c r="GC113" s="2" t="s">
        <v>140</v>
      </c>
      <c r="GJ113" s="1" t="s">
        <v>308</v>
      </c>
      <c r="GK113" s="2" t="s">
        <v>140</v>
      </c>
      <c r="GL113" s="2" t="s">
        <v>140</v>
      </c>
      <c r="GM113" s="2" t="s">
        <v>140</v>
      </c>
      <c r="GN113" s="2" t="s">
        <v>140</v>
      </c>
      <c r="GW113" s="1" t="s">
        <v>308</v>
      </c>
      <c r="GX113" s="2" t="s">
        <v>140</v>
      </c>
      <c r="GY113" s="2" t="s">
        <v>140</v>
      </c>
    </row>
    <row r="114" spans="1:207" ht="15" thickBot="1" x14ac:dyDescent="0.35">
      <c r="A114" s="1" t="s">
        <v>309</v>
      </c>
      <c r="B114" s="2" t="s">
        <v>553</v>
      </c>
      <c r="C114" s="2" t="s">
        <v>555</v>
      </c>
      <c r="D114" s="2" t="s">
        <v>537</v>
      </c>
      <c r="E114" s="2" t="s">
        <v>140</v>
      </c>
      <c r="F114" s="2" t="s">
        <v>140</v>
      </c>
      <c r="G114" s="2" t="s">
        <v>140</v>
      </c>
      <c r="H114" s="2" t="s">
        <v>140</v>
      </c>
      <c r="I114" s="2" t="s">
        <v>140</v>
      </c>
      <c r="P114" s="1" t="s">
        <v>309</v>
      </c>
      <c r="Q114" s="2" t="s">
        <v>383</v>
      </c>
      <c r="R114" s="2" t="s">
        <v>140</v>
      </c>
      <c r="S114" s="2" t="s">
        <v>140</v>
      </c>
      <c r="T114" s="2" t="s">
        <v>140</v>
      </c>
      <c r="U114" s="2" t="s">
        <v>140</v>
      </c>
      <c r="V114" s="2" t="s">
        <v>140</v>
      </c>
      <c r="W114" s="2" t="s">
        <v>378</v>
      </c>
      <c r="X114" s="2" t="s">
        <v>393</v>
      </c>
      <c r="AF114" s="1" t="s">
        <v>309</v>
      </c>
      <c r="AG114" s="2" t="s">
        <v>613</v>
      </c>
      <c r="AH114" s="2" t="s">
        <v>620</v>
      </c>
      <c r="AI114" s="2" t="s">
        <v>140</v>
      </c>
      <c r="AJ114" s="2" t="s">
        <v>140</v>
      </c>
      <c r="AK114" s="2" t="s">
        <v>140</v>
      </c>
      <c r="AL114" s="2" t="s">
        <v>140</v>
      </c>
      <c r="AM114" s="2" t="s">
        <v>140</v>
      </c>
      <c r="AN114" s="2" t="s">
        <v>140</v>
      </c>
      <c r="AO114" s="2" t="s">
        <v>140</v>
      </c>
      <c r="AP114" s="2" t="s">
        <v>140</v>
      </c>
      <c r="AQ114" s="2" t="s">
        <v>140</v>
      </c>
      <c r="AR114" s="2" t="s">
        <v>140</v>
      </c>
      <c r="AS114" s="2" t="s">
        <v>140</v>
      </c>
      <c r="AT114" s="2" t="s">
        <v>140</v>
      </c>
      <c r="AU114" s="2" t="s">
        <v>140</v>
      </c>
      <c r="AV114" s="2" t="s">
        <v>140</v>
      </c>
      <c r="BJ114" s="1" t="s">
        <v>309</v>
      </c>
      <c r="BK114" s="2" t="s">
        <v>677</v>
      </c>
      <c r="BL114" s="2" t="s">
        <v>678</v>
      </c>
      <c r="BM114" s="2" t="s">
        <v>140</v>
      </c>
      <c r="BN114" s="2" t="s">
        <v>140</v>
      </c>
      <c r="BO114" s="2" t="s">
        <v>140</v>
      </c>
      <c r="BP114" s="2" t="s">
        <v>140</v>
      </c>
      <c r="BQ114" s="2" t="s">
        <v>140</v>
      </c>
      <c r="BR114" s="2" t="s">
        <v>140</v>
      </c>
      <c r="BS114" s="2" t="s">
        <v>679</v>
      </c>
      <c r="BT114" s="2" t="s">
        <v>140</v>
      </c>
      <c r="BU114" s="2" t="s">
        <v>140</v>
      </c>
      <c r="BV114" s="2" t="s">
        <v>140</v>
      </c>
      <c r="BW114" s="2" t="s">
        <v>140</v>
      </c>
      <c r="BX114" s="2" t="s">
        <v>140</v>
      </c>
      <c r="BY114" s="2" t="s">
        <v>140</v>
      </c>
      <c r="BZ114" s="2" t="s">
        <v>140</v>
      </c>
      <c r="CF114" s="1" t="s">
        <v>309</v>
      </c>
      <c r="CG114" s="2" t="s">
        <v>140</v>
      </c>
      <c r="CH114" s="2" t="s">
        <v>140</v>
      </c>
      <c r="CI114" s="2" t="s">
        <v>140</v>
      </c>
      <c r="CJ114" s="2" t="s">
        <v>140</v>
      </c>
      <c r="CK114" s="2" t="s">
        <v>140</v>
      </c>
      <c r="CL114" s="2" t="s">
        <v>140</v>
      </c>
      <c r="CM114" s="2" t="s">
        <v>140</v>
      </c>
      <c r="CN114" s="2" t="s">
        <v>140</v>
      </c>
      <c r="CO114" s="2" t="s">
        <v>140</v>
      </c>
      <c r="CP114" s="2" t="s">
        <v>140</v>
      </c>
      <c r="CQ114" s="2" t="s">
        <v>140</v>
      </c>
      <c r="CR114" s="2" t="s">
        <v>140</v>
      </c>
      <c r="CS114" s="2" t="s">
        <v>140</v>
      </c>
      <c r="CT114" s="2" t="s">
        <v>140</v>
      </c>
      <c r="CU114" s="2" t="s">
        <v>140</v>
      </c>
      <c r="CV114" s="2" t="s">
        <v>140</v>
      </c>
      <c r="DD114" s="1" t="s">
        <v>309</v>
      </c>
      <c r="DE114" s="2" t="s">
        <v>736</v>
      </c>
      <c r="DF114" s="2" t="s">
        <v>140</v>
      </c>
      <c r="DG114" s="2" t="s">
        <v>140</v>
      </c>
      <c r="DH114" s="2" t="s">
        <v>140</v>
      </c>
      <c r="DI114" s="2" t="s">
        <v>140</v>
      </c>
      <c r="DJ114" s="2" t="s">
        <v>140</v>
      </c>
      <c r="DK114" s="2" t="s">
        <v>140</v>
      </c>
      <c r="DL114" s="2" t="s">
        <v>140</v>
      </c>
      <c r="DM114" s="2" t="s">
        <v>140</v>
      </c>
      <c r="DN114" s="2" t="s">
        <v>140</v>
      </c>
      <c r="DO114" s="2" t="s">
        <v>140</v>
      </c>
      <c r="DP114" s="2" t="s">
        <v>140</v>
      </c>
      <c r="DQ114" s="2" t="s">
        <v>140</v>
      </c>
      <c r="DR114" s="2" t="s">
        <v>140</v>
      </c>
      <c r="DX114" s="1" t="s">
        <v>309</v>
      </c>
      <c r="DY114" s="2" t="s">
        <v>782</v>
      </c>
      <c r="DZ114" s="2" t="s">
        <v>784</v>
      </c>
      <c r="EA114" s="2" t="s">
        <v>140</v>
      </c>
      <c r="EB114" s="2" t="s">
        <v>140</v>
      </c>
      <c r="EC114" s="2" t="s">
        <v>140</v>
      </c>
      <c r="ED114" s="2" t="s">
        <v>140</v>
      </c>
      <c r="EE114" s="2" t="s">
        <v>140</v>
      </c>
      <c r="EF114" s="2" t="s">
        <v>140</v>
      </c>
      <c r="EG114" s="2" t="s">
        <v>140</v>
      </c>
      <c r="EH114" s="2" t="s">
        <v>140</v>
      </c>
      <c r="EI114" s="2" t="s">
        <v>140</v>
      </c>
      <c r="EJ114" s="2" t="s">
        <v>140</v>
      </c>
      <c r="EQ114" s="1" t="s">
        <v>309</v>
      </c>
      <c r="ER114" s="2" t="s">
        <v>823</v>
      </c>
      <c r="ES114" s="2" t="s">
        <v>140</v>
      </c>
      <c r="ET114" s="2" t="s">
        <v>140</v>
      </c>
      <c r="EU114" s="2" t="s">
        <v>140</v>
      </c>
      <c r="EV114" s="2" t="s">
        <v>140</v>
      </c>
      <c r="EW114" s="2" t="s">
        <v>822</v>
      </c>
      <c r="EX114" s="2" t="s">
        <v>140</v>
      </c>
      <c r="EY114" s="2" t="s">
        <v>140</v>
      </c>
      <c r="EZ114" s="2" t="s">
        <v>140</v>
      </c>
      <c r="FA114" s="2" t="s">
        <v>140</v>
      </c>
      <c r="FH114" s="1" t="s">
        <v>309</v>
      </c>
      <c r="FI114" s="2" t="s">
        <v>849</v>
      </c>
      <c r="FJ114" s="2" t="s">
        <v>835</v>
      </c>
      <c r="FK114" s="2" t="s">
        <v>140</v>
      </c>
      <c r="FL114" s="2" t="s">
        <v>140</v>
      </c>
      <c r="FM114" s="2" t="s">
        <v>846</v>
      </c>
      <c r="FN114" s="2" t="s">
        <v>140</v>
      </c>
      <c r="FO114" s="2" t="s">
        <v>140</v>
      </c>
      <c r="FP114" s="2" t="s">
        <v>140</v>
      </c>
      <c r="FW114" s="1" t="s">
        <v>309</v>
      </c>
      <c r="FX114" s="2" t="s">
        <v>868</v>
      </c>
      <c r="FY114" s="2" t="s">
        <v>140</v>
      </c>
      <c r="FZ114" s="2" t="s">
        <v>140</v>
      </c>
      <c r="GA114" s="2" t="s">
        <v>140</v>
      </c>
      <c r="GB114" s="2" t="s">
        <v>140</v>
      </c>
      <c r="GC114" s="2" t="s">
        <v>140</v>
      </c>
      <c r="GJ114" s="1" t="s">
        <v>309</v>
      </c>
      <c r="GK114" s="2" t="s">
        <v>140</v>
      </c>
      <c r="GL114" s="2" t="s">
        <v>140</v>
      </c>
      <c r="GM114" s="2" t="s">
        <v>140</v>
      </c>
      <c r="GN114" s="2" t="s">
        <v>140</v>
      </c>
      <c r="GW114" s="1" t="s">
        <v>309</v>
      </c>
      <c r="GX114" s="2" t="s">
        <v>140</v>
      </c>
      <c r="GY114" s="2" t="s">
        <v>140</v>
      </c>
    </row>
    <row r="115" spans="1:207" ht="15" thickBot="1" x14ac:dyDescent="0.35">
      <c r="A115" s="1" t="s">
        <v>310</v>
      </c>
      <c r="B115" s="2" t="s">
        <v>553</v>
      </c>
      <c r="C115" s="2" t="s">
        <v>555</v>
      </c>
      <c r="D115" s="2" t="s">
        <v>537</v>
      </c>
      <c r="E115" s="2" t="s">
        <v>140</v>
      </c>
      <c r="F115" s="2" t="s">
        <v>140</v>
      </c>
      <c r="G115" s="2" t="s">
        <v>140</v>
      </c>
      <c r="H115" s="2" t="s">
        <v>140</v>
      </c>
      <c r="I115" s="2" t="s">
        <v>140</v>
      </c>
      <c r="P115" s="1" t="s">
        <v>310</v>
      </c>
      <c r="Q115" s="2" t="s">
        <v>383</v>
      </c>
      <c r="R115" s="2" t="s">
        <v>140</v>
      </c>
      <c r="S115" s="2" t="s">
        <v>140</v>
      </c>
      <c r="T115" s="2" t="s">
        <v>140</v>
      </c>
      <c r="U115" s="2" t="s">
        <v>140</v>
      </c>
      <c r="V115" s="2" t="s">
        <v>140</v>
      </c>
      <c r="W115" s="2" t="s">
        <v>378</v>
      </c>
      <c r="X115" s="2" t="s">
        <v>393</v>
      </c>
      <c r="AF115" s="1" t="s">
        <v>310</v>
      </c>
      <c r="AG115" s="2" t="s">
        <v>613</v>
      </c>
      <c r="AH115" s="2" t="s">
        <v>622</v>
      </c>
      <c r="AI115" s="2" t="s">
        <v>140</v>
      </c>
      <c r="AJ115" s="2" t="s">
        <v>140</v>
      </c>
      <c r="AK115" s="2" t="s">
        <v>140</v>
      </c>
      <c r="AL115" s="2" t="s">
        <v>140</v>
      </c>
      <c r="AM115" s="2" t="s">
        <v>140</v>
      </c>
      <c r="AN115" s="2" t="s">
        <v>140</v>
      </c>
      <c r="AO115" s="2" t="s">
        <v>140</v>
      </c>
      <c r="AP115" s="2" t="s">
        <v>140</v>
      </c>
      <c r="AQ115" s="2" t="s">
        <v>140</v>
      </c>
      <c r="AR115" s="2" t="s">
        <v>140</v>
      </c>
      <c r="AS115" s="2" t="s">
        <v>140</v>
      </c>
      <c r="AT115" s="2" t="s">
        <v>140</v>
      </c>
      <c r="AU115" s="2" t="s">
        <v>140</v>
      </c>
      <c r="AV115" s="2" t="s">
        <v>140</v>
      </c>
      <c r="BJ115" s="1" t="s">
        <v>310</v>
      </c>
      <c r="BK115" s="2" t="s">
        <v>677</v>
      </c>
      <c r="BL115" s="2" t="s">
        <v>678</v>
      </c>
      <c r="BM115" s="2" t="s">
        <v>140</v>
      </c>
      <c r="BN115" s="2" t="s">
        <v>140</v>
      </c>
      <c r="BO115" s="2" t="s">
        <v>140</v>
      </c>
      <c r="BP115" s="2" t="s">
        <v>140</v>
      </c>
      <c r="BQ115" s="2" t="s">
        <v>140</v>
      </c>
      <c r="BR115" s="2" t="s">
        <v>140</v>
      </c>
      <c r="BS115" s="2" t="s">
        <v>140</v>
      </c>
      <c r="BT115" s="2" t="s">
        <v>140</v>
      </c>
      <c r="BU115" s="2" t="s">
        <v>140</v>
      </c>
      <c r="BV115" s="2" t="s">
        <v>140</v>
      </c>
      <c r="BW115" s="2" t="s">
        <v>140</v>
      </c>
      <c r="BX115" s="2" t="s">
        <v>140</v>
      </c>
      <c r="BY115" s="2" t="s">
        <v>140</v>
      </c>
      <c r="BZ115" s="2" t="s">
        <v>140</v>
      </c>
      <c r="CF115" s="1" t="s">
        <v>310</v>
      </c>
      <c r="CG115" s="2" t="s">
        <v>140</v>
      </c>
      <c r="CH115" s="2" t="s">
        <v>140</v>
      </c>
      <c r="CI115" s="2" t="s">
        <v>140</v>
      </c>
      <c r="CJ115" s="2" t="s">
        <v>140</v>
      </c>
      <c r="CK115" s="2" t="s">
        <v>140</v>
      </c>
      <c r="CL115" s="2" t="s">
        <v>140</v>
      </c>
      <c r="CM115" s="2" t="s">
        <v>140</v>
      </c>
      <c r="CN115" s="2" t="s">
        <v>140</v>
      </c>
      <c r="CO115" s="2" t="s">
        <v>140</v>
      </c>
      <c r="CP115" s="2" t="s">
        <v>140</v>
      </c>
      <c r="CQ115" s="2" t="s">
        <v>140</v>
      </c>
      <c r="CR115" s="2" t="s">
        <v>140</v>
      </c>
      <c r="CS115" s="2" t="s">
        <v>140</v>
      </c>
      <c r="CT115" s="2" t="s">
        <v>140</v>
      </c>
      <c r="CU115" s="2" t="s">
        <v>140</v>
      </c>
      <c r="CV115" s="2" t="s">
        <v>140</v>
      </c>
      <c r="DD115" s="1" t="s">
        <v>310</v>
      </c>
      <c r="DE115" s="2" t="s">
        <v>736</v>
      </c>
      <c r="DF115" s="2" t="s">
        <v>140</v>
      </c>
      <c r="DG115" s="2" t="s">
        <v>140</v>
      </c>
      <c r="DH115" s="2" t="s">
        <v>140</v>
      </c>
      <c r="DI115" s="2" t="s">
        <v>140</v>
      </c>
      <c r="DJ115" s="2" t="s">
        <v>140</v>
      </c>
      <c r="DK115" s="2" t="s">
        <v>140</v>
      </c>
      <c r="DL115" s="2" t="s">
        <v>140</v>
      </c>
      <c r="DM115" s="2" t="s">
        <v>140</v>
      </c>
      <c r="DN115" s="2" t="s">
        <v>140</v>
      </c>
      <c r="DO115" s="2" t="s">
        <v>140</v>
      </c>
      <c r="DP115" s="2" t="s">
        <v>140</v>
      </c>
      <c r="DQ115" s="2" t="s">
        <v>140</v>
      </c>
      <c r="DR115" s="2" t="s">
        <v>140</v>
      </c>
      <c r="DX115" s="1" t="s">
        <v>310</v>
      </c>
      <c r="DY115" s="2" t="s">
        <v>782</v>
      </c>
      <c r="DZ115" s="2" t="s">
        <v>140</v>
      </c>
      <c r="EA115" s="2" t="s">
        <v>140</v>
      </c>
      <c r="EB115" s="2" t="s">
        <v>140</v>
      </c>
      <c r="EC115" s="2" t="s">
        <v>140</v>
      </c>
      <c r="ED115" s="2" t="s">
        <v>140</v>
      </c>
      <c r="EE115" s="2" t="s">
        <v>140</v>
      </c>
      <c r="EF115" s="2" t="s">
        <v>140</v>
      </c>
      <c r="EG115" s="2" t="s">
        <v>140</v>
      </c>
      <c r="EH115" s="2" t="s">
        <v>140</v>
      </c>
      <c r="EI115" s="2" t="s">
        <v>140</v>
      </c>
      <c r="EJ115" s="2" t="s">
        <v>140</v>
      </c>
      <c r="EQ115" s="1" t="s">
        <v>310</v>
      </c>
      <c r="ER115" s="2" t="s">
        <v>140</v>
      </c>
      <c r="ES115" s="2" t="s">
        <v>140</v>
      </c>
      <c r="ET115" s="2" t="s">
        <v>140</v>
      </c>
      <c r="EU115" s="2" t="s">
        <v>140</v>
      </c>
      <c r="EV115" s="2" t="s">
        <v>140</v>
      </c>
      <c r="EW115" s="2" t="s">
        <v>822</v>
      </c>
      <c r="EX115" s="2" t="s">
        <v>140</v>
      </c>
      <c r="EY115" s="2" t="s">
        <v>140</v>
      </c>
      <c r="EZ115" s="2" t="s">
        <v>140</v>
      </c>
      <c r="FA115" s="2" t="s">
        <v>140</v>
      </c>
      <c r="FH115" s="1" t="s">
        <v>310</v>
      </c>
      <c r="FI115" s="2" t="s">
        <v>849</v>
      </c>
      <c r="FJ115" s="2" t="s">
        <v>140</v>
      </c>
      <c r="FK115" s="2" t="s">
        <v>140</v>
      </c>
      <c r="FL115" s="2" t="s">
        <v>140</v>
      </c>
      <c r="FM115" s="2" t="s">
        <v>846</v>
      </c>
      <c r="FN115" s="2" t="s">
        <v>140</v>
      </c>
      <c r="FO115" s="2" t="s">
        <v>140</v>
      </c>
      <c r="FP115" s="2" t="s">
        <v>140</v>
      </c>
      <c r="FW115" s="1" t="s">
        <v>310</v>
      </c>
      <c r="FX115" s="2" t="s">
        <v>869</v>
      </c>
      <c r="FY115" s="2" t="s">
        <v>140</v>
      </c>
      <c r="FZ115" s="2" t="s">
        <v>140</v>
      </c>
      <c r="GA115" s="2" t="s">
        <v>140</v>
      </c>
      <c r="GB115" s="2" t="s">
        <v>140</v>
      </c>
      <c r="GC115" s="2" t="s">
        <v>140</v>
      </c>
      <c r="GJ115" s="1" t="s">
        <v>310</v>
      </c>
      <c r="GK115" s="2" t="s">
        <v>140</v>
      </c>
      <c r="GL115" s="2" t="s">
        <v>140</v>
      </c>
      <c r="GM115" s="2" t="s">
        <v>140</v>
      </c>
      <c r="GN115" s="2" t="s">
        <v>140</v>
      </c>
      <c r="GW115" s="1" t="s">
        <v>310</v>
      </c>
      <c r="GX115" s="2" t="s">
        <v>140</v>
      </c>
      <c r="GY115" s="2" t="s">
        <v>140</v>
      </c>
    </row>
    <row r="116" spans="1:207" ht="15" thickBot="1" x14ac:dyDescent="0.35">
      <c r="A116" s="1" t="s">
        <v>311</v>
      </c>
      <c r="B116" s="2" t="s">
        <v>140</v>
      </c>
      <c r="C116" s="2" t="s">
        <v>556</v>
      </c>
      <c r="D116" s="2" t="s">
        <v>537</v>
      </c>
      <c r="E116" s="2" t="s">
        <v>140</v>
      </c>
      <c r="F116" s="2" t="s">
        <v>140</v>
      </c>
      <c r="G116" s="2" t="s">
        <v>140</v>
      </c>
      <c r="H116" s="2" t="s">
        <v>140</v>
      </c>
      <c r="I116" s="2" t="s">
        <v>140</v>
      </c>
      <c r="P116" s="1" t="s">
        <v>311</v>
      </c>
      <c r="Q116" s="2" t="s">
        <v>383</v>
      </c>
      <c r="R116" s="2" t="s">
        <v>140</v>
      </c>
      <c r="S116" s="2" t="s">
        <v>140</v>
      </c>
      <c r="T116" s="2" t="s">
        <v>140</v>
      </c>
      <c r="U116" s="2" t="s">
        <v>140</v>
      </c>
      <c r="V116" s="2" t="s">
        <v>140</v>
      </c>
      <c r="W116" s="2" t="s">
        <v>378</v>
      </c>
      <c r="X116" s="2" t="s">
        <v>394</v>
      </c>
      <c r="AF116" s="1" t="s">
        <v>311</v>
      </c>
      <c r="AG116" s="2" t="s">
        <v>140</v>
      </c>
      <c r="AH116" s="2" t="s">
        <v>622</v>
      </c>
      <c r="AI116" s="2" t="s">
        <v>140</v>
      </c>
      <c r="AJ116" s="2" t="s">
        <v>140</v>
      </c>
      <c r="AK116" s="2" t="s">
        <v>140</v>
      </c>
      <c r="AL116" s="2" t="s">
        <v>140</v>
      </c>
      <c r="AM116" s="2" t="s">
        <v>140</v>
      </c>
      <c r="AN116" s="2" t="s">
        <v>140</v>
      </c>
      <c r="AO116" s="2" t="s">
        <v>140</v>
      </c>
      <c r="AP116" s="2" t="s">
        <v>140</v>
      </c>
      <c r="AQ116" s="2" t="s">
        <v>140</v>
      </c>
      <c r="AR116" s="2" t="s">
        <v>140</v>
      </c>
      <c r="AS116" s="2" t="s">
        <v>140</v>
      </c>
      <c r="AT116" s="2" t="s">
        <v>140</v>
      </c>
      <c r="AU116" s="2" t="s">
        <v>140</v>
      </c>
      <c r="AV116" s="2" t="s">
        <v>140</v>
      </c>
      <c r="BJ116" s="1" t="s">
        <v>311</v>
      </c>
      <c r="BK116" s="2" t="s">
        <v>680</v>
      </c>
      <c r="BL116" s="2" t="s">
        <v>681</v>
      </c>
      <c r="BM116" s="2" t="s">
        <v>140</v>
      </c>
      <c r="BN116" s="2" t="s">
        <v>140</v>
      </c>
      <c r="BO116" s="2" t="s">
        <v>140</v>
      </c>
      <c r="BP116" s="2" t="s">
        <v>140</v>
      </c>
      <c r="BQ116" s="2" t="s">
        <v>140</v>
      </c>
      <c r="BR116" s="2" t="s">
        <v>140</v>
      </c>
      <c r="BS116" s="2" t="s">
        <v>140</v>
      </c>
      <c r="BT116" s="2" t="s">
        <v>140</v>
      </c>
      <c r="BU116" s="2" t="s">
        <v>140</v>
      </c>
      <c r="BV116" s="2" t="s">
        <v>140</v>
      </c>
      <c r="BW116" s="2" t="s">
        <v>140</v>
      </c>
      <c r="BX116" s="2" t="s">
        <v>140</v>
      </c>
      <c r="BY116" s="2" t="s">
        <v>140</v>
      </c>
      <c r="BZ116" s="2" t="s">
        <v>140</v>
      </c>
      <c r="CF116" s="1" t="s">
        <v>311</v>
      </c>
      <c r="CG116" s="2" t="s">
        <v>140</v>
      </c>
      <c r="CH116" s="2" t="s">
        <v>140</v>
      </c>
      <c r="CI116" s="2" t="s">
        <v>140</v>
      </c>
      <c r="CJ116" s="2" t="s">
        <v>140</v>
      </c>
      <c r="CK116" s="2" t="s">
        <v>140</v>
      </c>
      <c r="CL116" s="2" t="s">
        <v>140</v>
      </c>
      <c r="CM116" s="2" t="s">
        <v>140</v>
      </c>
      <c r="CN116" s="2" t="s">
        <v>140</v>
      </c>
      <c r="CO116" s="2" t="s">
        <v>140</v>
      </c>
      <c r="CP116" s="2" t="s">
        <v>140</v>
      </c>
      <c r="CQ116" s="2" t="s">
        <v>140</v>
      </c>
      <c r="CR116" s="2" t="s">
        <v>140</v>
      </c>
      <c r="CS116" s="2" t="s">
        <v>140</v>
      </c>
      <c r="CT116" s="2" t="s">
        <v>140</v>
      </c>
      <c r="CU116" s="2" t="s">
        <v>140</v>
      </c>
      <c r="CV116" s="2" t="s">
        <v>140</v>
      </c>
      <c r="DD116" s="1" t="s">
        <v>311</v>
      </c>
      <c r="DE116" s="2" t="s">
        <v>736</v>
      </c>
      <c r="DF116" s="2" t="s">
        <v>140</v>
      </c>
      <c r="DG116" s="2" t="s">
        <v>140</v>
      </c>
      <c r="DH116" s="2" t="s">
        <v>140</v>
      </c>
      <c r="DI116" s="2" t="s">
        <v>140</v>
      </c>
      <c r="DJ116" s="2" t="s">
        <v>140</v>
      </c>
      <c r="DK116" s="2" t="s">
        <v>140</v>
      </c>
      <c r="DL116" s="2" t="s">
        <v>140</v>
      </c>
      <c r="DM116" s="2" t="s">
        <v>140</v>
      </c>
      <c r="DN116" s="2" t="s">
        <v>140</v>
      </c>
      <c r="DO116" s="2" t="s">
        <v>140</v>
      </c>
      <c r="DP116" s="2" t="s">
        <v>140</v>
      </c>
      <c r="DQ116" s="2" t="s">
        <v>140</v>
      </c>
      <c r="DR116" s="2" t="s">
        <v>140</v>
      </c>
      <c r="DX116" s="1" t="s">
        <v>311</v>
      </c>
      <c r="DY116" s="2" t="s">
        <v>140</v>
      </c>
      <c r="DZ116" s="2" t="s">
        <v>140</v>
      </c>
      <c r="EA116" s="2" t="s">
        <v>140</v>
      </c>
      <c r="EB116" s="2" t="s">
        <v>140</v>
      </c>
      <c r="EC116" s="2" t="s">
        <v>140</v>
      </c>
      <c r="ED116" s="2" t="s">
        <v>140</v>
      </c>
      <c r="EE116" s="2" t="s">
        <v>140</v>
      </c>
      <c r="EF116" s="2" t="s">
        <v>140</v>
      </c>
      <c r="EG116" s="2" t="s">
        <v>140</v>
      </c>
      <c r="EH116" s="2" t="s">
        <v>140</v>
      </c>
      <c r="EI116" s="2" t="s">
        <v>140</v>
      </c>
      <c r="EJ116" s="2" t="s">
        <v>140</v>
      </c>
      <c r="EQ116" s="1" t="s">
        <v>311</v>
      </c>
      <c r="ER116" s="2" t="s">
        <v>140</v>
      </c>
      <c r="ES116" s="2" t="s">
        <v>140</v>
      </c>
      <c r="ET116" s="2" t="s">
        <v>140</v>
      </c>
      <c r="EU116" s="2" t="s">
        <v>140</v>
      </c>
      <c r="EV116" s="2" t="s">
        <v>140</v>
      </c>
      <c r="EW116" s="2" t="s">
        <v>822</v>
      </c>
      <c r="EX116" s="2" t="s">
        <v>140</v>
      </c>
      <c r="EY116" s="2" t="s">
        <v>140</v>
      </c>
      <c r="EZ116" s="2" t="s">
        <v>140</v>
      </c>
      <c r="FA116" s="2" t="s">
        <v>140</v>
      </c>
      <c r="FH116" s="1" t="s">
        <v>311</v>
      </c>
      <c r="FI116" s="2" t="s">
        <v>140</v>
      </c>
      <c r="FJ116" s="2" t="s">
        <v>140</v>
      </c>
      <c r="FK116" s="2" t="s">
        <v>140</v>
      </c>
      <c r="FL116" s="2" t="s">
        <v>140</v>
      </c>
      <c r="FM116" s="2" t="s">
        <v>850</v>
      </c>
      <c r="FN116" s="2" t="s">
        <v>140</v>
      </c>
      <c r="FO116" s="2" t="s">
        <v>140</v>
      </c>
      <c r="FP116" s="2" t="s">
        <v>140</v>
      </c>
      <c r="FW116" s="1" t="s">
        <v>311</v>
      </c>
      <c r="FX116" s="2" t="s">
        <v>870</v>
      </c>
      <c r="FY116" s="2" t="s">
        <v>140</v>
      </c>
      <c r="FZ116" s="2" t="s">
        <v>140</v>
      </c>
      <c r="GA116" s="2" t="s">
        <v>140</v>
      </c>
      <c r="GB116" s="2" t="s">
        <v>140</v>
      </c>
      <c r="GC116" s="2" t="s">
        <v>140</v>
      </c>
      <c r="GJ116" s="1" t="s">
        <v>311</v>
      </c>
      <c r="GK116" s="2" t="s">
        <v>140</v>
      </c>
      <c r="GL116" s="2" t="s">
        <v>140</v>
      </c>
      <c r="GM116" s="2" t="s">
        <v>140</v>
      </c>
      <c r="GN116" s="2" t="s">
        <v>140</v>
      </c>
      <c r="GW116" s="1" t="s">
        <v>311</v>
      </c>
      <c r="GX116" s="2" t="s">
        <v>140</v>
      </c>
      <c r="GY116" s="2" t="s">
        <v>140</v>
      </c>
    </row>
    <row r="117" spans="1:207" ht="15" thickBot="1" x14ac:dyDescent="0.35">
      <c r="A117" s="1" t="s">
        <v>312</v>
      </c>
      <c r="B117" s="2" t="s">
        <v>140</v>
      </c>
      <c r="C117" s="2" t="s">
        <v>557</v>
      </c>
      <c r="D117" s="2" t="s">
        <v>537</v>
      </c>
      <c r="E117" s="2" t="s">
        <v>140</v>
      </c>
      <c r="F117" s="2" t="s">
        <v>140</v>
      </c>
      <c r="G117" s="2" t="s">
        <v>140</v>
      </c>
      <c r="H117" s="2" t="s">
        <v>140</v>
      </c>
      <c r="I117" s="2" t="s">
        <v>140</v>
      </c>
      <c r="P117" s="1" t="s">
        <v>312</v>
      </c>
      <c r="Q117" s="2" t="s">
        <v>383</v>
      </c>
      <c r="R117" s="2" t="s">
        <v>140</v>
      </c>
      <c r="S117" s="2" t="s">
        <v>140</v>
      </c>
      <c r="T117" s="2" t="s">
        <v>140</v>
      </c>
      <c r="U117" s="2" t="s">
        <v>140</v>
      </c>
      <c r="V117" s="2" t="s">
        <v>140</v>
      </c>
      <c r="W117" s="2" t="s">
        <v>378</v>
      </c>
      <c r="X117" s="2" t="s">
        <v>394</v>
      </c>
      <c r="AF117" s="1" t="s">
        <v>312</v>
      </c>
      <c r="AG117" s="2" t="s">
        <v>140</v>
      </c>
      <c r="AH117" s="2" t="s">
        <v>623</v>
      </c>
      <c r="AI117" s="2" t="s">
        <v>140</v>
      </c>
      <c r="AJ117" s="2" t="s">
        <v>140</v>
      </c>
      <c r="AK117" s="2" t="s">
        <v>140</v>
      </c>
      <c r="AL117" s="2" t="s">
        <v>140</v>
      </c>
      <c r="AM117" s="2" t="s">
        <v>140</v>
      </c>
      <c r="AN117" s="2" t="s">
        <v>140</v>
      </c>
      <c r="AO117" s="2" t="s">
        <v>140</v>
      </c>
      <c r="AP117" s="2" t="s">
        <v>140</v>
      </c>
      <c r="AQ117" s="2" t="s">
        <v>140</v>
      </c>
      <c r="AR117" s="2" t="s">
        <v>140</v>
      </c>
      <c r="AS117" s="2" t="s">
        <v>140</v>
      </c>
      <c r="AT117" s="2" t="s">
        <v>140</v>
      </c>
      <c r="AU117" s="2" t="s">
        <v>140</v>
      </c>
      <c r="AV117" s="2" t="s">
        <v>140</v>
      </c>
      <c r="BJ117" s="1" t="s">
        <v>312</v>
      </c>
      <c r="BK117" s="2" t="s">
        <v>140</v>
      </c>
      <c r="BL117" s="2" t="s">
        <v>681</v>
      </c>
      <c r="BM117" s="2" t="s">
        <v>140</v>
      </c>
      <c r="BN117" s="2" t="s">
        <v>140</v>
      </c>
      <c r="BO117" s="2" t="s">
        <v>140</v>
      </c>
      <c r="BP117" s="2" t="s">
        <v>140</v>
      </c>
      <c r="BQ117" s="2" t="s">
        <v>140</v>
      </c>
      <c r="BR117" s="2" t="s">
        <v>140</v>
      </c>
      <c r="BS117" s="2" t="s">
        <v>140</v>
      </c>
      <c r="BT117" s="2" t="s">
        <v>140</v>
      </c>
      <c r="BU117" s="2" t="s">
        <v>140</v>
      </c>
      <c r="BV117" s="2" t="s">
        <v>140</v>
      </c>
      <c r="BW117" s="2" t="s">
        <v>140</v>
      </c>
      <c r="BX117" s="2" t="s">
        <v>140</v>
      </c>
      <c r="BY117" s="2" t="s">
        <v>140</v>
      </c>
      <c r="BZ117" s="2" t="s">
        <v>140</v>
      </c>
      <c r="CF117" s="1" t="s">
        <v>312</v>
      </c>
      <c r="CG117" s="2" t="s">
        <v>140</v>
      </c>
      <c r="CH117" s="2" t="s">
        <v>140</v>
      </c>
      <c r="CI117" s="2" t="s">
        <v>140</v>
      </c>
      <c r="CJ117" s="2" t="s">
        <v>140</v>
      </c>
      <c r="CK117" s="2" t="s">
        <v>140</v>
      </c>
      <c r="CL117" s="2" t="s">
        <v>140</v>
      </c>
      <c r="CM117" s="2" t="s">
        <v>140</v>
      </c>
      <c r="CN117" s="2" t="s">
        <v>140</v>
      </c>
      <c r="CO117" s="2" t="s">
        <v>140</v>
      </c>
      <c r="CP117" s="2" t="s">
        <v>140</v>
      </c>
      <c r="CQ117" s="2" t="s">
        <v>140</v>
      </c>
      <c r="CR117" s="2" t="s">
        <v>140</v>
      </c>
      <c r="CS117" s="2" t="s">
        <v>140</v>
      </c>
      <c r="CT117" s="2" t="s">
        <v>140</v>
      </c>
      <c r="CU117" s="2" t="s">
        <v>140</v>
      </c>
      <c r="CV117" s="2" t="s">
        <v>140</v>
      </c>
      <c r="DD117" s="1" t="s">
        <v>312</v>
      </c>
      <c r="DE117" s="2" t="s">
        <v>737</v>
      </c>
      <c r="DF117" s="2" t="s">
        <v>140</v>
      </c>
      <c r="DG117" s="2" t="s">
        <v>140</v>
      </c>
      <c r="DH117" s="2" t="s">
        <v>140</v>
      </c>
      <c r="DI117" s="2" t="s">
        <v>140</v>
      </c>
      <c r="DJ117" s="2" t="s">
        <v>140</v>
      </c>
      <c r="DK117" s="2" t="s">
        <v>140</v>
      </c>
      <c r="DL117" s="2" t="s">
        <v>140</v>
      </c>
      <c r="DM117" s="2" t="s">
        <v>140</v>
      </c>
      <c r="DN117" s="2" t="s">
        <v>140</v>
      </c>
      <c r="DO117" s="2" t="s">
        <v>140</v>
      </c>
      <c r="DP117" s="2" t="s">
        <v>140</v>
      </c>
      <c r="DQ117" s="2" t="s">
        <v>140</v>
      </c>
      <c r="DR117" s="2" t="s">
        <v>140</v>
      </c>
      <c r="DX117" s="1" t="s">
        <v>312</v>
      </c>
      <c r="DY117" s="2" t="s">
        <v>140</v>
      </c>
      <c r="DZ117" s="2" t="s">
        <v>140</v>
      </c>
      <c r="EA117" s="2" t="s">
        <v>140</v>
      </c>
      <c r="EB117" s="2" t="s">
        <v>140</v>
      </c>
      <c r="EC117" s="2" t="s">
        <v>140</v>
      </c>
      <c r="ED117" s="2" t="s">
        <v>140</v>
      </c>
      <c r="EE117" s="2" t="s">
        <v>140</v>
      </c>
      <c r="EF117" s="2" t="s">
        <v>140</v>
      </c>
      <c r="EG117" s="2" t="s">
        <v>140</v>
      </c>
      <c r="EH117" s="2" t="s">
        <v>140</v>
      </c>
      <c r="EI117" s="2" t="s">
        <v>140</v>
      </c>
      <c r="EJ117" s="2" t="s">
        <v>140</v>
      </c>
      <c r="EQ117" s="1" t="s">
        <v>312</v>
      </c>
      <c r="ER117" s="2" t="s">
        <v>140</v>
      </c>
      <c r="ES117" s="2" t="s">
        <v>140</v>
      </c>
      <c r="ET117" s="2" t="s">
        <v>140</v>
      </c>
      <c r="EU117" s="2" t="s">
        <v>140</v>
      </c>
      <c r="EV117" s="2" t="s">
        <v>140</v>
      </c>
      <c r="EW117" s="2" t="s">
        <v>140</v>
      </c>
      <c r="EX117" s="2" t="s">
        <v>140</v>
      </c>
      <c r="EY117" s="2" t="s">
        <v>140</v>
      </c>
      <c r="EZ117" s="2" t="s">
        <v>140</v>
      </c>
      <c r="FA117" s="2" t="s">
        <v>140</v>
      </c>
      <c r="FH117" s="1" t="s">
        <v>312</v>
      </c>
      <c r="FI117" s="2" t="s">
        <v>140</v>
      </c>
      <c r="FJ117" s="2" t="s">
        <v>140</v>
      </c>
      <c r="FK117" s="2" t="s">
        <v>140</v>
      </c>
      <c r="FL117" s="2" t="s">
        <v>140</v>
      </c>
      <c r="FM117" s="2" t="s">
        <v>140</v>
      </c>
      <c r="FN117" s="2" t="s">
        <v>140</v>
      </c>
      <c r="FO117" s="2" t="s">
        <v>140</v>
      </c>
      <c r="FP117" s="2" t="s">
        <v>140</v>
      </c>
      <c r="FW117" s="1" t="s">
        <v>312</v>
      </c>
      <c r="FX117" s="2" t="s">
        <v>140</v>
      </c>
      <c r="FY117" s="2" t="s">
        <v>140</v>
      </c>
      <c r="FZ117" s="2" t="s">
        <v>140</v>
      </c>
      <c r="GA117" s="2" t="s">
        <v>140</v>
      </c>
      <c r="GB117" s="2" t="s">
        <v>140</v>
      </c>
      <c r="GC117" s="2" t="s">
        <v>140</v>
      </c>
      <c r="GJ117" s="1" t="s">
        <v>312</v>
      </c>
      <c r="GK117" s="2" t="s">
        <v>140</v>
      </c>
      <c r="GL117" s="2" t="s">
        <v>140</v>
      </c>
      <c r="GM117" s="2" t="s">
        <v>140</v>
      </c>
      <c r="GN117" s="2" t="s">
        <v>140</v>
      </c>
      <c r="GW117" s="1" t="s">
        <v>312</v>
      </c>
      <c r="GX117" s="2" t="s">
        <v>140</v>
      </c>
      <c r="GY117" s="2" t="s">
        <v>140</v>
      </c>
    </row>
    <row r="118" spans="1:207" ht="15" thickBot="1" x14ac:dyDescent="0.35">
      <c r="A118" s="1" t="s">
        <v>313</v>
      </c>
      <c r="B118" s="2" t="s">
        <v>140</v>
      </c>
      <c r="C118" s="2" t="s">
        <v>558</v>
      </c>
      <c r="D118" s="2" t="s">
        <v>537</v>
      </c>
      <c r="E118" s="2" t="s">
        <v>140</v>
      </c>
      <c r="F118" s="2" t="s">
        <v>140</v>
      </c>
      <c r="G118" s="2" t="s">
        <v>140</v>
      </c>
      <c r="H118" s="2" t="s">
        <v>140</v>
      </c>
      <c r="I118" s="2" t="s">
        <v>140</v>
      </c>
      <c r="P118" s="1" t="s">
        <v>313</v>
      </c>
      <c r="Q118" s="2" t="s">
        <v>140</v>
      </c>
      <c r="R118" s="2" t="s">
        <v>140</v>
      </c>
      <c r="S118" s="2" t="s">
        <v>140</v>
      </c>
      <c r="T118" s="2" t="s">
        <v>140</v>
      </c>
      <c r="U118" s="2" t="s">
        <v>140</v>
      </c>
      <c r="V118" s="2" t="s">
        <v>140</v>
      </c>
      <c r="W118" s="2" t="s">
        <v>378</v>
      </c>
      <c r="X118" s="2" t="s">
        <v>394</v>
      </c>
      <c r="AF118" s="1" t="s">
        <v>313</v>
      </c>
      <c r="AG118" s="2" t="s">
        <v>140</v>
      </c>
      <c r="AH118" s="2" t="s">
        <v>140</v>
      </c>
      <c r="AI118" s="2" t="s">
        <v>140</v>
      </c>
      <c r="AJ118" s="2" t="s">
        <v>140</v>
      </c>
      <c r="AK118" s="2" t="s">
        <v>140</v>
      </c>
      <c r="AL118" s="2" t="s">
        <v>140</v>
      </c>
      <c r="AM118" s="2" t="s">
        <v>140</v>
      </c>
      <c r="AN118" s="2" t="s">
        <v>140</v>
      </c>
      <c r="AO118" s="2" t="s">
        <v>140</v>
      </c>
      <c r="AP118" s="2" t="s">
        <v>140</v>
      </c>
      <c r="AQ118" s="2" t="s">
        <v>140</v>
      </c>
      <c r="AR118" s="2" t="s">
        <v>140</v>
      </c>
      <c r="AS118" s="2" t="s">
        <v>140</v>
      </c>
      <c r="AT118" s="2" t="s">
        <v>140</v>
      </c>
      <c r="AU118" s="2" t="s">
        <v>140</v>
      </c>
      <c r="AV118" s="2" t="s">
        <v>140</v>
      </c>
      <c r="BJ118" s="1" t="s">
        <v>313</v>
      </c>
      <c r="BK118" s="2" t="s">
        <v>140</v>
      </c>
      <c r="BL118" s="2" t="s">
        <v>140</v>
      </c>
      <c r="BM118" s="2" t="s">
        <v>140</v>
      </c>
      <c r="BN118" s="2" t="s">
        <v>140</v>
      </c>
      <c r="BO118" s="2" t="s">
        <v>140</v>
      </c>
      <c r="BP118" s="2" t="s">
        <v>140</v>
      </c>
      <c r="BQ118" s="2" t="s">
        <v>140</v>
      </c>
      <c r="BR118" s="2" t="s">
        <v>140</v>
      </c>
      <c r="BS118" s="2" t="s">
        <v>140</v>
      </c>
      <c r="BT118" s="2" t="s">
        <v>140</v>
      </c>
      <c r="BU118" s="2" t="s">
        <v>140</v>
      </c>
      <c r="BV118" s="2" t="s">
        <v>140</v>
      </c>
      <c r="BW118" s="2" t="s">
        <v>140</v>
      </c>
      <c r="BX118" s="2" t="s">
        <v>140</v>
      </c>
      <c r="BY118" s="2" t="s">
        <v>140</v>
      </c>
      <c r="BZ118" s="2" t="s">
        <v>140</v>
      </c>
      <c r="CF118" s="1" t="s">
        <v>313</v>
      </c>
      <c r="CG118" s="2" t="s">
        <v>140</v>
      </c>
      <c r="CH118" s="2" t="s">
        <v>140</v>
      </c>
      <c r="CI118" s="2" t="s">
        <v>140</v>
      </c>
      <c r="CJ118" s="2" t="s">
        <v>140</v>
      </c>
      <c r="CK118" s="2" t="s">
        <v>140</v>
      </c>
      <c r="CL118" s="2" t="s">
        <v>140</v>
      </c>
      <c r="CM118" s="2" t="s">
        <v>140</v>
      </c>
      <c r="CN118" s="2" t="s">
        <v>140</v>
      </c>
      <c r="CO118" s="2" t="s">
        <v>140</v>
      </c>
      <c r="CP118" s="2" t="s">
        <v>140</v>
      </c>
      <c r="CQ118" s="2" t="s">
        <v>140</v>
      </c>
      <c r="CR118" s="2" t="s">
        <v>140</v>
      </c>
      <c r="CS118" s="2" t="s">
        <v>140</v>
      </c>
      <c r="CT118" s="2" t="s">
        <v>140</v>
      </c>
      <c r="CU118" s="2" t="s">
        <v>140</v>
      </c>
      <c r="CV118" s="2" t="s">
        <v>140</v>
      </c>
      <c r="DD118" s="1" t="s">
        <v>313</v>
      </c>
      <c r="DE118" s="2" t="s">
        <v>140</v>
      </c>
      <c r="DF118" s="2" t="s">
        <v>140</v>
      </c>
      <c r="DG118" s="2" t="s">
        <v>140</v>
      </c>
      <c r="DH118" s="2" t="s">
        <v>140</v>
      </c>
      <c r="DI118" s="2" t="s">
        <v>140</v>
      </c>
      <c r="DJ118" s="2" t="s">
        <v>140</v>
      </c>
      <c r="DK118" s="2" t="s">
        <v>140</v>
      </c>
      <c r="DL118" s="2" t="s">
        <v>140</v>
      </c>
      <c r="DM118" s="2" t="s">
        <v>140</v>
      </c>
      <c r="DN118" s="2" t="s">
        <v>140</v>
      </c>
      <c r="DO118" s="2" t="s">
        <v>140</v>
      </c>
      <c r="DP118" s="2" t="s">
        <v>140</v>
      </c>
      <c r="DQ118" s="2" t="s">
        <v>140</v>
      </c>
      <c r="DR118" s="2" t="s">
        <v>140</v>
      </c>
      <c r="DX118" s="1" t="s">
        <v>313</v>
      </c>
      <c r="DY118" s="2" t="s">
        <v>140</v>
      </c>
      <c r="DZ118" s="2" t="s">
        <v>140</v>
      </c>
      <c r="EA118" s="2" t="s">
        <v>140</v>
      </c>
      <c r="EB118" s="2" t="s">
        <v>140</v>
      </c>
      <c r="EC118" s="2" t="s">
        <v>140</v>
      </c>
      <c r="ED118" s="2" t="s">
        <v>140</v>
      </c>
      <c r="EE118" s="2" t="s">
        <v>140</v>
      </c>
      <c r="EF118" s="2" t="s">
        <v>140</v>
      </c>
      <c r="EG118" s="2" t="s">
        <v>140</v>
      </c>
      <c r="EH118" s="2" t="s">
        <v>140</v>
      </c>
      <c r="EI118" s="2" t="s">
        <v>140</v>
      </c>
      <c r="EJ118" s="2" t="s">
        <v>140</v>
      </c>
      <c r="EQ118" s="1" t="s">
        <v>313</v>
      </c>
      <c r="ER118" s="2" t="s">
        <v>140</v>
      </c>
      <c r="ES118" s="2" t="s">
        <v>140</v>
      </c>
      <c r="ET118" s="2" t="s">
        <v>140</v>
      </c>
      <c r="EU118" s="2" t="s">
        <v>140</v>
      </c>
      <c r="EV118" s="2" t="s">
        <v>140</v>
      </c>
      <c r="EW118" s="2" t="s">
        <v>140</v>
      </c>
      <c r="EX118" s="2" t="s">
        <v>140</v>
      </c>
      <c r="EY118" s="2" t="s">
        <v>140</v>
      </c>
      <c r="EZ118" s="2" t="s">
        <v>140</v>
      </c>
      <c r="FA118" s="2" t="s">
        <v>140</v>
      </c>
      <c r="FH118" s="1" t="s">
        <v>313</v>
      </c>
      <c r="FI118" s="2" t="s">
        <v>140</v>
      </c>
      <c r="FJ118" s="2" t="s">
        <v>140</v>
      </c>
      <c r="FK118" s="2" t="s">
        <v>140</v>
      </c>
      <c r="FL118" s="2" t="s">
        <v>140</v>
      </c>
      <c r="FM118" s="2" t="s">
        <v>140</v>
      </c>
      <c r="FN118" s="2" t="s">
        <v>140</v>
      </c>
      <c r="FO118" s="2" t="s">
        <v>140</v>
      </c>
      <c r="FP118" s="2" t="s">
        <v>140</v>
      </c>
      <c r="FW118" s="1" t="s">
        <v>313</v>
      </c>
      <c r="FX118" s="2" t="s">
        <v>140</v>
      </c>
      <c r="FY118" s="2" t="s">
        <v>140</v>
      </c>
      <c r="FZ118" s="2" t="s">
        <v>140</v>
      </c>
      <c r="GA118" s="2" t="s">
        <v>140</v>
      </c>
      <c r="GB118" s="2" t="s">
        <v>140</v>
      </c>
      <c r="GC118" s="2" t="s">
        <v>140</v>
      </c>
      <c r="GJ118" s="1" t="s">
        <v>313</v>
      </c>
      <c r="GK118" s="2" t="s">
        <v>140</v>
      </c>
      <c r="GL118" s="2" t="s">
        <v>140</v>
      </c>
      <c r="GM118" s="2" t="s">
        <v>140</v>
      </c>
      <c r="GN118" s="2" t="s">
        <v>140</v>
      </c>
      <c r="GW118" s="1" t="s">
        <v>313</v>
      </c>
      <c r="GX118" s="2" t="s">
        <v>140</v>
      </c>
      <c r="GY118" s="2" t="s">
        <v>140</v>
      </c>
    </row>
    <row r="119" spans="1:207" ht="18.600000000000001" thickBot="1" x14ac:dyDescent="0.35">
      <c r="A119" s="3"/>
      <c r="P119" s="3"/>
      <c r="AF119" s="3"/>
      <c r="BJ119" s="3"/>
      <c r="CF119" s="3"/>
      <c r="DD119" s="3"/>
      <c r="DX119" s="3"/>
      <c r="EQ119" s="3"/>
      <c r="FH119" s="3"/>
      <c r="FW119" s="3"/>
      <c r="GJ119" s="3"/>
      <c r="GW119" s="3"/>
    </row>
    <row r="120" spans="1:207" ht="15" thickBot="1" x14ac:dyDescent="0.35">
      <c r="A120" s="1" t="s">
        <v>200</v>
      </c>
      <c r="B120" s="1" t="s">
        <v>1</v>
      </c>
      <c r="C120" s="1" t="s">
        <v>2</v>
      </c>
      <c r="D120" s="1" t="s">
        <v>3</v>
      </c>
      <c r="E120" s="1" t="s">
        <v>4</v>
      </c>
      <c r="F120" s="1" t="s">
        <v>5</v>
      </c>
      <c r="G120" s="1" t="s">
        <v>6</v>
      </c>
      <c r="H120" s="1" t="s">
        <v>7</v>
      </c>
      <c r="I120" s="1" t="s">
        <v>8</v>
      </c>
      <c r="P120" s="1" t="s">
        <v>200</v>
      </c>
      <c r="Q120" s="1" t="s">
        <v>1</v>
      </c>
      <c r="R120" s="1" t="s">
        <v>2</v>
      </c>
      <c r="S120" s="1" t="s">
        <v>3</v>
      </c>
      <c r="T120" s="1" t="s">
        <v>4</v>
      </c>
      <c r="U120" s="1" t="s">
        <v>5</v>
      </c>
      <c r="V120" s="1" t="s">
        <v>6</v>
      </c>
      <c r="W120" s="1" t="s">
        <v>7</v>
      </c>
      <c r="X120" s="1" t="s">
        <v>8</v>
      </c>
      <c r="AF120" s="1" t="s">
        <v>200</v>
      </c>
      <c r="AG120" s="1" t="s">
        <v>1</v>
      </c>
      <c r="AH120" s="1" t="s">
        <v>2</v>
      </c>
      <c r="AI120" s="1" t="s">
        <v>3</v>
      </c>
      <c r="AJ120" s="1" t="s">
        <v>4</v>
      </c>
      <c r="AK120" s="1" t="s">
        <v>5</v>
      </c>
      <c r="AL120" s="1" t="s">
        <v>6</v>
      </c>
      <c r="AM120" s="1" t="s">
        <v>7</v>
      </c>
      <c r="AN120" s="1" t="s">
        <v>8</v>
      </c>
      <c r="AO120" s="111" t="s">
        <v>9</v>
      </c>
      <c r="AP120" s="111" t="s">
        <v>10</v>
      </c>
      <c r="AQ120" s="111" t="s">
        <v>11</v>
      </c>
      <c r="AR120" s="111" t="s">
        <v>12</v>
      </c>
      <c r="AS120" s="111" t="s">
        <v>13</v>
      </c>
      <c r="AT120" s="111" t="s">
        <v>14</v>
      </c>
      <c r="AU120" s="111" t="s">
        <v>15</v>
      </c>
      <c r="AV120" s="111" t="s">
        <v>16</v>
      </c>
      <c r="BJ120" s="1" t="s">
        <v>200</v>
      </c>
      <c r="BK120" s="1" t="s">
        <v>1</v>
      </c>
      <c r="BL120" s="1" t="s">
        <v>2</v>
      </c>
      <c r="BM120" s="1" t="s">
        <v>3</v>
      </c>
      <c r="BN120" s="1" t="s">
        <v>4</v>
      </c>
      <c r="BO120" s="1" t="s">
        <v>5</v>
      </c>
      <c r="BP120" s="1" t="s">
        <v>6</v>
      </c>
      <c r="BQ120" s="1" t="s">
        <v>7</v>
      </c>
      <c r="BR120" s="1" t="s">
        <v>8</v>
      </c>
      <c r="BS120" s="111" t="s">
        <v>9</v>
      </c>
      <c r="BT120" s="111" t="s">
        <v>10</v>
      </c>
      <c r="BU120" s="111" t="s">
        <v>11</v>
      </c>
      <c r="BV120" s="111" t="s">
        <v>12</v>
      </c>
      <c r="BW120" s="111" t="s">
        <v>13</v>
      </c>
      <c r="BX120" s="111" t="s">
        <v>14</v>
      </c>
      <c r="BY120" s="111" t="s">
        <v>15</v>
      </c>
      <c r="BZ120" s="111" t="s">
        <v>16</v>
      </c>
      <c r="CF120" s="1" t="s">
        <v>200</v>
      </c>
      <c r="CG120" s="1" t="s">
        <v>1</v>
      </c>
      <c r="CH120" s="1" t="s">
        <v>2</v>
      </c>
      <c r="CI120" s="1" t="s">
        <v>3</v>
      </c>
      <c r="CJ120" s="1" t="s">
        <v>4</v>
      </c>
      <c r="CK120" s="1" t="s">
        <v>5</v>
      </c>
      <c r="CL120" s="1" t="s">
        <v>6</v>
      </c>
      <c r="CM120" s="1" t="s">
        <v>7</v>
      </c>
      <c r="CN120" s="1" t="s">
        <v>8</v>
      </c>
      <c r="CO120" s="111" t="s">
        <v>9</v>
      </c>
      <c r="CP120" s="111" t="s">
        <v>10</v>
      </c>
      <c r="CQ120" s="111" t="s">
        <v>11</v>
      </c>
      <c r="CR120" s="111" t="s">
        <v>12</v>
      </c>
      <c r="CS120" s="111" t="s">
        <v>13</v>
      </c>
      <c r="CT120" s="111" t="s">
        <v>14</v>
      </c>
      <c r="CU120" s="111" t="s">
        <v>15</v>
      </c>
      <c r="CV120" s="111" t="s">
        <v>16</v>
      </c>
      <c r="DD120" s="1" t="s">
        <v>200</v>
      </c>
      <c r="DE120" s="1" t="s">
        <v>1</v>
      </c>
      <c r="DF120" s="1" t="s">
        <v>2</v>
      </c>
      <c r="DG120" s="1" t="s">
        <v>3</v>
      </c>
      <c r="DH120" s="1" t="s">
        <v>4</v>
      </c>
      <c r="DI120" s="1" t="s">
        <v>5</v>
      </c>
      <c r="DJ120" s="1" t="s">
        <v>6</v>
      </c>
      <c r="DK120" s="1" t="s">
        <v>7</v>
      </c>
      <c r="DL120" s="1" t="s">
        <v>8</v>
      </c>
      <c r="DM120" s="1" t="s">
        <v>9</v>
      </c>
      <c r="DN120" s="1" t="s">
        <v>10</v>
      </c>
      <c r="DO120" s="1" t="s">
        <v>11</v>
      </c>
      <c r="DP120" s="1" t="s">
        <v>12</v>
      </c>
      <c r="DQ120" s="1" t="s">
        <v>13</v>
      </c>
      <c r="DR120" s="1" t="s">
        <v>14</v>
      </c>
      <c r="DX120" s="1" t="s">
        <v>200</v>
      </c>
      <c r="DY120" s="1" t="s">
        <v>1</v>
      </c>
      <c r="DZ120" s="1" t="s">
        <v>2</v>
      </c>
      <c r="EA120" s="1" t="s">
        <v>3</v>
      </c>
      <c r="EB120" s="1" t="s">
        <v>4</v>
      </c>
      <c r="EC120" s="1" t="s">
        <v>5</v>
      </c>
      <c r="ED120" s="1" t="s">
        <v>6</v>
      </c>
      <c r="EE120" s="1" t="s">
        <v>7</v>
      </c>
      <c r="EF120" s="1" t="s">
        <v>8</v>
      </c>
      <c r="EG120" s="1" t="s">
        <v>9</v>
      </c>
      <c r="EH120" s="1" t="s">
        <v>10</v>
      </c>
      <c r="EI120" s="1" t="s">
        <v>11</v>
      </c>
      <c r="EJ120" s="1" t="s">
        <v>12</v>
      </c>
      <c r="EQ120" s="1" t="s">
        <v>200</v>
      </c>
      <c r="ER120" s="1" t="s">
        <v>1</v>
      </c>
      <c r="ES120" s="1" t="s">
        <v>2</v>
      </c>
      <c r="ET120" s="1" t="s">
        <v>3</v>
      </c>
      <c r="EU120" s="1" t="s">
        <v>4</v>
      </c>
      <c r="EV120" s="1" t="s">
        <v>5</v>
      </c>
      <c r="EW120" s="1" t="s">
        <v>6</v>
      </c>
      <c r="EX120" s="1" t="s">
        <v>7</v>
      </c>
      <c r="EY120" s="1" t="s">
        <v>8</v>
      </c>
      <c r="EZ120" s="1" t="s">
        <v>9</v>
      </c>
      <c r="FA120" s="1" t="s">
        <v>10</v>
      </c>
      <c r="FH120" s="1" t="s">
        <v>200</v>
      </c>
      <c r="FI120" s="1" t="s">
        <v>1</v>
      </c>
      <c r="FJ120" s="1" t="s">
        <v>2</v>
      </c>
      <c r="FK120" s="1" t="s">
        <v>3</v>
      </c>
      <c r="FL120" s="1" t="s">
        <v>4</v>
      </c>
      <c r="FM120" s="1" t="s">
        <v>5</v>
      </c>
      <c r="FN120" s="1" t="s">
        <v>6</v>
      </c>
      <c r="FO120" s="1" t="s">
        <v>7</v>
      </c>
      <c r="FP120" s="1" t="s">
        <v>8</v>
      </c>
      <c r="FW120" s="1" t="s">
        <v>200</v>
      </c>
      <c r="FX120" s="1" t="s">
        <v>1</v>
      </c>
      <c r="FY120" s="1" t="s">
        <v>2</v>
      </c>
      <c r="FZ120" s="1" t="s">
        <v>3</v>
      </c>
      <c r="GA120" s="1" t="s">
        <v>4</v>
      </c>
      <c r="GB120" s="1" t="s">
        <v>5</v>
      </c>
      <c r="GC120" s="1" t="s">
        <v>6</v>
      </c>
      <c r="GJ120" s="1" t="s">
        <v>200</v>
      </c>
      <c r="GK120" s="1" t="s">
        <v>1</v>
      </c>
      <c r="GL120" s="1" t="s">
        <v>2</v>
      </c>
      <c r="GM120" s="1" t="s">
        <v>3</v>
      </c>
      <c r="GN120" s="1" t="s">
        <v>4</v>
      </c>
      <c r="GW120" s="1" t="s">
        <v>200</v>
      </c>
      <c r="GX120" s="1" t="s">
        <v>1</v>
      </c>
      <c r="GY120" s="1" t="s">
        <v>2</v>
      </c>
    </row>
    <row r="121" spans="1:207" ht="15" thickBot="1" x14ac:dyDescent="0.35">
      <c r="A121" s="1" t="s">
        <v>138</v>
      </c>
      <c r="B121" s="2">
        <v>59417.599999999999</v>
      </c>
      <c r="C121" s="2">
        <v>95888.8</v>
      </c>
      <c r="D121" s="2">
        <v>59847.4</v>
      </c>
      <c r="E121" s="2">
        <v>0</v>
      </c>
      <c r="F121" s="2">
        <v>5241.1000000000004</v>
      </c>
      <c r="G121" s="2">
        <v>0</v>
      </c>
      <c r="H121" s="2">
        <v>0</v>
      </c>
      <c r="I121" s="2">
        <v>0</v>
      </c>
      <c r="P121" s="1" t="s">
        <v>138</v>
      </c>
      <c r="Q121" s="2">
        <v>33206.1</v>
      </c>
      <c r="R121" s="2">
        <v>296</v>
      </c>
      <c r="S121" s="2">
        <v>353.1</v>
      </c>
      <c r="T121" s="2">
        <v>647.9</v>
      </c>
      <c r="U121" s="2">
        <v>1788</v>
      </c>
      <c r="V121" s="2">
        <v>3289</v>
      </c>
      <c r="W121" s="2">
        <v>53687.7</v>
      </c>
      <c r="X121" s="2">
        <v>53375.3</v>
      </c>
      <c r="AF121" s="1" t="s">
        <v>138</v>
      </c>
      <c r="AG121" s="2">
        <v>116307</v>
      </c>
      <c r="AH121" s="2">
        <v>24409.9</v>
      </c>
      <c r="AI121" s="2">
        <v>16040.9</v>
      </c>
      <c r="AJ121" s="2">
        <v>1183</v>
      </c>
      <c r="AK121" s="2">
        <v>2492.5</v>
      </c>
      <c r="AL121" s="2">
        <v>0</v>
      </c>
      <c r="AM121" s="2">
        <v>573</v>
      </c>
      <c r="AN121" s="2">
        <v>54510.3</v>
      </c>
      <c r="AO121" s="2">
        <v>11406</v>
      </c>
      <c r="AP121" s="2">
        <v>12875.4</v>
      </c>
      <c r="AQ121" s="2">
        <v>34961.300000000003</v>
      </c>
      <c r="AR121" s="2">
        <v>13932.9</v>
      </c>
      <c r="AS121" s="2">
        <v>5431</v>
      </c>
      <c r="AT121" s="2">
        <v>10414</v>
      </c>
      <c r="AU121" s="2">
        <v>15358.4</v>
      </c>
      <c r="AV121" s="2">
        <v>10179.5</v>
      </c>
      <c r="BJ121" s="1" t="s">
        <v>138</v>
      </c>
      <c r="BK121" s="2">
        <v>120084.8</v>
      </c>
      <c r="BL121" s="2">
        <v>58371.1</v>
      </c>
      <c r="BM121" s="2">
        <v>4860</v>
      </c>
      <c r="BN121" s="2">
        <v>0</v>
      </c>
      <c r="BO121" s="2">
        <v>5107.5</v>
      </c>
      <c r="BP121" s="2">
        <v>0</v>
      </c>
      <c r="BQ121" s="2">
        <v>0</v>
      </c>
      <c r="BR121" s="2">
        <v>32513.8</v>
      </c>
      <c r="BS121" s="2">
        <v>58108.1</v>
      </c>
      <c r="BT121" s="2">
        <v>12750.4</v>
      </c>
      <c r="BU121" s="2">
        <v>11039.4</v>
      </c>
      <c r="BV121" s="2">
        <v>6036</v>
      </c>
      <c r="BW121" s="2">
        <v>0</v>
      </c>
      <c r="BX121" s="2">
        <v>0</v>
      </c>
      <c r="BY121" s="2">
        <v>12348.4</v>
      </c>
      <c r="BZ121" s="2">
        <v>0</v>
      </c>
      <c r="CF121" s="1" t="s">
        <v>138</v>
      </c>
      <c r="CG121" s="2">
        <v>20851.900000000001</v>
      </c>
      <c r="CH121" s="2">
        <v>27245.4</v>
      </c>
      <c r="CI121" s="2">
        <v>13845.5</v>
      </c>
      <c r="CJ121" s="2">
        <v>8374</v>
      </c>
      <c r="CK121" s="2">
        <v>14083</v>
      </c>
      <c r="CL121" s="2">
        <v>24984.400000000001</v>
      </c>
      <c r="CM121" s="2">
        <v>21650.9</v>
      </c>
      <c r="CN121" s="2">
        <v>55891.8</v>
      </c>
      <c r="CO121" s="2">
        <v>10711</v>
      </c>
      <c r="CP121" s="2">
        <v>24168.400000000001</v>
      </c>
      <c r="CQ121" s="2">
        <v>21237.4</v>
      </c>
      <c r="CR121" s="2">
        <v>17319.900000000001</v>
      </c>
      <c r="CS121" s="2">
        <v>50848.800000000003</v>
      </c>
      <c r="CT121" s="2">
        <v>28605.4</v>
      </c>
      <c r="CU121" s="2">
        <v>0</v>
      </c>
      <c r="CV121" s="2">
        <v>58929.8</v>
      </c>
      <c r="DD121" s="1" t="s">
        <v>138</v>
      </c>
      <c r="DE121" s="2">
        <v>168652.6</v>
      </c>
      <c r="DF121" s="2">
        <v>52140.1</v>
      </c>
      <c r="DG121" s="2">
        <v>8893.5</v>
      </c>
      <c r="DH121" s="2">
        <v>10595.5</v>
      </c>
      <c r="DI121" s="2">
        <v>1071.3</v>
      </c>
      <c r="DJ121" s="2">
        <v>9367.1</v>
      </c>
      <c r="DK121" s="2">
        <v>11396.7</v>
      </c>
      <c r="DL121" s="2">
        <v>39555.1</v>
      </c>
      <c r="DM121" s="2">
        <v>59605.7</v>
      </c>
      <c r="DN121" s="2">
        <v>4803.8</v>
      </c>
      <c r="DO121" s="2">
        <v>4420.7</v>
      </c>
      <c r="DP121" s="2">
        <v>3918.6</v>
      </c>
      <c r="DQ121" s="2">
        <v>10851</v>
      </c>
      <c r="DR121" s="2">
        <v>0</v>
      </c>
      <c r="DX121" s="1" t="s">
        <v>138</v>
      </c>
      <c r="DY121" s="2">
        <v>41541.5</v>
      </c>
      <c r="DZ121" s="2">
        <v>98429.8</v>
      </c>
      <c r="EA121" s="2">
        <v>21301.9</v>
      </c>
      <c r="EB121" s="2">
        <v>0</v>
      </c>
      <c r="EC121" s="2">
        <v>0</v>
      </c>
      <c r="ED121" s="2">
        <v>1843.5</v>
      </c>
      <c r="EE121" s="2">
        <v>24974.400000000001</v>
      </c>
      <c r="EF121" s="2">
        <v>57619</v>
      </c>
      <c r="EG121" s="2">
        <v>36234.199999999997</v>
      </c>
      <c r="EH121" s="2">
        <v>14425.9</v>
      </c>
      <c r="EI121" s="2">
        <v>3609.6</v>
      </c>
      <c r="EJ121" s="2">
        <v>0</v>
      </c>
      <c r="EQ121" s="1" t="s">
        <v>138</v>
      </c>
      <c r="ER121" s="2">
        <v>120425.1</v>
      </c>
      <c r="ES121" s="2">
        <v>7100.5</v>
      </c>
      <c r="ET121" s="2">
        <v>0</v>
      </c>
      <c r="EU121" s="2">
        <v>0</v>
      </c>
      <c r="EV121" s="2">
        <v>0</v>
      </c>
      <c r="EW121" s="2">
        <v>89466</v>
      </c>
      <c r="EX121" s="2">
        <v>18610.599999999999</v>
      </c>
      <c r="EY121" s="2">
        <v>7018.8</v>
      </c>
      <c r="EZ121" s="2">
        <v>7453.6</v>
      </c>
      <c r="FA121" s="2">
        <v>0</v>
      </c>
      <c r="FH121" s="1" t="s">
        <v>138</v>
      </c>
      <c r="FI121" s="2">
        <v>113979.1</v>
      </c>
      <c r="FJ121" s="2">
        <v>13497.2</v>
      </c>
      <c r="FK121" s="2">
        <v>0</v>
      </c>
      <c r="FL121" s="2">
        <v>0</v>
      </c>
      <c r="FM121" s="2">
        <v>65328.9</v>
      </c>
      <c r="FN121" s="2">
        <v>22589.5</v>
      </c>
      <c r="FO121" s="2">
        <v>28213.7</v>
      </c>
      <c r="FP121" s="2">
        <v>0</v>
      </c>
      <c r="FW121" s="1" t="s">
        <v>138</v>
      </c>
      <c r="FX121" s="2">
        <v>96789.7</v>
      </c>
      <c r="FY121" s="2">
        <v>18340.7</v>
      </c>
      <c r="FZ121" s="2">
        <v>8558.5</v>
      </c>
      <c r="GA121" s="2">
        <v>89358.1</v>
      </c>
      <c r="GB121" s="2">
        <v>12338.2</v>
      </c>
      <c r="GC121" s="2">
        <v>0</v>
      </c>
      <c r="GJ121" s="1" t="s">
        <v>138</v>
      </c>
      <c r="GK121" s="2">
        <v>67584.899999999994</v>
      </c>
      <c r="GL121" s="2">
        <v>53522.8</v>
      </c>
      <c r="GM121" s="2">
        <v>78413.8</v>
      </c>
      <c r="GN121" s="2">
        <v>0</v>
      </c>
      <c r="GW121" s="1" t="s">
        <v>138</v>
      </c>
      <c r="GX121" s="2">
        <v>134558.1</v>
      </c>
      <c r="GY121" s="2">
        <v>0</v>
      </c>
    </row>
    <row r="122" spans="1:207" ht="15" thickBot="1" x14ac:dyDescent="0.35">
      <c r="A122" s="1" t="s">
        <v>168</v>
      </c>
      <c r="B122" s="2">
        <v>36451.800000000003</v>
      </c>
      <c r="C122" s="2">
        <v>76209.2</v>
      </c>
      <c r="D122" s="2">
        <v>56176.7</v>
      </c>
      <c r="E122" s="2">
        <v>0</v>
      </c>
      <c r="F122" s="2">
        <v>5241.1000000000004</v>
      </c>
      <c r="G122" s="2">
        <v>0</v>
      </c>
      <c r="H122" s="2">
        <v>0</v>
      </c>
      <c r="I122" s="2">
        <v>0</v>
      </c>
      <c r="P122" s="1" t="s">
        <v>168</v>
      </c>
      <c r="Q122" s="2">
        <v>33206.1</v>
      </c>
      <c r="R122" s="2">
        <v>296</v>
      </c>
      <c r="S122" s="2">
        <v>353.1</v>
      </c>
      <c r="T122" s="2">
        <v>647.9</v>
      </c>
      <c r="U122" s="2">
        <v>446.9</v>
      </c>
      <c r="V122" s="2">
        <v>3289</v>
      </c>
      <c r="W122" s="2">
        <v>53687.7</v>
      </c>
      <c r="X122" s="2">
        <v>53375.3</v>
      </c>
      <c r="AF122" s="1" t="s">
        <v>168</v>
      </c>
      <c r="AG122" s="2">
        <v>48495.3</v>
      </c>
      <c r="AH122" s="2">
        <v>24409.9</v>
      </c>
      <c r="AI122" s="2">
        <v>16040.9</v>
      </c>
      <c r="AJ122" s="2">
        <v>1183</v>
      </c>
      <c r="AK122" s="2">
        <v>2492.5</v>
      </c>
      <c r="AL122" s="2">
        <v>0</v>
      </c>
      <c r="AM122" s="2">
        <v>0</v>
      </c>
      <c r="AN122" s="2">
        <v>0</v>
      </c>
      <c r="AO122" s="2">
        <v>10689.5</v>
      </c>
      <c r="AP122" s="2">
        <v>11601.9</v>
      </c>
      <c r="AQ122" s="2">
        <v>34961.300000000003</v>
      </c>
      <c r="AR122" s="2">
        <v>13932.9</v>
      </c>
      <c r="AS122" s="2">
        <v>5431</v>
      </c>
      <c r="AT122" s="2">
        <v>10414</v>
      </c>
      <c r="AU122" s="2">
        <v>15358.4</v>
      </c>
      <c r="AV122" s="2">
        <v>10179.5</v>
      </c>
      <c r="BJ122" s="1" t="s">
        <v>168</v>
      </c>
      <c r="BK122" s="2">
        <v>101352.9</v>
      </c>
      <c r="BL122" s="2">
        <v>35094.800000000003</v>
      </c>
      <c r="BM122" s="2">
        <v>850</v>
      </c>
      <c r="BN122" s="2">
        <v>0</v>
      </c>
      <c r="BO122" s="2">
        <v>4545</v>
      </c>
      <c r="BP122" s="2">
        <v>0</v>
      </c>
      <c r="BQ122" s="2">
        <v>0</v>
      </c>
      <c r="BR122" s="2">
        <v>0</v>
      </c>
      <c r="BS122" s="2">
        <v>58108.1</v>
      </c>
      <c r="BT122" s="2">
        <v>12750.4</v>
      </c>
      <c r="BU122" s="2">
        <v>5842</v>
      </c>
      <c r="BV122" s="2">
        <v>3602.5</v>
      </c>
      <c r="BW122" s="2">
        <v>0</v>
      </c>
      <c r="BX122" s="2">
        <v>0</v>
      </c>
      <c r="BY122" s="2">
        <v>0</v>
      </c>
      <c r="BZ122" s="2">
        <v>0</v>
      </c>
      <c r="CF122" s="1" t="s">
        <v>168</v>
      </c>
      <c r="CG122" s="2">
        <v>20244.900000000001</v>
      </c>
      <c r="CH122" s="2">
        <v>27245.4</v>
      </c>
      <c r="CI122" s="2">
        <v>13845.5</v>
      </c>
      <c r="CJ122" s="2">
        <v>7906</v>
      </c>
      <c r="CK122" s="2">
        <v>14083</v>
      </c>
      <c r="CL122" s="2">
        <v>24984.400000000001</v>
      </c>
      <c r="CM122" s="2">
        <v>21650.9</v>
      </c>
      <c r="CN122" s="2">
        <v>55891.8</v>
      </c>
      <c r="CO122" s="2">
        <v>10711</v>
      </c>
      <c r="CP122" s="2">
        <v>24168.400000000001</v>
      </c>
      <c r="CQ122" s="2">
        <v>2505.5</v>
      </c>
      <c r="CR122" s="2">
        <v>17319.900000000001</v>
      </c>
      <c r="CS122" s="2">
        <v>50848.800000000003</v>
      </c>
      <c r="CT122" s="2">
        <v>28605.4</v>
      </c>
      <c r="CU122" s="2">
        <v>0</v>
      </c>
      <c r="CV122" s="2">
        <v>58929.8</v>
      </c>
      <c r="DD122" s="1" t="s">
        <v>168</v>
      </c>
      <c r="DE122" s="2">
        <v>125003.4</v>
      </c>
      <c r="DF122" s="2">
        <v>41364.1</v>
      </c>
      <c r="DG122" s="2">
        <v>7564.1</v>
      </c>
      <c r="DH122" s="2">
        <v>10595.5</v>
      </c>
      <c r="DI122" s="2">
        <v>0</v>
      </c>
      <c r="DJ122" s="2">
        <v>0</v>
      </c>
      <c r="DK122" s="2">
        <v>0</v>
      </c>
      <c r="DL122" s="2">
        <v>39555.1</v>
      </c>
      <c r="DM122" s="2">
        <v>53672</v>
      </c>
      <c r="DN122" s="2">
        <v>4803.8</v>
      </c>
      <c r="DO122" s="2">
        <v>4420.7</v>
      </c>
      <c r="DP122" s="2">
        <v>3918.6</v>
      </c>
      <c r="DQ122" s="2">
        <v>0</v>
      </c>
      <c r="DR122" s="2">
        <v>0</v>
      </c>
      <c r="DX122" s="1" t="s">
        <v>168</v>
      </c>
      <c r="DY122" s="2">
        <v>41541.5</v>
      </c>
      <c r="DZ122" s="2">
        <v>95430.6</v>
      </c>
      <c r="EA122" s="2">
        <v>21301.9</v>
      </c>
      <c r="EB122" s="2">
        <v>0</v>
      </c>
      <c r="EC122" s="2">
        <v>0</v>
      </c>
      <c r="ED122" s="2">
        <v>0</v>
      </c>
      <c r="EE122" s="2">
        <v>18266.2</v>
      </c>
      <c r="EF122" s="2">
        <v>55454.9</v>
      </c>
      <c r="EG122" s="2">
        <v>36234.199999999997</v>
      </c>
      <c r="EH122" s="2">
        <v>14425.9</v>
      </c>
      <c r="EI122" s="2">
        <v>0</v>
      </c>
      <c r="EJ122" s="2">
        <v>0</v>
      </c>
      <c r="EQ122" s="1" t="s">
        <v>168</v>
      </c>
      <c r="ER122" s="2">
        <v>116762.1</v>
      </c>
      <c r="ES122" s="2">
        <v>7100.5</v>
      </c>
      <c r="ET122" s="2">
        <v>0</v>
      </c>
      <c r="EU122" s="2">
        <v>0</v>
      </c>
      <c r="EV122" s="2">
        <v>0</v>
      </c>
      <c r="EW122" s="2">
        <v>87735.5</v>
      </c>
      <c r="EX122" s="2">
        <v>18610.599999999999</v>
      </c>
      <c r="EY122" s="2">
        <v>7018.8</v>
      </c>
      <c r="EZ122" s="2">
        <v>6028.3</v>
      </c>
      <c r="FA122" s="2">
        <v>0</v>
      </c>
      <c r="FH122" s="1" t="s">
        <v>168</v>
      </c>
      <c r="FI122" s="2">
        <v>112587.8</v>
      </c>
      <c r="FJ122" s="2">
        <v>10390</v>
      </c>
      <c r="FK122" s="2">
        <v>0</v>
      </c>
      <c r="FL122" s="2">
        <v>0</v>
      </c>
      <c r="FM122" s="2">
        <v>65328.9</v>
      </c>
      <c r="FN122" s="2">
        <v>22589.5</v>
      </c>
      <c r="FO122" s="2">
        <v>24980.400000000001</v>
      </c>
      <c r="FP122" s="2">
        <v>0</v>
      </c>
      <c r="FW122" s="1" t="s">
        <v>168</v>
      </c>
      <c r="FX122" s="2">
        <v>90734.2</v>
      </c>
      <c r="FY122" s="2">
        <v>17320.599999999999</v>
      </c>
      <c r="FZ122" s="2">
        <v>0</v>
      </c>
      <c r="GA122" s="2">
        <v>89358.1</v>
      </c>
      <c r="GB122" s="2">
        <v>12338.2</v>
      </c>
      <c r="GC122" s="2">
        <v>0</v>
      </c>
      <c r="GJ122" s="1" t="s">
        <v>168</v>
      </c>
      <c r="GK122" s="2">
        <v>34777.699999999997</v>
      </c>
      <c r="GL122" s="2">
        <v>0</v>
      </c>
      <c r="GM122" s="2">
        <v>65968.3</v>
      </c>
      <c r="GN122" s="2">
        <v>0</v>
      </c>
      <c r="GW122" s="1" t="s">
        <v>168</v>
      </c>
      <c r="GX122" s="2">
        <v>0</v>
      </c>
      <c r="GY122" s="2">
        <v>0</v>
      </c>
    </row>
    <row r="123" spans="1:207" ht="15" thickBot="1" x14ac:dyDescent="0.35">
      <c r="A123" s="1" t="s">
        <v>173</v>
      </c>
      <c r="B123" s="2">
        <v>24096.5</v>
      </c>
      <c r="C123" s="2">
        <v>60374</v>
      </c>
      <c r="D123" s="2">
        <v>56176.7</v>
      </c>
      <c r="E123" s="2">
        <v>0</v>
      </c>
      <c r="F123" s="2">
        <v>5241.1000000000004</v>
      </c>
      <c r="G123" s="2">
        <v>0</v>
      </c>
      <c r="H123" s="2">
        <v>0</v>
      </c>
      <c r="I123" s="2">
        <v>0</v>
      </c>
      <c r="P123" s="1" t="s">
        <v>173</v>
      </c>
      <c r="Q123" s="2">
        <v>33206.1</v>
      </c>
      <c r="R123" s="2">
        <v>296</v>
      </c>
      <c r="S123" s="2">
        <v>312.3</v>
      </c>
      <c r="T123" s="2">
        <v>0</v>
      </c>
      <c r="U123" s="2">
        <v>0</v>
      </c>
      <c r="V123" s="2">
        <v>3289</v>
      </c>
      <c r="W123" s="2">
        <v>53687.7</v>
      </c>
      <c r="X123" s="2">
        <v>53375.3</v>
      </c>
      <c r="AF123" s="1" t="s">
        <v>173</v>
      </c>
      <c r="AG123" s="2">
        <v>27589.9</v>
      </c>
      <c r="AH123" s="2">
        <v>2172.5</v>
      </c>
      <c r="AI123" s="2">
        <v>16040.9</v>
      </c>
      <c r="AJ123" s="2">
        <v>1183</v>
      </c>
      <c r="AK123" s="2">
        <v>2492.5</v>
      </c>
      <c r="AL123" s="2">
        <v>0</v>
      </c>
      <c r="AM123" s="2">
        <v>0</v>
      </c>
      <c r="AN123" s="2">
        <v>0</v>
      </c>
      <c r="AO123" s="2">
        <v>8679.5</v>
      </c>
      <c r="AP123" s="2">
        <v>11601.9</v>
      </c>
      <c r="AQ123" s="2">
        <v>34911.300000000003</v>
      </c>
      <c r="AR123" s="2">
        <v>12695.9</v>
      </c>
      <c r="AS123" s="2">
        <v>5431</v>
      </c>
      <c r="AT123" s="2">
        <v>10414</v>
      </c>
      <c r="AU123" s="2">
        <v>15358.4</v>
      </c>
      <c r="AV123" s="2">
        <v>10179.5</v>
      </c>
      <c r="BJ123" s="1" t="s">
        <v>173</v>
      </c>
      <c r="BK123" s="2">
        <v>84513.5</v>
      </c>
      <c r="BL123" s="2">
        <v>21944.400000000001</v>
      </c>
      <c r="BM123" s="2">
        <v>850</v>
      </c>
      <c r="BN123" s="2">
        <v>0</v>
      </c>
      <c r="BO123" s="2">
        <v>4545</v>
      </c>
      <c r="BP123" s="2">
        <v>0</v>
      </c>
      <c r="BQ123" s="2">
        <v>0</v>
      </c>
      <c r="BR123" s="2">
        <v>0</v>
      </c>
      <c r="BS123" s="2">
        <v>58108.1</v>
      </c>
      <c r="BT123" s="2">
        <v>12750.4</v>
      </c>
      <c r="BU123" s="2">
        <v>5558.5</v>
      </c>
      <c r="BV123" s="2">
        <v>3602.5</v>
      </c>
      <c r="BW123" s="2">
        <v>0</v>
      </c>
      <c r="BX123" s="2">
        <v>0</v>
      </c>
      <c r="BY123" s="2">
        <v>0</v>
      </c>
      <c r="BZ123" s="2">
        <v>0</v>
      </c>
      <c r="CF123" s="1" t="s">
        <v>173</v>
      </c>
      <c r="CG123" s="2">
        <v>18739.900000000001</v>
      </c>
      <c r="CH123" s="2">
        <v>26741.9</v>
      </c>
      <c r="CI123" s="2">
        <v>13795.5</v>
      </c>
      <c r="CJ123" s="2">
        <v>7906</v>
      </c>
      <c r="CK123" s="2">
        <v>0</v>
      </c>
      <c r="CL123" s="2">
        <v>13591</v>
      </c>
      <c r="CM123" s="2">
        <v>21650.9</v>
      </c>
      <c r="CN123" s="2">
        <v>55891.8</v>
      </c>
      <c r="CO123" s="2">
        <v>10711</v>
      </c>
      <c r="CP123" s="2">
        <v>24168.400000000001</v>
      </c>
      <c r="CQ123" s="2">
        <v>2505.5</v>
      </c>
      <c r="CR123" s="2">
        <v>17319.900000000001</v>
      </c>
      <c r="CS123" s="2">
        <v>50848.800000000003</v>
      </c>
      <c r="CT123" s="2">
        <v>18156.900000000001</v>
      </c>
      <c r="CU123" s="2">
        <v>0</v>
      </c>
      <c r="CV123" s="2">
        <v>58929.8</v>
      </c>
      <c r="DD123" s="1" t="s">
        <v>173</v>
      </c>
      <c r="DE123" s="2">
        <v>73188</v>
      </c>
      <c r="DF123" s="2">
        <v>27410.2</v>
      </c>
      <c r="DG123" s="2">
        <v>7195</v>
      </c>
      <c r="DH123" s="2">
        <v>10595.5</v>
      </c>
      <c r="DI123" s="2">
        <v>0</v>
      </c>
      <c r="DJ123" s="2">
        <v>0</v>
      </c>
      <c r="DK123" s="2">
        <v>0</v>
      </c>
      <c r="DL123" s="2">
        <v>39555.1</v>
      </c>
      <c r="DM123" s="2">
        <v>53672</v>
      </c>
      <c r="DN123" s="2">
        <v>4803.8</v>
      </c>
      <c r="DO123" s="2">
        <v>4420.7</v>
      </c>
      <c r="DP123" s="2">
        <v>2034.1</v>
      </c>
      <c r="DQ123" s="2">
        <v>0</v>
      </c>
      <c r="DR123" s="2">
        <v>0</v>
      </c>
      <c r="DX123" s="1" t="s">
        <v>173</v>
      </c>
      <c r="DY123" s="2">
        <v>41541.5</v>
      </c>
      <c r="DZ123" s="2">
        <v>95430.6</v>
      </c>
      <c r="EA123" s="2">
        <v>21301.9</v>
      </c>
      <c r="EB123" s="2">
        <v>0</v>
      </c>
      <c r="EC123" s="2">
        <v>0</v>
      </c>
      <c r="ED123" s="2">
        <v>0</v>
      </c>
      <c r="EE123" s="2">
        <v>17764.2</v>
      </c>
      <c r="EF123" s="2">
        <v>55454.9</v>
      </c>
      <c r="EG123" s="2">
        <v>36234.199999999997</v>
      </c>
      <c r="EH123" s="2">
        <v>3914.8</v>
      </c>
      <c r="EI123" s="2">
        <v>0</v>
      </c>
      <c r="EJ123" s="2">
        <v>0</v>
      </c>
      <c r="EQ123" s="1" t="s">
        <v>173</v>
      </c>
      <c r="ER123" s="2">
        <v>116762.1</v>
      </c>
      <c r="ES123" s="2">
        <v>7100.5</v>
      </c>
      <c r="ET123" s="2">
        <v>0</v>
      </c>
      <c r="EU123" s="2">
        <v>0</v>
      </c>
      <c r="EV123" s="2">
        <v>0</v>
      </c>
      <c r="EW123" s="2">
        <v>87735.5</v>
      </c>
      <c r="EX123" s="2">
        <v>18610.599999999999</v>
      </c>
      <c r="EY123" s="2">
        <v>3713.4</v>
      </c>
      <c r="EZ123" s="2">
        <v>6028.3</v>
      </c>
      <c r="FA123" s="2">
        <v>0</v>
      </c>
      <c r="FH123" s="1" t="s">
        <v>173</v>
      </c>
      <c r="FI123" s="2">
        <v>112587.8</v>
      </c>
      <c r="FJ123" s="2">
        <v>10390</v>
      </c>
      <c r="FK123" s="2">
        <v>0</v>
      </c>
      <c r="FL123" s="2">
        <v>0</v>
      </c>
      <c r="FM123" s="2">
        <v>65328.9</v>
      </c>
      <c r="FN123" s="2">
        <v>22589.5</v>
      </c>
      <c r="FO123" s="2">
        <v>24980.400000000001</v>
      </c>
      <c r="FP123" s="2">
        <v>0</v>
      </c>
      <c r="FW123" s="1" t="s">
        <v>173</v>
      </c>
      <c r="FX123" s="2">
        <v>90734.2</v>
      </c>
      <c r="FY123" s="2">
        <v>17320.599999999999</v>
      </c>
      <c r="FZ123" s="2">
        <v>0</v>
      </c>
      <c r="GA123" s="2">
        <v>89358.1</v>
      </c>
      <c r="GB123" s="2">
        <v>12338.2</v>
      </c>
      <c r="GC123" s="2">
        <v>0</v>
      </c>
      <c r="GJ123" s="1" t="s">
        <v>173</v>
      </c>
      <c r="GK123" s="2">
        <v>34777.699999999997</v>
      </c>
      <c r="GL123" s="2">
        <v>0</v>
      </c>
      <c r="GM123" s="2">
        <v>65968.3</v>
      </c>
      <c r="GN123" s="2">
        <v>0</v>
      </c>
      <c r="GW123" s="1" t="s">
        <v>173</v>
      </c>
      <c r="GX123" s="2">
        <v>0</v>
      </c>
      <c r="GY123" s="2">
        <v>0</v>
      </c>
    </row>
    <row r="124" spans="1:207" ht="15" thickBot="1" x14ac:dyDescent="0.35">
      <c r="A124" s="1" t="s">
        <v>175</v>
      </c>
      <c r="B124" s="2">
        <v>23241.9</v>
      </c>
      <c r="C124" s="2">
        <v>60374</v>
      </c>
      <c r="D124" s="2">
        <v>56176.7</v>
      </c>
      <c r="E124" s="2">
        <v>0</v>
      </c>
      <c r="F124" s="2">
        <v>5241.1000000000004</v>
      </c>
      <c r="G124" s="2">
        <v>0</v>
      </c>
      <c r="H124" s="2">
        <v>0</v>
      </c>
      <c r="I124" s="2">
        <v>0</v>
      </c>
      <c r="P124" s="1" t="s">
        <v>175</v>
      </c>
      <c r="Q124" s="2">
        <v>33206.1</v>
      </c>
      <c r="R124" s="2">
        <v>296</v>
      </c>
      <c r="S124" s="2">
        <v>223.5</v>
      </c>
      <c r="T124" s="2">
        <v>0</v>
      </c>
      <c r="U124" s="2">
        <v>0</v>
      </c>
      <c r="V124" s="2">
        <v>225.1</v>
      </c>
      <c r="W124" s="2">
        <v>53687.7</v>
      </c>
      <c r="X124" s="2">
        <v>53375.3</v>
      </c>
      <c r="AF124" s="1" t="s">
        <v>175</v>
      </c>
      <c r="AG124" s="2">
        <v>27506.400000000001</v>
      </c>
      <c r="AH124" s="2">
        <v>2172.5</v>
      </c>
      <c r="AI124" s="2">
        <v>16040.9</v>
      </c>
      <c r="AJ124" s="2">
        <v>552.5</v>
      </c>
      <c r="AK124" s="2">
        <v>2492.5</v>
      </c>
      <c r="AL124" s="2">
        <v>0</v>
      </c>
      <c r="AM124" s="2">
        <v>0</v>
      </c>
      <c r="AN124" s="2">
        <v>0</v>
      </c>
      <c r="AO124" s="2">
        <v>2028</v>
      </c>
      <c r="AP124" s="2">
        <v>11601.9</v>
      </c>
      <c r="AQ124" s="2">
        <v>17623.400000000001</v>
      </c>
      <c r="AR124" s="2">
        <v>12695.9</v>
      </c>
      <c r="AS124" s="2">
        <v>5431</v>
      </c>
      <c r="AT124" s="2">
        <v>10414</v>
      </c>
      <c r="AU124" s="2">
        <v>15358.4</v>
      </c>
      <c r="AV124" s="2">
        <v>10179.5</v>
      </c>
      <c r="BJ124" s="1" t="s">
        <v>175</v>
      </c>
      <c r="BK124" s="2">
        <v>83657.5</v>
      </c>
      <c r="BL124" s="2">
        <v>21944.400000000001</v>
      </c>
      <c r="BM124" s="2">
        <v>850</v>
      </c>
      <c r="BN124" s="2">
        <v>0</v>
      </c>
      <c r="BO124" s="2">
        <v>4545</v>
      </c>
      <c r="BP124" s="2">
        <v>0</v>
      </c>
      <c r="BQ124" s="2">
        <v>0</v>
      </c>
      <c r="BR124" s="2">
        <v>0</v>
      </c>
      <c r="BS124" s="2">
        <v>58108.1</v>
      </c>
      <c r="BT124" s="2">
        <v>12750.4</v>
      </c>
      <c r="BU124" s="2">
        <v>5558.5</v>
      </c>
      <c r="BV124" s="2">
        <v>3602.5</v>
      </c>
      <c r="BW124" s="2">
        <v>0</v>
      </c>
      <c r="BX124" s="2">
        <v>0</v>
      </c>
      <c r="BY124" s="2">
        <v>0</v>
      </c>
      <c r="BZ124" s="2">
        <v>0</v>
      </c>
      <c r="CF124" s="1" t="s">
        <v>175</v>
      </c>
      <c r="CG124" s="2">
        <v>18739.900000000001</v>
      </c>
      <c r="CH124" s="2">
        <v>10754.5</v>
      </c>
      <c r="CI124" s="2">
        <v>13795.5</v>
      </c>
      <c r="CJ124" s="2">
        <v>7906</v>
      </c>
      <c r="CK124" s="2">
        <v>0</v>
      </c>
      <c r="CL124" s="2">
        <v>10474.5</v>
      </c>
      <c r="CM124" s="2">
        <v>21650.9</v>
      </c>
      <c r="CN124" s="2">
        <v>55891.8</v>
      </c>
      <c r="CO124" s="2">
        <v>10711</v>
      </c>
      <c r="CP124" s="2">
        <v>24168.400000000001</v>
      </c>
      <c r="CQ124" s="2">
        <v>2505.5</v>
      </c>
      <c r="CR124" s="2">
        <v>17319.900000000001</v>
      </c>
      <c r="CS124" s="2">
        <v>11591</v>
      </c>
      <c r="CT124" s="2">
        <v>13459</v>
      </c>
      <c r="CU124" s="2">
        <v>0</v>
      </c>
      <c r="CV124" s="2">
        <v>58929.8</v>
      </c>
      <c r="DD124" s="1" t="s">
        <v>175</v>
      </c>
      <c r="DE124" s="2">
        <v>60008.800000000003</v>
      </c>
      <c r="DF124" s="2">
        <v>27410.2</v>
      </c>
      <c r="DG124" s="2">
        <v>0</v>
      </c>
      <c r="DH124" s="2">
        <v>10595.5</v>
      </c>
      <c r="DI124" s="2">
        <v>0</v>
      </c>
      <c r="DJ124" s="2">
        <v>0</v>
      </c>
      <c r="DK124" s="2">
        <v>0</v>
      </c>
      <c r="DL124" s="2">
        <v>38779.300000000003</v>
      </c>
      <c r="DM124" s="2">
        <v>53672</v>
      </c>
      <c r="DN124" s="2">
        <v>4803.8</v>
      </c>
      <c r="DO124" s="2">
        <v>4420.7</v>
      </c>
      <c r="DP124" s="2">
        <v>0</v>
      </c>
      <c r="DQ124" s="2">
        <v>0</v>
      </c>
      <c r="DR124" s="2">
        <v>0</v>
      </c>
      <c r="DX124" s="1" t="s">
        <v>175</v>
      </c>
      <c r="DY124" s="2">
        <v>29233.3</v>
      </c>
      <c r="DZ124" s="2">
        <v>94036.6</v>
      </c>
      <c r="EA124" s="2">
        <v>21301.9</v>
      </c>
      <c r="EB124" s="2">
        <v>0</v>
      </c>
      <c r="EC124" s="2">
        <v>0</v>
      </c>
      <c r="ED124" s="2">
        <v>0</v>
      </c>
      <c r="EE124" s="2">
        <v>17764.2</v>
      </c>
      <c r="EF124" s="2">
        <v>55454.9</v>
      </c>
      <c r="EG124" s="2">
        <v>36234.199999999997</v>
      </c>
      <c r="EH124" s="2">
        <v>1514.9</v>
      </c>
      <c r="EI124" s="2">
        <v>0</v>
      </c>
      <c r="EJ124" s="2">
        <v>0</v>
      </c>
      <c r="EQ124" s="1" t="s">
        <v>175</v>
      </c>
      <c r="ER124" s="2">
        <v>113978.3</v>
      </c>
      <c r="ES124" s="2">
        <v>7100.5</v>
      </c>
      <c r="ET124" s="2">
        <v>0</v>
      </c>
      <c r="EU124" s="2">
        <v>0</v>
      </c>
      <c r="EV124" s="2">
        <v>0</v>
      </c>
      <c r="EW124" s="2">
        <v>87735.5</v>
      </c>
      <c r="EX124" s="2">
        <v>18610.599999999999</v>
      </c>
      <c r="EY124" s="2">
        <v>2013.8</v>
      </c>
      <c r="EZ124" s="2">
        <v>6028.3</v>
      </c>
      <c r="FA124" s="2">
        <v>0</v>
      </c>
      <c r="FH124" s="1" t="s">
        <v>175</v>
      </c>
      <c r="FI124" s="2">
        <v>112587.8</v>
      </c>
      <c r="FJ124" s="2">
        <v>10390</v>
      </c>
      <c r="FK124" s="2">
        <v>0</v>
      </c>
      <c r="FL124" s="2">
        <v>0</v>
      </c>
      <c r="FM124" s="2">
        <v>65328.9</v>
      </c>
      <c r="FN124" s="2">
        <v>22589.5</v>
      </c>
      <c r="FO124" s="2">
        <v>24980.400000000001</v>
      </c>
      <c r="FP124" s="2">
        <v>0</v>
      </c>
      <c r="FW124" s="1" t="s">
        <v>175</v>
      </c>
      <c r="FX124" s="2">
        <v>90734.2</v>
      </c>
      <c r="FY124" s="2">
        <v>17320.599999999999</v>
      </c>
      <c r="FZ124" s="2">
        <v>0</v>
      </c>
      <c r="GA124" s="2">
        <v>89358.1</v>
      </c>
      <c r="GB124" s="2">
        <v>12338.2</v>
      </c>
      <c r="GC124" s="2">
        <v>0</v>
      </c>
      <c r="GJ124" s="1" t="s">
        <v>175</v>
      </c>
      <c r="GK124" s="2">
        <v>34777.699999999997</v>
      </c>
      <c r="GL124" s="2">
        <v>0</v>
      </c>
      <c r="GM124" s="2">
        <v>65968.3</v>
      </c>
      <c r="GN124" s="2">
        <v>0</v>
      </c>
      <c r="GW124" s="1" t="s">
        <v>175</v>
      </c>
      <c r="GX124" s="2">
        <v>0</v>
      </c>
      <c r="GY124" s="2">
        <v>0</v>
      </c>
    </row>
    <row r="125" spans="1:207" ht="15" thickBot="1" x14ac:dyDescent="0.35">
      <c r="A125" s="1" t="s">
        <v>176</v>
      </c>
      <c r="B125" s="2">
        <v>23241.9</v>
      </c>
      <c r="C125" s="2">
        <v>60374</v>
      </c>
      <c r="D125" s="2">
        <v>56176.7</v>
      </c>
      <c r="E125" s="2">
        <v>0</v>
      </c>
      <c r="F125" s="2">
        <v>4263.7</v>
      </c>
      <c r="G125" s="2">
        <v>0</v>
      </c>
      <c r="H125" s="2">
        <v>0</v>
      </c>
      <c r="I125" s="2">
        <v>0</v>
      </c>
      <c r="P125" s="1" t="s">
        <v>176</v>
      </c>
      <c r="Q125" s="2">
        <v>33206.1</v>
      </c>
      <c r="R125" s="2">
        <v>296</v>
      </c>
      <c r="S125" s="2">
        <v>223.5</v>
      </c>
      <c r="T125" s="2">
        <v>0</v>
      </c>
      <c r="U125" s="2">
        <v>0</v>
      </c>
      <c r="V125" s="2">
        <v>13.5</v>
      </c>
      <c r="W125" s="2">
        <v>53388.800000000003</v>
      </c>
      <c r="X125" s="2">
        <v>53375.3</v>
      </c>
      <c r="AF125" s="1" t="s">
        <v>176</v>
      </c>
      <c r="AG125" s="2">
        <v>27506.400000000001</v>
      </c>
      <c r="AH125" s="2">
        <v>2172.5</v>
      </c>
      <c r="AI125" s="2">
        <v>16040.9</v>
      </c>
      <c r="AJ125" s="2">
        <v>552.5</v>
      </c>
      <c r="AK125" s="2">
        <v>2492.5</v>
      </c>
      <c r="AL125" s="2">
        <v>0</v>
      </c>
      <c r="AM125" s="2">
        <v>0</v>
      </c>
      <c r="AN125" s="2">
        <v>0</v>
      </c>
      <c r="AO125" s="2">
        <v>2028</v>
      </c>
      <c r="AP125" s="2">
        <v>11601.9</v>
      </c>
      <c r="AQ125" s="2">
        <v>17623.400000000001</v>
      </c>
      <c r="AR125" s="2">
        <v>5576</v>
      </c>
      <c r="AS125" s="2">
        <v>5431</v>
      </c>
      <c r="AT125" s="2">
        <v>10414</v>
      </c>
      <c r="AU125" s="2">
        <v>15358.4</v>
      </c>
      <c r="AV125" s="2">
        <v>10179.5</v>
      </c>
      <c r="BJ125" s="1" t="s">
        <v>176</v>
      </c>
      <c r="BK125" s="2">
        <v>83657.5</v>
      </c>
      <c r="BL125" s="2">
        <v>21944.400000000001</v>
      </c>
      <c r="BM125" s="2">
        <v>850</v>
      </c>
      <c r="BN125" s="2">
        <v>0</v>
      </c>
      <c r="BO125" s="2">
        <v>662</v>
      </c>
      <c r="BP125" s="2">
        <v>0</v>
      </c>
      <c r="BQ125" s="2">
        <v>0</v>
      </c>
      <c r="BR125" s="2">
        <v>0</v>
      </c>
      <c r="BS125" s="2">
        <v>50191.7</v>
      </c>
      <c r="BT125" s="2">
        <v>8331.4</v>
      </c>
      <c r="BU125" s="2">
        <v>5558.5</v>
      </c>
      <c r="BV125" s="2">
        <v>3602.5</v>
      </c>
      <c r="BW125" s="2">
        <v>0</v>
      </c>
      <c r="BX125" s="2">
        <v>0</v>
      </c>
      <c r="BY125" s="2">
        <v>0</v>
      </c>
      <c r="BZ125" s="2">
        <v>0</v>
      </c>
      <c r="CF125" s="1" t="s">
        <v>176</v>
      </c>
      <c r="CG125" s="2">
        <v>18739.900000000001</v>
      </c>
      <c r="CH125" s="2">
        <v>10754.5</v>
      </c>
      <c r="CI125" s="2">
        <v>13795.5</v>
      </c>
      <c r="CJ125" s="2">
        <v>7906</v>
      </c>
      <c r="CK125" s="2">
        <v>0</v>
      </c>
      <c r="CL125" s="2">
        <v>9941</v>
      </c>
      <c r="CM125" s="2">
        <v>21650.9</v>
      </c>
      <c r="CN125" s="2">
        <v>55891.8</v>
      </c>
      <c r="CO125" s="2">
        <v>9042.5</v>
      </c>
      <c r="CP125" s="2">
        <v>24168.400000000001</v>
      </c>
      <c r="CQ125" s="2">
        <v>2505.5</v>
      </c>
      <c r="CR125" s="2">
        <v>17319.900000000001</v>
      </c>
      <c r="CS125" s="2">
        <v>11591</v>
      </c>
      <c r="CT125" s="2">
        <v>13459</v>
      </c>
      <c r="CU125" s="2">
        <v>0</v>
      </c>
      <c r="CV125" s="2">
        <v>44853.4</v>
      </c>
      <c r="DD125" s="1" t="s">
        <v>176</v>
      </c>
      <c r="DE125" s="2">
        <v>60008.800000000003</v>
      </c>
      <c r="DF125" s="2">
        <v>27410.2</v>
      </c>
      <c r="DG125" s="2">
        <v>0</v>
      </c>
      <c r="DH125" s="2">
        <v>10595.5</v>
      </c>
      <c r="DI125" s="2">
        <v>0</v>
      </c>
      <c r="DJ125" s="2">
        <v>0</v>
      </c>
      <c r="DK125" s="2">
        <v>0</v>
      </c>
      <c r="DL125" s="2">
        <v>33153.300000000003</v>
      </c>
      <c r="DM125" s="2">
        <v>52904.800000000003</v>
      </c>
      <c r="DN125" s="2">
        <v>4803.8</v>
      </c>
      <c r="DO125" s="2">
        <v>4420.7</v>
      </c>
      <c r="DP125" s="2">
        <v>0</v>
      </c>
      <c r="DQ125" s="2">
        <v>0</v>
      </c>
      <c r="DR125" s="2">
        <v>0</v>
      </c>
      <c r="DX125" s="1" t="s">
        <v>176</v>
      </c>
      <c r="DY125" s="2">
        <v>8674.1</v>
      </c>
      <c r="DZ125" s="2">
        <v>92642.6</v>
      </c>
      <c r="EA125" s="2">
        <v>18255.2</v>
      </c>
      <c r="EB125" s="2">
        <v>0</v>
      </c>
      <c r="EC125" s="2">
        <v>0</v>
      </c>
      <c r="ED125" s="2">
        <v>0</v>
      </c>
      <c r="EE125" s="2">
        <v>16482.099999999999</v>
      </c>
      <c r="EF125" s="2">
        <v>55454.9</v>
      </c>
      <c r="EG125" s="2">
        <v>36234.199999999997</v>
      </c>
      <c r="EH125" s="2">
        <v>1514.9</v>
      </c>
      <c r="EI125" s="2">
        <v>0</v>
      </c>
      <c r="EJ125" s="2">
        <v>0</v>
      </c>
      <c r="EQ125" s="1" t="s">
        <v>176</v>
      </c>
      <c r="ER125" s="2">
        <v>113978.3</v>
      </c>
      <c r="ES125" s="2">
        <v>7100.5</v>
      </c>
      <c r="ET125" s="2">
        <v>0</v>
      </c>
      <c r="EU125" s="2">
        <v>0</v>
      </c>
      <c r="EV125" s="2">
        <v>0</v>
      </c>
      <c r="EW125" s="2">
        <v>87735.5</v>
      </c>
      <c r="EX125" s="2">
        <v>18610.599999999999</v>
      </c>
      <c r="EY125" s="2">
        <v>2013.8</v>
      </c>
      <c r="EZ125" s="2">
        <v>6028.3</v>
      </c>
      <c r="FA125" s="2">
        <v>0</v>
      </c>
      <c r="FH125" s="1" t="s">
        <v>176</v>
      </c>
      <c r="FI125" s="2">
        <v>107325</v>
      </c>
      <c r="FJ125" s="2">
        <v>10390</v>
      </c>
      <c r="FK125" s="2">
        <v>0</v>
      </c>
      <c r="FL125" s="2">
        <v>0</v>
      </c>
      <c r="FM125" s="2">
        <v>65328.9</v>
      </c>
      <c r="FN125" s="2">
        <v>22589.5</v>
      </c>
      <c r="FO125" s="2">
        <v>24980.400000000001</v>
      </c>
      <c r="FP125" s="2">
        <v>0</v>
      </c>
      <c r="FW125" s="1" t="s">
        <v>176</v>
      </c>
      <c r="FX125" s="2">
        <v>90734.2</v>
      </c>
      <c r="FY125" s="2">
        <v>17320.599999999999</v>
      </c>
      <c r="FZ125" s="2">
        <v>0</v>
      </c>
      <c r="GA125" s="2">
        <v>89358.1</v>
      </c>
      <c r="GB125" s="2">
        <v>12338.2</v>
      </c>
      <c r="GC125" s="2">
        <v>0</v>
      </c>
      <c r="GJ125" s="1" t="s">
        <v>176</v>
      </c>
      <c r="GK125" s="2">
        <v>34777.699999999997</v>
      </c>
      <c r="GL125" s="2">
        <v>0</v>
      </c>
      <c r="GM125" s="2">
        <v>65968.3</v>
      </c>
      <c r="GN125" s="2">
        <v>0</v>
      </c>
      <c r="GW125" s="1" t="s">
        <v>176</v>
      </c>
      <c r="GX125" s="2">
        <v>0</v>
      </c>
      <c r="GY125" s="2">
        <v>0</v>
      </c>
    </row>
    <row r="126" spans="1:207" ht="15" thickBot="1" x14ac:dyDescent="0.35">
      <c r="A126" s="1" t="s">
        <v>177</v>
      </c>
      <c r="B126" s="2">
        <v>22335.3</v>
      </c>
      <c r="C126" s="2">
        <v>60374</v>
      </c>
      <c r="D126" s="2">
        <v>56176.7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P126" s="1" t="s">
        <v>177</v>
      </c>
      <c r="Q126" s="2">
        <v>33206.1</v>
      </c>
      <c r="R126" s="2">
        <v>296</v>
      </c>
      <c r="S126" s="2">
        <v>223.5</v>
      </c>
      <c r="T126" s="2">
        <v>0</v>
      </c>
      <c r="U126" s="2">
        <v>0</v>
      </c>
      <c r="V126" s="2">
        <v>13.5</v>
      </c>
      <c r="W126" s="2">
        <v>53388.800000000003</v>
      </c>
      <c r="X126" s="2">
        <v>53375.3</v>
      </c>
      <c r="AF126" s="1" t="s">
        <v>177</v>
      </c>
      <c r="AG126" s="2">
        <v>27506.400000000001</v>
      </c>
      <c r="AH126" s="2">
        <v>2172.5</v>
      </c>
      <c r="AI126" s="2">
        <v>16040.9</v>
      </c>
      <c r="AJ126" s="2">
        <v>552.5</v>
      </c>
      <c r="AK126" s="2">
        <v>0</v>
      </c>
      <c r="AL126" s="2">
        <v>0</v>
      </c>
      <c r="AM126" s="2">
        <v>0</v>
      </c>
      <c r="AN126" s="2">
        <v>0</v>
      </c>
      <c r="AO126" s="2">
        <v>2028</v>
      </c>
      <c r="AP126" s="2">
        <v>11582.4</v>
      </c>
      <c r="AQ126" s="2">
        <v>17623.400000000001</v>
      </c>
      <c r="AR126" s="2">
        <v>5576</v>
      </c>
      <c r="AS126" s="2">
        <v>5431</v>
      </c>
      <c r="AT126" s="2">
        <v>10414</v>
      </c>
      <c r="AU126" s="2">
        <v>15358.4</v>
      </c>
      <c r="AV126" s="2">
        <v>10179.5</v>
      </c>
      <c r="BJ126" s="1" t="s">
        <v>177</v>
      </c>
      <c r="BK126" s="2">
        <v>80139.5</v>
      </c>
      <c r="BL126" s="2">
        <v>21944.400000000001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49424.7</v>
      </c>
      <c r="BT126" s="2">
        <v>8331.4</v>
      </c>
      <c r="BU126" s="2">
        <v>5558.5</v>
      </c>
      <c r="BV126" s="2">
        <v>3602.5</v>
      </c>
      <c r="BW126" s="2">
        <v>0</v>
      </c>
      <c r="BX126" s="2">
        <v>0</v>
      </c>
      <c r="BY126" s="2">
        <v>0</v>
      </c>
      <c r="BZ126" s="2">
        <v>0</v>
      </c>
      <c r="CF126" s="1" t="s">
        <v>177</v>
      </c>
      <c r="CG126" s="2">
        <v>18739.900000000001</v>
      </c>
      <c r="CH126" s="2">
        <v>10754.5</v>
      </c>
      <c r="CI126" s="2">
        <v>4812.5</v>
      </c>
      <c r="CJ126" s="2">
        <v>7324</v>
      </c>
      <c r="CK126" s="2">
        <v>0</v>
      </c>
      <c r="CL126" s="2">
        <v>9941</v>
      </c>
      <c r="CM126" s="2">
        <v>21650.9</v>
      </c>
      <c r="CN126" s="2">
        <v>55891.8</v>
      </c>
      <c r="CO126" s="2">
        <v>9042.5</v>
      </c>
      <c r="CP126" s="2">
        <v>24168.400000000001</v>
      </c>
      <c r="CQ126" s="2">
        <v>2505.5</v>
      </c>
      <c r="CR126" s="2">
        <v>17319.900000000001</v>
      </c>
      <c r="CS126" s="2">
        <v>11591</v>
      </c>
      <c r="CT126" s="2">
        <v>13459</v>
      </c>
      <c r="CU126" s="2">
        <v>0</v>
      </c>
      <c r="CV126" s="2">
        <v>44853.4</v>
      </c>
      <c r="DD126" s="1" t="s">
        <v>177</v>
      </c>
      <c r="DE126" s="2">
        <v>60008.800000000003</v>
      </c>
      <c r="DF126" s="2">
        <v>26559.9</v>
      </c>
      <c r="DG126" s="2">
        <v>0</v>
      </c>
      <c r="DH126" s="2">
        <v>2676.7</v>
      </c>
      <c r="DI126" s="2">
        <v>0</v>
      </c>
      <c r="DJ126" s="2">
        <v>0</v>
      </c>
      <c r="DK126" s="2">
        <v>0</v>
      </c>
      <c r="DL126" s="2">
        <v>33153.300000000003</v>
      </c>
      <c r="DM126" s="2">
        <v>52904.800000000003</v>
      </c>
      <c r="DN126" s="2">
        <v>4803.8</v>
      </c>
      <c r="DO126" s="2">
        <v>4420.7</v>
      </c>
      <c r="DP126" s="2">
        <v>0</v>
      </c>
      <c r="DQ126" s="2">
        <v>0</v>
      </c>
      <c r="DR126" s="2">
        <v>0</v>
      </c>
      <c r="DX126" s="1" t="s">
        <v>177</v>
      </c>
      <c r="DY126" s="2">
        <v>6143.8</v>
      </c>
      <c r="DZ126" s="2">
        <v>92595.1</v>
      </c>
      <c r="EA126" s="2">
        <v>16273.9</v>
      </c>
      <c r="EB126" s="2">
        <v>0</v>
      </c>
      <c r="EC126" s="2">
        <v>0</v>
      </c>
      <c r="ED126" s="2">
        <v>0</v>
      </c>
      <c r="EE126" s="2">
        <v>16482.099999999999</v>
      </c>
      <c r="EF126" s="2">
        <v>55454.9</v>
      </c>
      <c r="EG126" s="2">
        <v>34109</v>
      </c>
      <c r="EH126" s="2">
        <v>1514.9</v>
      </c>
      <c r="EI126" s="2">
        <v>0</v>
      </c>
      <c r="EJ126" s="2">
        <v>0</v>
      </c>
      <c r="EQ126" s="1" t="s">
        <v>177</v>
      </c>
      <c r="ER126" s="2">
        <v>110936.2</v>
      </c>
      <c r="ES126" s="2">
        <v>7100.5</v>
      </c>
      <c r="ET126" s="2">
        <v>0</v>
      </c>
      <c r="EU126" s="2">
        <v>0</v>
      </c>
      <c r="EV126" s="2">
        <v>0</v>
      </c>
      <c r="EW126" s="2">
        <v>87735.5</v>
      </c>
      <c r="EX126" s="2">
        <v>18610.599999999999</v>
      </c>
      <c r="EY126" s="2">
        <v>696.7</v>
      </c>
      <c r="EZ126" s="2">
        <v>6028.3</v>
      </c>
      <c r="FA126" s="2">
        <v>0</v>
      </c>
      <c r="FH126" s="1" t="s">
        <v>177</v>
      </c>
      <c r="FI126" s="2">
        <v>107075.7</v>
      </c>
      <c r="FJ126" s="2">
        <v>10390</v>
      </c>
      <c r="FK126" s="2">
        <v>0</v>
      </c>
      <c r="FL126" s="2">
        <v>0</v>
      </c>
      <c r="FM126" s="2">
        <v>65328.9</v>
      </c>
      <c r="FN126" s="2">
        <v>22589.5</v>
      </c>
      <c r="FO126" s="2">
        <v>24980.400000000001</v>
      </c>
      <c r="FP126" s="2">
        <v>0</v>
      </c>
      <c r="FW126" s="1" t="s">
        <v>177</v>
      </c>
      <c r="FX126" s="2">
        <v>90734.2</v>
      </c>
      <c r="FY126" s="2">
        <v>17320.599999999999</v>
      </c>
      <c r="FZ126" s="2">
        <v>0</v>
      </c>
      <c r="GA126" s="2">
        <v>49346.9</v>
      </c>
      <c r="GB126" s="2">
        <v>12338.2</v>
      </c>
      <c r="GC126" s="2">
        <v>0</v>
      </c>
      <c r="GJ126" s="1" t="s">
        <v>177</v>
      </c>
      <c r="GK126" s="2">
        <v>34777.699999999997</v>
      </c>
      <c r="GL126" s="2">
        <v>0</v>
      </c>
      <c r="GM126" s="2">
        <v>65968.3</v>
      </c>
      <c r="GN126" s="2">
        <v>0</v>
      </c>
      <c r="GW126" s="1" t="s">
        <v>177</v>
      </c>
      <c r="GX126" s="2">
        <v>0</v>
      </c>
      <c r="GY126" s="2">
        <v>0</v>
      </c>
    </row>
    <row r="127" spans="1:207" ht="15" thickBot="1" x14ac:dyDescent="0.35">
      <c r="A127" s="1" t="s">
        <v>178</v>
      </c>
      <c r="B127" s="2">
        <v>21928</v>
      </c>
      <c r="C127" s="2">
        <v>60374</v>
      </c>
      <c r="D127" s="2">
        <v>56176.7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P127" s="1" t="s">
        <v>178</v>
      </c>
      <c r="Q127" s="2">
        <v>33206.1</v>
      </c>
      <c r="R127" s="2">
        <v>296</v>
      </c>
      <c r="S127" s="2">
        <v>223.5</v>
      </c>
      <c r="T127" s="2">
        <v>0</v>
      </c>
      <c r="U127" s="2">
        <v>0</v>
      </c>
      <c r="V127" s="2">
        <v>13.5</v>
      </c>
      <c r="W127" s="2">
        <v>53388.800000000003</v>
      </c>
      <c r="X127" s="2">
        <v>53375.3</v>
      </c>
      <c r="AF127" s="1" t="s">
        <v>178</v>
      </c>
      <c r="AG127" s="2">
        <v>27506.400000000001</v>
      </c>
      <c r="AH127" s="2">
        <v>2172.5</v>
      </c>
      <c r="AI127" s="2">
        <v>14109.4</v>
      </c>
      <c r="AJ127" s="2">
        <v>552.5</v>
      </c>
      <c r="AK127" s="2">
        <v>0</v>
      </c>
      <c r="AL127" s="2">
        <v>0</v>
      </c>
      <c r="AM127" s="2">
        <v>0</v>
      </c>
      <c r="AN127" s="2">
        <v>0</v>
      </c>
      <c r="AO127" s="2">
        <v>2028</v>
      </c>
      <c r="AP127" s="2">
        <v>11582.4</v>
      </c>
      <c r="AQ127" s="2">
        <v>17623.400000000001</v>
      </c>
      <c r="AR127" s="2">
        <v>5576</v>
      </c>
      <c r="AS127" s="2">
        <v>5431</v>
      </c>
      <c r="AT127" s="2">
        <v>10414</v>
      </c>
      <c r="AU127" s="2">
        <v>10346</v>
      </c>
      <c r="AV127" s="2">
        <v>0</v>
      </c>
      <c r="BJ127" s="1" t="s">
        <v>178</v>
      </c>
      <c r="BK127" s="2">
        <v>67241.100000000006</v>
      </c>
      <c r="BL127" s="2">
        <v>21944.400000000001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49041.7</v>
      </c>
      <c r="BT127" s="2">
        <v>8331.4</v>
      </c>
      <c r="BU127" s="2">
        <v>5558.5</v>
      </c>
      <c r="BV127" s="2">
        <v>3602.5</v>
      </c>
      <c r="BW127" s="2">
        <v>0</v>
      </c>
      <c r="BX127" s="2">
        <v>0</v>
      </c>
      <c r="BY127" s="2">
        <v>0</v>
      </c>
      <c r="BZ127" s="2">
        <v>0</v>
      </c>
      <c r="CF127" s="1" t="s">
        <v>178</v>
      </c>
      <c r="CG127" s="2">
        <v>12199</v>
      </c>
      <c r="CH127" s="2">
        <v>10754.5</v>
      </c>
      <c r="CI127" s="2">
        <v>4812.5</v>
      </c>
      <c r="CJ127" s="2">
        <v>7324</v>
      </c>
      <c r="CK127" s="2">
        <v>0</v>
      </c>
      <c r="CL127" s="2">
        <v>9574.5</v>
      </c>
      <c r="CM127" s="2">
        <v>21650.9</v>
      </c>
      <c r="CN127" s="2">
        <v>55891.8</v>
      </c>
      <c r="CO127" s="2">
        <v>3754</v>
      </c>
      <c r="CP127" s="2">
        <v>24168.400000000001</v>
      </c>
      <c r="CQ127" s="2">
        <v>1239</v>
      </c>
      <c r="CR127" s="2">
        <v>9732.5</v>
      </c>
      <c r="CS127" s="2">
        <v>11317</v>
      </c>
      <c r="CT127" s="2">
        <v>13459</v>
      </c>
      <c r="CU127" s="2">
        <v>0</v>
      </c>
      <c r="CV127" s="2">
        <v>44853.4</v>
      </c>
      <c r="DD127" s="1" t="s">
        <v>178</v>
      </c>
      <c r="DE127" s="2">
        <v>60008.800000000003</v>
      </c>
      <c r="DF127" s="2">
        <v>26559.9</v>
      </c>
      <c r="DG127" s="2">
        <v>0</v>
      </c>
      <c r="DH127" s="2">
        <v>2676.7</v>
      </c>
      <c r="DI127" s="2">
        <v>0</v>
      </c>
      <c r="DJ127" s="2">
        <v>0</v>
      </c>
      <c r="DK127" s="2">
        <v>0</v>
      </c>
      <c r="DL127" s="2">
        <v>33153.300000000003</v>
      </c>
      <c r="DM127" s="2">
        <v>52904.800000000003</v>
      </c>
      <c r="DN127" s="2">
        <v>4803.8</v>
      </c>
      <c r="DO127" s="2">
        <v>4420.7</v>
      </c>
      <c r="DP127" s="2">
        <v>0</v>
      </c>
      <c r="DQ127" s="2">
        <v>0</v>
      </c>
      <c r="DR127" s="2">
        <v>0</v>
      </c>
      <c r="DX127" s="1" t="s">
        <v>178</v>
      </c>
      <c r="DY127" s="2">
        <v>6143.8</v>
      </c>
      <c r="DZ127" s="2">
        <v>91763</v>
      </c>
      <c r="EA127" s="2">
        <v>16273.9</v>
      </c>
      <c r="EB127" s="2">
        <v>0</v>
      </c>
      <c r="EC127" s="2">
        <v>0</v>
      </c>
      <c r="ED127" s="2">
        <v>0</v>
      </c>
      <c r="EE127" s="2">
        <v>16482.099999999999</v>
      </c>
      <c r="EF127" s="2">
        <v>55454.9</v>
      </c>
      <c r="EG127" s="2">
        <v>34109</v>
      </c>
      <c r="EH127" s="2">
        <v>1514.9</v>
      </c>
      <c r="EI127" s="2">
        <v>0</v>
      </c>
      <c r="EJ127" s="2">
        <v>0</v>
      </c>
      <c r="EQ127" s="1" t="s">
        <v>178</v>
      </c>
      <c r="ER127" s="2">
        <v>110105.4</v>
      </c>
      <c r="ES127" s="2">
        <v>7100.5</v>
      </c>
      <c r="ET127" s="2">
        <v>0</v>
      </c>
      <c r="EU127" s="2">
        <v>0</v>
      </c>
      <c r="EV127" s="2">
        <v>0</v>
      </c>
      <c r="EW127" s="2">
        <v>87735.5</v>
      </c>
      <c r="EX127" s="2">
        <v>18610.599999999999</v>
      </c>
      <c r="EY127" s="2">
        <v>696.7</v>
      </c>
      <c r="EZ127" s="2">
        <v>6028.3</v>
      </c>
      <c r="FA127" s="2">
        <v>0</v>
      </c>
      <c r="FH127" s="1" t="s">
        <v>178</v>
      </c>
      <c r="FI127" s="2">
        <v>107075.7</v>
      </c>
      <c r="FJ127" s="2">
        <v>10390</v>
      </c>
      <c r="FK127" s="2">
        <v>0</v>
      </c>
      <c r="FL127" s="2">
        <v>0</v>
      </c>
      <c r="FM127" s="2">
        <v>65328.9</v>
      </c>
      <c r="FN127" s="2">
        <v>21309.9</v>
      </c>
      <c r="FO127" s="2">
        <v>24980.400000000001</v>
      </c>
      <c r="FP127" s="2">
        <v>0</v>
      </c>
      <c r="FW127" s="1" t="s">
        <v>178</v>
      </c>
      <c r="FX127" s="2">
        <v>90734.2</v>
      </c>
      <c r="FY127" s="2">
        <v>17320.599999999999</v>
      </c>
      <c r="FZ127" s="2">
        <v>0</v>
      </c>
      <c r="GA127" s="2">
        <v>48100</v>
      </c>
      <c r="GB127" s="2">
        <v>12338.2</v>
      </c>
      <c r="GC127" s="2">
        <v>0</v>
      </c>
      <c r="GJ127" s="1" t="s">
        <v>178</v>
      </c>
      <c r="GK127" s="2">
        <v>34777.699999999997</v>
      </c>
      <c r="GL127" s="2">
        <v>0</v>
      </c>
      <c r="GM127" s="2">
        <v>65968.3</v>
      </c>
      <c r="GN127" s="2">
        <v>0</v>
      </c>
      <c r="GW127" s="1" t="s">
        <v>178</v>
      </c>
      <c r="GX127" s="2">
        <v>0</v>
      </c>
      <c r="GY127" s="2">
        <v>0</v>
      </c>
    </row>
    <row r="128" spans="1:207" ht="15" thickBot="1" x14ac:dyDescent="0.35">
      <c r="A128" s="1" t="s">
        <v>179</v>
      </c>
      <c r="B128" s="2">
        <v>12299.8</v>
      </c>
      <c r="C128" s="2">
        <v>60374</v>
      </c>
      <c r="D128" s="2">
        <v>56176.7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P128" s="1" t="s">
        <v>179</v>
      </c>
      <c r="Q128" s="2">
        <v>33206.1</v>
      </c>
      <c r="R128" s="2">
        <v>296</v>
      </c>
      <c r="S128" s="2">
        <v>223.5</v>
      </c>
      <c r="T128" s="2">
        <v>0</v>
      </c>
      <c r="U128" s="2">
        <v>0</v>
      </c>
      <c r="V128" s="2">
        <v>0</v>
      </c>
      <c r="W128" s="2">
        <v>53388.800000000003</v>
      </c>
      <c r="X128" s="2">
        <v>53375.3</v>
      </c>
      <c r="AF128" s="1" t="s">
        <v>179</v>
      </c>
      <c r="AG128" s="2">
        <v>14544.4</v>
      </c>
      <c r="AH128" s="2">
        <v>2172.5</v>
      </c>
      <c r="AI128" s="2">
        <v>14109.4</v>
      </c>
      <c r="AJ128" s="2">
        <v>552.5</v>
      </c>
      <c r="AK128" s="2">
        <v>0</v>
      </c>
      <c r="AL128" s="2">
        <v>0</v>
      </c>
      <c r="AM128" s="2">
        <v>0</v>
      </c>
      <c r="AN128" s="2">
        <v>0</v>
      </c>
      <c r="AO128" s="2">
        <v>2028</v>
      </c>
      <c r="AP128" s="2">
        <v>11582.4</v>
      </c>
      <c r="AQ128" s="2">
        <v>17623.400000000001</v>
      </c>
      <c r="AR128" s="2">
        <v>5576</v>
      </c>
      <c r="AS128" s="2">
        <v>5431</v>
      </c>
      <c r="AT128" s="2">
        <v>10414</v>
      </c>
      <c r="AU128" s="2">
        <v>10346</v>
      </c>
      <c r="AV128" s="2">
        <v>0</v>
      </c>
      <c r="BJ128" s="1" t="s">
        <v>179</v>
      </c>
      <c r="BK128" s="2">
        <v>67241.100000000006</v>
      </c>
      <c r="BL128" s="2">
        <v>21944.400000000001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49041.7</v>
      </c>
      <c r="BT128" s="2">
        <v>8331.4</v>
      </c>
      <c r="BU128" s="2">
        <v>5558.5</v>
      </c>
      <c r="BV128" s="2">
        <v>3602.5</v>
      </c>
      <c r="BW128" s="2">
        <v>0</v>
      </c>
      <c r="BX128" s="2">
        <v>0</v>
      </c>
      <c r="BY128" s="2">
        <v>0</v>
      </c>
      <c r="BZ128" s="2">
        <v>0</v>
      </c>
      <c r="CF128" s="1" t="s">
        <v>179</v>
      </c>
      <c r="CG128" s="2">
        <v>12199</v>
      </c>
      <c r="CH128" s="2">
        <v>10754.5</v>
      </c>
      <c r="CI128" s="2">
        <v>4812.5</v>
      </c>
      <c r="CJ128" s="2">
        <v>7324</v>
      </c>
      <c r="CK128" s="2">
        <v>0</v>
      </c>
      <c r="CL128" s="2">
        <v>9558</v>
      </c>
      <c r="CM128" s="2">
        <v>21650.9</v>
      </c>
      <c r="CN128" s="2">
        <v>55891.8</v>
      </c>
      <c r="CO128" s="2">
        <v>3754</v>
      </c>
      <c r="CP128" s="2">
        <v>24168.400000000001</v>
      </c>
      <c r="CQ128" s="2">
        <v>1239</v>
      </c>
      <c r="CR128" s="2">
        <v>9732.5</v>
      </c>
      <c r="CS128" s="2">
        <v>7613</v>
      </c>
      <c r="CT128" s="2">
        <v>7587.5</v>
      </c>
      <c r="CU128" s="2">
        <v>0</v>
      </c>
      <c r="CV128" s="2">
        <v>44853.4</v>
      </c>
      <c r="DD128" s="1" t="s">
        <v>179</v>
      </c>
      <c r="DE128" s="2">
        <v>60008.800000000003</v>
      </c>
      <c r="DF128" s="2">
        <v>26559.9</v>
      </c>
      <c r="DG128" s="2">
        <v>0</v>
      </c>
      <c r="DH128" s="2">
        <v>2676.7</v>
      </c>
      <c r="DI128" s="2">
        <v>0</v>
      </c>
      <c r="DJ128" s="2">
        <v>0</v>
      </c>
      <c r="DK128" s="2">
        <v>0</v>
      </c>
      <c r="DL128" s="2">
        <v>33153.300000000003</v>
      </c>
      <c r="DM128" s="2">
        <v>52904.800000000003</v>
      </c>
      <c r="DN128" s="2">
        <v>4803.8</v>
      </c>
      <c r="DO128" s="2">
        <v>4420.7</v>
      </c>
      <c r="DP128" s="2">
        <v>0</v>
      </c>
      <c r="DQ128" s="2">
        <v>0</v>
      </c>
      <c r="DR128" s="2">
        <v>0</v>
      </c>
      <c r="DX128" s="1" t="s">
        <v>179</v>
      </c>
      <c r="DY128" s="2">
        <v>6143.8</v>
      </c>
      <c r="DZ128" s="2">
        <v>91763</v>
      </c>
      <c r="EA128" s="2">
        <v>16273.9</v>
      </c>
      <c r="EB128" s="2">
        <v>0</v>
      </c>
      <c r="EC128" s="2">
        <v>0</v>
      </c>
      <c r="ED128" s="2">
        <v>0</v>
      </c>
      <c r="EE128" s="2">
        <v>16482.099999999999</v>
      </c>
      <c r="EF128" s="2">
        <v>55454.9</v>
      </c>
      <c r="EG128" s="2">
        <v>34109</v>
      </c>
      <c r="EH128" s="2">
        <v>1514.9</v>
      </c>
      <c r="EI128" s="2">
        <v>0</v>
      </c>
      <c r="EJ128" s="2">
        <v>0</v>
      </c>
      <c r="EQ128" s="1" t="s">
        <v>179</v>
      </c>
      <c r="ER128" s="2">
        <v>102254.3</v>
      </c>
      <c r="ES128" s="2">
        <v>7100.5</v>
      </c>
      <c r="ET128" s="2">
        <v>0</v>
      </c>
      <c r="EU128" s="2">
        <v>0</v>
      </c>
      <c r="EV128" s="2">
        <v>0</v>
      </c>
      <c r="EW128" s="2">
        <v>87735.5</v>
      </c>
      <c r="EX128" s="2">
        <v>18610.599999999999</v>
      </c>
      <c r="EY128" s="2">
        <v>696.7</v>
      </c>
      <c r="EZ128" s="2">
        <v>6028.3</v>
      </c>
      <c r="FA128" s="2">
        <v>0</v>
      </c>
      <c r="FH128" s="1" t="s">
        <v>179</v>
      </c>
      <c r="FI128" s="2">
        <v>107075.7</v>
      </c>
      <c r="FJ128" s="2">
        <v>10390</v>
      </c>
      <c r="FK128" s="2">
        <v>0</v>
      </c>
      <c r="FL128" s="2">
        <v>0</v>
      </c>
      <c r="FM128" s="2">
        <v>36639.1</v>
      </c>
      <c r="FN128" s="2">
        <v>21309.9</v>
      </c>
      <c r="FO128" s="2">
        <v>24980.400000000001</v>
      </c>
      <c r="FP128" s="2">
        <v>0</v>
      </c>
      <c r="FW128" s="1" t="s">
        <v>179</v>
      </c>
      <c r="FX128" s="2">
        <v>90734.2</v>
      </c>
      <c r="FY128" s="2">
        <v>17320.599999999999</v>
      </c>
      <c r="FZ128" s="2">
        <v>0</v>
      </c>
      <c r="GA128" s="2">
        <v>48100</v>
      </c>
      <c r="GB128" s="2">
        <v>12338.2</v>
      </c>
      <c r="GC128" s="2">
        <v>0</v>
      </c>
      <c r="GJ128" s="1" t="s">
        <v>179</v>
      </c>
      <c r="GK128" s="2">
        <v>34777.699999999997</v>
      </c>
      <c r="GL128" s="2">
        <v>0</v>
      </c>
      <c r="GM128" s="2">
        <v>65968.3</v>
      </c>
      <c r="GN128" s="2">
        <v>0</v>
      </c>
      <c r="GW128" s="1" t="s">
        <v>179</v>
      </c>
      <c r="GX128" s="2">
        <v>0</v>
      </c>
      <c r="GY128" s="2">
        <v>0</v>
      </c>
    </row>
    <row r="129" spans="1:207" ht="15" thickBot="1" x14ac:dyDescent="0.35">
      <c r="A129" s="1" t="s">
        <v>180</v>
      </c>
      <c r="B129" s="2">
        <v>12299.8</v>
      </c>
      <c r="C129" s="2">
        <v>60374</v>
      </c>
      <c r="D129" s="2">
        <v>56176.7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P129" s="1" t="s">
        <v>180</v>
      </c>
      <c r="Q129" s="2">
        <v>33206.1</v>
      </c>
      <c r="R129" s="2">
        <v>296</v>
      </c>
      <c r="S129" s="2">
        <v>223.5</v>
      </c>
      <c r="T129" s="2">
        <v>0</v>
      </c>
      <c r="U129" s="2">
        <v>0</v>
      </c>
      <c r="V129" s="2">
        <v>0</v>
      </c>
      <c r="W129" s="2">
        <v>53388.800000000003</v>
      </c>
      <c r="X129" s="2">
        <v>53375.3</v>
      </c>
      <c r="AF129" s="1" t="s">
        <v>180</v>
      </c>
      <c r="AG129" s="2">
        <v>13600.9</v>
      </c>
      <c r="AH129" s="2">
        <v>2172.5</v>
      </c>
      <c r="AI129" s="2">
        <v>5390.5</v>
      </c>
      <c r="AJ129" s="2">
        <v>552.5</v>
      </c>
      <c r="AK129" s="2">
        <v>0</v>
      </c>
      <c r="AL129" s="2">
        <v>0</v>
      </c>
      <c r="AM129" s="2">
        <v>0</v>
      </c>
      <c r="AN129" s="2">
        <v>0</v>
      </c>
      <c r="AO129" s="2">
        <v>1410.5</v>
      </c>
      <c r="AP129" s="2">
        <v>11582.4</v>
      </c>
      <c r="AQ129" s="2">
        <v>17623.400000000001</v>
      </c>
      <c r="AR129" s="2">
        <v>5576</v>
      </c>
      <c r="AS129" s="2">
        <v>5431</v>
      </c>
      <c r="AT129" s="2">
        <v>10414</v>
      </c>
      <c r="AU129" s="2">
        <v>9830</v>
      </c>
      <c r="AV129" s="2">
        <v>0</v>
      </c>
      <c r="BJ129" s="1" t="s">
        <v>180</v>
      </c>
      <c r="BK129" s="2">
        <v>67241.100000000006</v>
      </c>
      <c r="BL129" s="2">
        <v>21944.400000000001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49041.7</v>
      </c>
      <c r="BT129" s="2">
        <v>8331.4</v>
      </c>
      <c r="BU129" s="2">
        <v>5558.5</v>
      </c>
      <c r="BV129" s="2">
        <v>3602.5</v>
      </c>
      <c r="BW129" s="2">
        <v>0</v>
      </c>
      <c r="BX129" s="2">
        <v>0</v>
      </c>
      <c r="BY129" s="2">
        <v>0</v>
      </c>
      <c r="BZ129" s="2">
        <v>0</v>
      </c>
      <c r="CF129" s="1" t="s">
        <v>180</v>
      </c>
      <c r="CG129" s="2">
        <v>12199</v>
      </c>
      <c r="CH129" s="2">
        <v>10754.5</v>
      </c>
      <c r="CI129" s="2">
        <v>4812.5</v>
      </c>
      <c r="CJ129" s="2">
        <v>7324</v>
      </c>
      <c r="CK129" s="2">
        <v>0</v>
      </c>
      <c r="CL129" s="2">
        <v>7621</v>
      </c>
      <c r="CM129" s="2">
        <v>21650.9</v>
      </c>
      <c r="CN129" s="2">
        <v>55891.8</v>
      </c>
      <c r="CO129" s="2">
        <v>3754</v>
      </c>
      <c r="CP129" s="2">
        <v>24168.400000000001</v>
      </c>
      <c r="CQ129" s="2">
        <v>1239</v>
      </c>
      <c r="CR129" s="2">
        <v>9732.5</v>
      </c>
      <c r="CS129" s="2">
        <v>7613</v>
      </c>
      <c r="CT129" s="2">
        <v>7454</v>
      </c>
      <c r="CU129" s="2">
        <v>0</v>
      </c>
      <c r="CV129" s="2">
        <v>18060.400000000001</v>
      </c>
      <c r="DD129" s="1" t="s">
        <v>180</v>
      </c>
      <c r="DE129" s="2">
        <v>60008.800000000003</v>
      </c>
      <c r="DF129" s="2">
        <v>26559.9</v>
      </c>
      <c r="DG129" s="2">
        <v>0</v>
      </c>
      <c r="DH129" s="2">
        <v>2676.7</v>
      </c>
      <c r="DI129" s="2">
        <v>0</v>
      </c>
      <c r="DJ129" s="2">
        <v>0</v>
      </c>
      <c r="DK129" s="2">
        <v>0</v>
      </c>
      <c r="DL129" s="2">
        <v>33153.300000000003</v>
      </c>
      <c r="DM129" s="2">
        <v>52904.800000000003</v>
      </c>
      <c r="DN129" s="2">
        <v>4803.8</v>
      </c>
      <c r="DO129" s="2">
        <v>4420.7</v>
      </c>
      <c r="DP129" s="2">
        <v>0</v>
      </c>
      <c r="DQ129" s="2">
        <v>0</v>
      </c>
      <c r="DR129" s="2">
        <v>0</v>
      </c>
      <c r="DX129" s="1" t="s">
        <v>180</v>
      </c>
      <c r="DY129" s="2">
        <v>6143.8</v>
      </c>
      <c r="DZ129" s="2">
        <v>91763</v>
      </c>
      <c r="EA129" s="2">
        <v>16273.9</v>
      </c>
      <c r="EB129" s="2">
        <v>0</v>
      </c>
      <c r="EC129" s="2">
        <v>0</v>
      </c>
      <c r="ED129" s="2">
        <v>0</v>
      </c>
      <c r="EE129" s="2">
        <v>16482.099999999999</v>
      </c>
      <c r="EF129" s="2">
        <v>55454.9</v>
      </c>
      <c r="EG129" s="2">
        <v>34109</v>
      </c>
      <c r="EH129" s="2">
        <v>1514.9</v>
      </c>
      <c r="EI129" s="2">
        <v>0</v>
      </c>
      <c r="EJ129" s="2">
        <v>0</v>
      </c>
      <c r="EQ129" s="1" t="s">
        <v>180</v>
      </c>
      <c r="ER129" s="2">
        <v>102254.3</v>
      </c>
      <c r="ES129" s="2">
        <v>7100.5</v>
      </c>
      <c r="ET129" s="2">
        <v>0</v>
      </c>
      <c r="EU129" s="2">
        <v>0</v>
      </c>
      <c r="EV129" s="2">
        <v>0</v>
      </c>
      <c r="EW129" s="2">
        <v>87735.5</v>
      </c>
      <c r="EX129" s="2">
        <v>18610.599999999999</v>
      </c>
      <c r="EY129" s="2">
        <v>696.7</v>
      </c>
      <c r="EZ129" s="2">
        <v>6028.3</v>
      </c>
      <c r="FA129" s="2">
        <v>0</v>
      </c>
      <c r="FH129" s="1" t="s">
        <v>180</v>
      </c>
      <c r="FI129" s="2">
        <v>107075.7</v>
      </c>
      <c r="FJ129" s="2">
        <v>10390</v>
      </c>
      <c r="FK129" s="2">
        <v>0</v>
      </c>
      <c r="FL129" s="2">
        <v>0</v>
      </c>
      <c r="FM129" s="2">
        <v>36639.1</v>
      </c>
      <c r="FN129" s="2">
        <v>21309.9</v>
      </c>
      <c r="FO129" s="2">
        <v>24980.400000000001</v>
      </c>
      <c r="FP129" s="2">
        <v>0</v>
      </c>
      <c r="FW129" s="1" t="s">
        <v>180</v>
      </c>
      <c r="FX129" s="2">
        <v>90734.2</v>
      </c>
      <c r="FY129" s="2">
        <v>17320.599999999999</v>
      </c>
      <c r="FZ129" s="2">
        <v>0</v>
      </c>
      <c r="GA129" s="2">
        <v>48100</v>
      </c>
      <c r="GB129" s="2">
        <v>12338.2</v>
      </c>
      <c r="GC129" s="2">
        <v>0</v>
      </c>
      <c r="GJ129" s="1" t="s">
        <v>180</v>
      </c>
      <c r="GK129" s="2">
        <v>34777.699999999997</v>
      </c>
      <c r="GL129" s="2">
        <v>0</v>
      </c>
      <c r="GM129" s="2">
        <v>65968.3</v>
      </c>
      <c r="GN129" s="2">
        <v>0</v>
      </c>
      <c r="GW129" s="1" t="s">
        <v>180</v>
      </c>
      <c r="GX129" s="2">
        <v>0</v>
      </c>
      <c r="GY129" s="2">
        <v>0</v>
      </c>
    </row>
    <row r="130" spans="1:207" ht="15" thickBot="1" x14ac:dyDescent="0.35">
      <c r="A130" s="1" t="s">
        <v>181</v>
      </c>
      <c r="B130" s="2">
        <v>12299.8</v>
      </c>
      <c r="C130" s="2">
        <v>60374</v>
      </c>
      <c r="D130" s="2">
        <v>56176.7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P130" s="1" t="s">
        <v>181</v>
      </c>
      <c r="Q130" s="2">
        <v>33206.1</v>
      </c>
      <c r="R130" s="2">
        <v>296</v>
      </c>
      <c r="S130" s="2">
        <v>223.5</v>
      </c>
      <c r="T130" s="2">
        <v>0</v>
      </c>
      <c r="U130" s="2">
        <v>0</v>
      </c>
      <c r="V130" s="2">
        <v>0</v>
      </c>
      <c r="W130" s="2">
        <v>53388.800000000003</v>
      </c>
      <c r="X130" s="2">
        <v>51795.7</v>
      </c>
      <c r="AF130" s="1" t="s">
        <v>181</v>
      </c>
      <c r="AG130" s="2">
        <v>11087</v>
      </c>
      <c r="AH130" s="2">
        <v>2172.5</v>
      </c>
      <c r="AI130" s="2">
        <v>0</v>
      </c>
      <c r="AJ130" s="2">
        <v>552.5</v>
      </c>
      <c r="AK130" s="2">
        <v>0</v>
      </c>
      <c r="AL130" s="2">
        <v>0</v>
      </c>
      <c r="AM130" s="2">
        <v>0</v>
      </c>
      <c r="AN130" s="2">
        <v>0</v>
      </c>
      <c r="AO130" s="2">
        <v>1410.5</v>
      </c>
      <c r="AP130" s="2">
        <v>11582.4</v>
      </c>
      <c r="AQ130" s="2">
        <v>17623.400000000001</v>
      </c>
      <c r="AR130" s="2">
        <v>5576</v>
      </c>
      <c r="AS130" s="2">
        <v>5431</v>
      </c>
      <c r="AT130" s="2">
        <v>10414</v>
      </c>
      <c r="AU130" s="2">
        <v>9830</v>
      </c>
      <c r="AV130" s="2">
        <v>0</v>
      </c>
      <c r="BJ130" s="1" t="s">
        <v>181</v>
      </c>
      <c r="BK130" s="2">
        <v>67241.100000000006</v>
      </c>
      <c r="BL130" s="2">
        <v>21944.400000000001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49041.7</v>
      </c>
      <c r="BT130" s="2">
        <v>8331.4</v>
      </c>
      <c r="BU130" s="2">
        <v>5558.5</v>
      </c>
      <c r="BV130" s="2">
        <v>3602.5</v>
      </c>
      <c r="BW130" s="2">
        <v>0</v>
      </c>
      <c r="BX130" s="2">
        <v>0</v>
      </c>
      <c r="BY130" s="2">
        <v>0</v>
      </c>
      <c r="BZ130" s="2">
        <v>0</v>
      </c>
      <c r="CF130" s="1" t="s">
        <v>181</v>
      </c>
      <c r="CG130" s="2">
        <v>12199</v>
      </c>
      <c r="CH130" s="2">
        <v>10754.5</v>
      </c>
      <c r="CI130" s="2">
        <v>4812.5</v>
      </c>
      <c r="CJ130" s="2">
        <v>7324</v>
      </c>
      <c r="CK130" s="2">
        <v>0</v>
      </c>
      <c r="CL130" s="2">
        <v>449</v>
      </c>
      <c r="CM130" s="2">
        <v>21650.9</v>
      </c>
      <c r="CN130" s="2">
        <v>55891.8</v>
      </c>
      <c r="CO130" s="2">
        <v>3754</v>
      </c>
      <c r="CP130" s="2">
        <v>24168.400000000001</v>
      </c>
      <c r="CQ130" s="2">
        <v>1239</v>
      </c>
      <c r="CR130" s="2">
        <v>9732.5</v>
      </c>
      <c r="CS130" s="2">
        <v>7613</v>
      </c>
      <c r="CT130" s="2">
        <v>7454</v>
      </c>
      <c r="CU130" s="2">
        <v>0</v>
      </c>
      <c r="CV130" s="2">
        <v>18060.400000000001</v>
      </c>
      <c r="DD130" s="1" t="s">
        <v>181</v>
      </c>
      <c r="DE130" s="2">
        <v>60008.800000000003</v>
      </c>
      <c r="DF130" s="2">
        <v>26559.9</v>
      </c>
      <c r="DG130" s="2">
        <v>0</v>
      </c>
      <c r="DH130" s="2">
        <v>2676.7</v>
      </c>
      <c r="DI130" s="2">
        <v>0</v>
      </c>
      <c r="DJ130" s="2">
        <v>0</v>
      </c>
      <c r="DK130" s="2">
        <v>0</v>
      </c>
      <c r="DL130" s="2">
        <v>29756.3</v>
      </c>
      <c r="DM130" s="2">
        <v>52904.800000000003</v>
      </c>
      <c r="DN130" s="2">
        <v>4803.8</v>
      </c>
      <c r="DO130" s="2">
        <v>4420.7</v>
      </c>
      <c r="DP130" s="2">
        <v>0</v>
      </c>
      <c r="DQ130" s="2">
        <v>0</v>
      </c>
      <c r="DR130" s="2">
        <v>0</v>
      </c>
      <c r="DX130" s="1" t="s">
        <v>181</v>
      </c>
      <c r="DY130" s="2">
        <v>6143.8</v>
      </c>
      <c r="DZ130" s="2">
        <v>91763</v>
      </c>
      <c r="EA130" s="2">
        <v>16273.9</v>
      </c>
      <c r="EB130" s="2">
        <v>0</v>
      </c>
      <c r="EC130" s="2">
        <v>0</v>
      </c>
      <c r="ED130" s="2">
        <v>0</v>
      </c>
      <c r="EE130" s="2">
        <v>16482.099999999999</v>
      </c>
      <c r="EF130" s="2">
        <v>54865</v>
      </c>
      <c r="EG130" s="2">
        <v>34109</v>
      </c>
      <c r="EH130" s="2">
        <v>0</v>
      </c>
      <c r="EI130" s="2">
        <v>0</v>
      </c>
      <c r="EJ130" s="2">
        <v>0</v>
      </c>
      <c r="EQ130" s="1" t="s">
        <v>181</v>
      </c>
      <c r="ER130" s="2">
        <v>102254.3</v>
      </c>
      <c r="ES130" s="2">
        <v>7100.5</v>
      </c>
      <c r="ET130" s="2">
        <v>0</v>
      </c>
      <c r="EU130" s="2">
        <v>0</v>
      </c>
      <c r="EV130" s="2">
        <v>0</v>
      </c>
      <c r="EW130" s="2">
        <v>87735.5</v>
      </c>
      <c r="EX130" s="2">
        <v>18610.599999999999</v>
      </c>
      <c r="EY130" s="2">
        <v>0</v>
      </c>
      <c r="EZ130" s="2">
        <v>0</v>
      </c>
      <c r="FA130" s="2">
        <v>0</v>
      </c>
      <c r="FH130" s="1" t="s">
        <v>181</v>
      </c>
      <c r="FI130" s="2">
        <v>107075.7</v>
      </c>
      <c r="FJ130" s="2">
        <v>10390</v>
      </c>
      <c r="FK130" s="2">
        <v>0</v>
      </c>
      <c r="FL130" s="2">
        <v>0</v>
      </c>
      <c r="FM130" s="2">
        <v>36639.1</v>
      </c>
      <c r="FN130" s="2">
        <v>0</v>
      </c>
      <c r="FO130" s="2">
        <v>0</v>
      </c>
      <c r="FP130" s="2">
        <v>0</v>
      </c>
      <c r="FW130" s="1" t="s">
        <v>181</v>
      </c>
      <c r="FX130" s="2">
        <v>90734.2</v>
      </c>
      <c r="FY130" s="2">
        <v>17320.599999999999</v>
      </c>
      <c r="FZ130" s="2">
        <v>0</v>
      </c>
      <c r="GA130" s="2">
        <v>0</v>
      </c>
      <c r="GB130" s="2">
        <v>0</v>
      </c>
      <c r="GC130" s="2">
        <v>0</v>
      </c>
      <c r="GJ130" s="1" t="s">
        <v>181</v>
      </c>
      <c r="GK130" s="2">
        <v>34777.699999999997</v>
      </c>
      <c r="GL130" s="2">
        <v>0</v>
      </c>
      <c r="GM130" s="2">
        <v>0</v>
      </c>
      <c r="GN130" s="2">
        <v>0</v>
      </c>
      <c r="GW130" s="1" t="s">
        <v>181</v>
      </c>
      <c r="GX130" s="2">
        <v>0</v>
      </c>
      <c r="GY130" s="2">
        <v>0</v>
      </c>
    </row>
    <row r="131" spans="1:207" ht="15" thickBot="1" x14ac:dyDescent="0.35">
      <c r="A131" s="1" t="s">
        <v>182</v>
      </c>
      <c r="B131" s="2">
        <v>12299.8</v>
      </c>
      <c r="C131" s="2">
        <v>60374</v>
      </c>
      <c r="D131" s="2">
        <v>56176.7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P131" s="1" t="s">
        <v>182</v>
      </c>
      <c r="Q131" s="2">
        <v>33206.1</v>
      </c>
      <c r="R131" s="2">
        <v>296</v>
      </c>
      <c r="S131" s="2">
        <v>223.5</v>
      </c>
      <c r="T131" s="2">
        <v>0</v>
      </c>
      <c r="U131" s="2">
        <v>0</v>
      </c>
      <c r="V131" s="2">
        <v>0</v>
      </c>
      <c r="W131" s="2">
        <v>53388.800000000003</v>
      </c>
      <c r="X131" s="2">
        <v>51795.7</v>
      </c>
      <c r="AF131" s="1" t="s">
        <v>182</v>
      </c>
      <c r="AG131" s="2">
        <v>11087</v>
      </c>
      <c r="AH131" s="2">
        <v>2172.5</v>
      </c>
      <c r="AI131" s="2">
        <v>0</v>
      </c>
      <c r="AJ131" s="2">
        <v>552.5</v>
      </c>
      <c r="AK131" s="2">
        <v>0</v>
      </c>
      <c r="AL131" s="2">
        <v>0</v>
      </c>
      <c r="AM131" s="2">
        <v>0</v>
      </c>
      <c r="AN131" s="2">
        <v>0</v>
      </c>
      <c r="AO131" s="2">
        <v>1410.5</v>
      </c>
      <c r="AP131" s="2">
        <v>11582.4</v>
      </c>
      <c r="AQ131" s="2">
        <v>17623.400000000001</v>
      </c>
      <c r="AR131" s="2">
        <v>5576</v>
      </c>
      <c r="AS131" s="2">
        <v>5431</v>
      </c>
      <c r="AT131" s="2">
        <v>10414</v>
      </c>
      <c r="AU131" s="2">
        <v>9830</v>
      </c>
      <c r="AV131" s="2">
        <v>0</v>
      </c>
      <c r="BJ131" s="1" t="s">
        <v>182</v>
      </c>
      <c r="BK131" s="2">
        <v>67241.100000000006</v>
      </c>
      <c r="BL131" s="2">
        <v>21944.400000000001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49041.7</v>
      </c>
      <c r="BT131" s="2">
        <v>8331.4</v>
      </c>
      <c r="BU131" s="2">
        <v>5558.5</v>
      </c>
      <c r="BV131" s="2">
        <v>3602.5</v>
      </c>
      <c r="BW131" s="2">
        <v>0</v>
      </c>
      <c r="BX131" s="2">
        <v>0</v>
      </c>
      <c r="BY131" s="2">
        <v>0</v>
      </c>
      <c r="BZ131" s="2">
        <v>0</v>
      </c>
      <c r="CF131" s="1" t="s">
        <v>182</v>
      </c>
      <c r="CG131" s="2">
        <v>7445.5</v>
      </c>
      <c r="CH131" s="2">
        <v>10754.5</v>
      </c>
      <c r="CI131" s="2">
        <v>4812.5</v>
      </c>
      <c r="CJ131" s="2">
        <v>4165</v>
      </c>
      <c r="CK131" s="2">
        <v>0</v>
      </c>
      <c r="CL131" s="2">
        <v>449</v>
      </c>
      <c r="CM131" s="2">
        <v>21650.9</v>
      </c>
      <c r="CN131" s="2">
        <v>55891.8</v>
      </c>
      <c r="CO131" s="2">
        <v>3754</v>
      </c>
      <c r="CP131" s="2">
        <v>24168.400000000001</v>
      </c>
      <c r="CQ131" s="2">
        <v>1239</v>
      </c>
      <c r="CR131" s="2">
        <v>9732.5</v>
      </c>
      <c r="CS131" s="2">
        <v>7613</v>
      </c>
      <c r="CT131" s="2">
        <v>7454</v>
      </c>
      <c r="CU131" s="2">
        <v>0</v>
      </c>
      <c r="CV131" s="2">
        <v>18060.400000000001</v>
      </c>
      <c r="DD131" s="1" t="s">
        <v>182</v>
      </c>
      <c r="DE131" s="2">
        <v>60008.800000000003</v>
      </c>
      <c r="DF131" s="2">
        <v>26559.9</v>
      </c>
      <c r="DG131" s="2">
        <v>0</v>
      </c>
      <c r="DH131" s="2">
        <v>2676.7</v>
      </c>
      <c r="DI131" s="2">
        <v>0</v>
      </c>
      <c r="DJ131" s="2">
        <v>0</v>
      </c>
      <c r="DK131" s="2">
        <v>0</v>
      </c>
      <c r="DL131" s="2">
        <v>26273.3</v>
      </c>
      <c r="DM131" s="2">
        <v>52904.800000000003</v>
      </c>
      <c r="DN131" s="2">
        <v>4803.8</v>
      </c>
      <c r="DO131" s="2">
        <v>4420.7</v>
      </c>
      <c r="DP131" s="2">
        <v>0</v>
      </c>
      <c r="DQ131" s="2">
        <v>0</v>
      </c>
      <c r="DR131" s="2">
        <v>0</v>
      </c>
      <c r="DX131" s="1" t="s">
        <v>182</v>
      </c>
      <c r="DY131" s="2">
        <v>6143.8</v>
      </c>
      <c r="DZ131" s="2">
        <v>91763</v>
      </c>
      <c r="EA131" s="2">
        <v>16273.9</v>
      </c>
      <c r="EB131" s="2">
        <v>0</v>
      </c>
      <c r="EC131" s="2">
        <v>0</v>
      </c>
      <c r="ED131" s="2">
        <v>0</v>
      </c>
      <c r="EE131" s="2">
        <v>16482.099999999999</v>
      </c>
      <c r="EF131" s="2">
        <v>52246.400000000001</v>
      </c>
      <c r="EG131" s="2">
        <v>0</v>
      </c>
      <c r="EH131" s="2">
        <v>0</v>
      </c>
      <c r="EI131" s="2">
        <v>0</v>
      </c>
      <c r="EJ131" s="2">
        <v>0</v>
      </c>
      <c r="EQ131" s="1" t="s">
        <v>182</v>
      </c>
      <c r="ER131" s="2">
        <v>102254.3</v>
      </c>
      <c r="ES131" s="2">
        <v>7100.5</v>
      </c>
      <c r="ET131" s="2">
        <v>0</v>
      </c>
      <c r="EU131" s="2">
        <v>0</v>
      </c>
      <c r="EV131" s="2">
        <v>0</v>
      </c>
      <c r="EW131" s="2">
        <v>82727.5</v>
      </c>
      <c r="EX131" s="2">
        <v>9824</v>
      </c>
      <c r="EY131" s="2">
        <v>0</v>
      </c>
      <c r="EZ131" s="2">
        <v>0</v>
      </c>
      <c r="FA131" s="2">
        <v>0</v>
      </c>
      <c r="FH131" s="1" t="s">
        <v>182</v>
      </c>
      <c r="FI131" s="2">
        <v>107075.7</v>
      </c>
      <c r="FJ131" s="2">
        <v>10390</v>
      </c>
      <c r="FK131" s="2">
        <v>0</v>
      </c>
      <c r="FL131" s="2">
        <v>0</v>
      </c>
      <c r="FM131" s="2">
        <v>15120.3</v>
      </c>
      <c r="FN131" s="2">
        <v>0</v>
      </c>
      <c r="FO131" s="2">
        <v>0</v>
      </c>
      <c r="FP131" s="2">
        <v>0</v>
      </c>
      <c r="FW131" s="1" t="s">
        <v>182</v>
      </c>
      <c r="FX131" s="2">
        <v>90734.2</v>
      </c>
      <c r="FY131" s="2">
        <v>17320.599999999999</v>
      </c>
      <c r="FZ131" s="2">
        <v>0</v>
      </c>
      <c r="GA131" s="2">
        <v>0</v>
      </c>
      <c r="GB131" s="2">
        <v>0</v>
      </c>
      <c r="GC131" s="2">
        <v>0</v>
      </c>
      <c r="GJ131" s="1" t="s">
        <v>182</v>
      </c>
      <c r="GK131" s="2">
        <v>34777.699999999997</v>
      </c>
      <c r="GL131" s="2">
        <v>0</v>
      </c>
      <c r="GM131" s="2">
        <v>0</v>
      </c>
      <c r="GN131" s="2">
        <v>0</v>
      </c>
      <c r="GW131" s="1" t="s">
        <v>182</v>
      </c>
      <c r="GX131" s="2">
        <v>0</v>
      </c>
      <c r="GY131" s="2">
        <v>0</v>
      </c>
    </row>
    <row r="132" spans="1:207" ht="15" thickBot="1" x14ac:dyDescent="0.35">
      <c r="A132" s="1" t="s">
        <v>183</v>
      </c>
      <c r="B132" s="2">
        <v>9179.7999999999993</v>
      </c>
      <c r="C132" s="2">
        <v>60374</v>
      </c>
      <c r="D132" s="2">
        <v>56176.7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P132" s="1" t="s">
        <v>183</v>
      </c>
      <c r="Q132" s="2">
        <v>33206.1</v>
      </c>
      <c r="R132" s="2">
        <v>296</v>
      </c>
      <c r="S132" s="2">
        <v>0</v>
      </c>
      <c r="T132" s="2">
        <v>0</v>
      </c>
      <c r="U132" s="2">
        <v>0</v>
      </c>
      <c r="V132" s="2">
        <v>0</v>
      </c>
      <c r="W132" s="2">
        <v>53388.800000000003</v>
      </c>
      <c r="X132" s="2">
        <v>51391.6</v>
      </c>
      <c r="AF132" s="1" t="s">
        <v>183</v>
      </c>
      <c r="AG132" s="2">
        <v>11087</v>
      </c>
      <c r="AH132" s="2">
        <v>2172.5</v>
      </c>
      <c r="AI132" s="2">
        <v>0</v>
      </c>
      <c r="AJ132" s="2">
        <v>552.5</v>
      </c>
      <c r="AK132" s="2">
        <v>0</v>
      </c>
      <c r="AL132" s="2">
        <v>0</v>
      </c>
      <c r="AM132" s="2">
        <v>0</v>
      </c>
      <c r="AN132" s="2">
        <v>0</v>
      </c>
      <c r="AO132" s="2">
        <v>1410.5</v>
      </c>
      <c r="AP132" s="2">
        <v>11582.4</v>
      </c>
      <c r="AQ132" s="2">
        <v>17623.400000000001</v>
      </c>
      <c r="AR132" s="2">
        <v>5576</v>
      </c>
      <c r="AS132" s="2">
        <v>2288</v>
      </c>
      <c r="AT132" s="2">
        <v>10414</v>
      </c>
      <c r="AU132" s="2">
        <v>9830</v>
      </c>
      <c r="AV132" s="2">
        <v>0</v>
      </c>
      <c r="BJ132" s="1" t="s">
        <v>183</v>
      </c>
      <c r="BK132" s="2">
        <v>63250.6</v>
      </c>
      <c r="BL132" s="2">
        <v>20069.900000000001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46245.7</v>
      </c>
      <c r="BT132" s="2">
        <v>8331.4</v>
      </c>
      <c r="BU132" s="2">
        <v>5558.5</v>
      </c>
      <c r="BV132" s="2">
        <v>3602.5</v>
      </c>
      <c r="BW132" s="2">
        <v>0</v>
      </c>
      <c r="BX132" s="2">
        <v>0</v>
      </c>
      <c r="BY132" s="2">
        <v>0</v>
      </c>
      <c r="BZ132" s="2">
        <v>0</v>
      </c>
      <c r="CF132" s="1" t="s">
        <v>183</v>
      </c>
      <c r="CG132" s="2">
        <v>7445.5</v>
      </c>
      <c r="CH132" s="2">
        <v>10754.5</v>
      </c>
      <c r="CI132" s="2">
        <v>4812.5</v>
      </c>
      <c r="CJ132" s="2">
        <v>4165</v>
      </c>
      <c r="CK132" s="2">
        <v>0</v>
      </c>
      <c r="CL132" s="2">
        <v>449</v>
      </c>
      <c r="CM132" s="2">
        <v>21650.9</v>
      </c>
      <c r="CN132" s="2">
        <v>55891.8</v>
      </c>
      <c r="CO132" s="2">
        <v>3754</v>
      </c>
      <c r="CP132" s="2">
        <v>24168.400000000001</v>
      </c>
      <c r="CQ132" s="2">
        <v>1239</v>
      </c>
      <c r="CR132" s="2">
        <v>9732.5</v>
      </c>
      <c r="CS132" s="2">
        <v>7613</v>
      </c>
      <c r="CT132" s="2">
        <v>0</v>
      </c>
      <c r="CU132" s="2">
        <v>0</v>
      </c>
      <c r="CV132" s="2">
        <v>18060.400000000001</v>
      </c>
      <c r="DD132" s="1" t="s">
        <v>183</v>
      </c>
      <c r="DE132" s="2">
        <v>58391.3</v>
      </c>
      <c r="DF132" s="2">
        <v>21423</v>
      </c>
      <c r="DG132" s="2">
        <v>0</v>
      </c>
      <c r="DH132" s="2">
        <v>2676.7</v>
      </c>
      <c r="DI132" s="2">
        <v>0</v>
      </c>
      <c r="DJ132" s="2">
        <v>0</v>
      </c>
      <c r="DK132" s="2">
        <v>0</v>
      </c>
      <c r="DL132" s="2">
        <v>24513.4</v>
      </c>
      <c r="DM132" s="2">
        <v>47985.9</v>
      </c>
      <c r="DN132" s="2">
        <v>4803.8</v>
      </c>
      <c r="DO132" s="2">
        <v>4420.7</v>
      </c>
      <c r="DP132" s="2">
        <v>0</v>
      </c>
      <c r="DQ132" s="2">
        <v>0</v>
      </c>
      <c r="DR132" s="2">
        <v>0</v>
      </c>
      <c r="DX132" s="1" t="s">
        <v>183</v>
      </c>
      <c r="DY132" s="2">
        <v>6143.8</v>
      </c>
      <c r="DZ132" s="2">
        <v>91763</v>
      </c>
      <c r="EA132" s="2">
        <v>0</v>
      </c>
      <c r="EB132" s="2">
        <v>0</v>
      </c>
      <c r="EC132" s="2">
        <v>0</v>
      </c>
      <c r="ED132" s="2">
        <v>0</v>
      </c>
      <c r="EE132" s="2">
        <v>16482.099999999999</v>
      </c>
      <c r="EF132" s="2">
        <v>52246.400000000001</v>
      </c>
      <c r="EG132" s="2">
        <v>0</v>
      </c>
      <c r="EH132" s="2">
        <v>0</v>
      </c>
      <c r="EI132" s="2">
        <v>0</v>
      </c>
      <c r="EJ132" s="2">
        <v>0</v>
      </c>
      <c r="EQ132" s="1" t="s">
        <v>183</v>
      </c>
      <c r="ER132" s="2">
        <v>102254.3</v>
      </c>
      <c r="ES132" s="2">
        <v>6274.2</v>
      </c>
      <c r="ET132" s="2">
        <v>0</v>
      </c>
      <c r="EU132" s="2">
        <v>0</v>
      </c>
      <c r="EV132" s="2">
        <v>0</v>
      </c>
      <c r="EW132" s="2">
        <v>82727.5</v>
      </c>
      <c r="EX132" s="2">
        <v>9824</v>
      </c>
      <c r="EY132" s="2">
        <v>0</v>
      </c>
      <c r="EZ132" s="2">
        <v>0</v>
      </c>
      <c r="FA132" s="2">
        <v>0</v>
      </c>
      <c r="FH132" s="1" t="s">
        <v>183</v>
      </c>
      <c r="FI132" s="2">
        <v>99547.199999999997</v>
      </c>
      <c r="FJ132" s="2">
        <v>10390</v>
      </c>
      <c r="FK132" s="2">
        <v>0</v>
      </c>
      <c r="FL132" s="2">
        <v>0</v>
      </c>
      <c r="FM132" s="2">
        <v>15120.3</v>
      </c>
      <c r="FN132" s="2">
        <v>0</v>
      </c>
      <c r="FO132" s="2">
        <v>0</v>
      </c>
      <c r="FP132" s="2">
        <v>0</v>
      </c>
      <c r="FW132" s="1" t="s">
        <v>183</v>
      </c>
      <c r="FX132" s="2">
        <v>90734.2</v>
      </c>
      <c r="FY132" s="2">
        <v>17320.599999999999</v>
      </c>
      <c r="FZ132" s="2">
        <v>0</v>
      </c>
      <c r="GA132" s="2">
        <v>0</v>
      </c>
      <c r="GB132" s="2">
        <v>0</v>
      </c>
      <c r="GC132" s="2">
        <v>0</v>
      </c>
      <c r="GJ132" s="1" t="s">
        <v>183</v>
      </c>
      <c r="GK132" s="2">
        <v>34777.699999999997</v>
      </c>
      <c r="GL132" s="2">
        <v>0</v>
      </c>
      <c r="GM132" s="2">
        <v>0</v>
      </c>
      <c r="GN132" s="2">
        <v>0</v>
      </c>
      <c r="GW132" s="1" t="s">
        <v>183</v>
      </c>
      <c r="GX132" s="2">
        <v>0</v>
      </c>
      <c r="GY132" s="2">
        <v>0</v>
      </c>
    </row>
    <row r="133" spans="1:207" ht="15" thickBot="1" x14ac:dyDescent="0.35">
      <c r="A133" s="1" t="s">
        <v>184</v>
      </c>
      <c r="B133" s="2">
        <v>5718.9</v>
      </c>
      <c r="C133" s="2">
        <v>60374</v>
      </c>
      <c r="D133" s="2">
        <v>56176.7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P133" s="1" t="s">
        <v>184</v>
      </c>
      <c r="Q133" s="2">
        <v>33206.1</v>
      </c>
      <c r="R133" s="2">
        <v>296</v>
      </c>
      <c r="S133" s="2">
        <v>0</v>
      </c>
      <c r="T133" s="2">
        <v>0</v>
      </c>
      <c r="U133" s="2">
        <v>0</v>
      </c>
      <c r="V133" s="2">
        <v>0</v>
      </c>
      <c r="W133" s="2">
        <v>53388.800000000003</v>
      </c>
      <c r="X133" s="2">
        <v>51391.6</v>
      </c>
      <c r="AF133" s="1" t="s">
        <v>184</v>
      </c>
      <c r="AG133" s="2">
        <v>11087</v>
      </c>
      <c r="AH133" s="2">
        <v>2043</v>
      </c>
      <c r="AI133" s="2">
        <v>0</v>
      </c>
      <c r="AJ133" s="2">
        <v>552.5</v>
      </c>
      <c r="AK133" s="2">
        <v>0</v>
      </c>
      <c r="AL133" s="2">
        <v>0</v>
      </c>
      <c r="AM133" s="2">
        <v>0</v>
      </c>
      <c r="AN133" s="2">
        <v>0</v>
      </c>
      <c r="AO133" s="2">
        <v>1232.5</v>
      </c>
      <c r="AP133" s="2">
        <v>11582.4</v>
      </c>
      <c r="AQ133" s="2">
        <v>17623.400000000001</v>
      </c>
      <c r="AR133" s="2">
        <v>5576</v>
      </c>
      <c r="AS133" s="2">
        <v>2288</v>
      </c>
      <c r="AT133" s="2">
        <v>10414</v>
      </c>
      <c r="AU133" s="2">
        <v>9830</v>
      </c>
      <c r="AV133" s="2">
        <v>0</v>
      </c>
      <c r="BJ133" s="1" t="s">
        <v>184</v>
      </c>
      <c r="BK133" s="2">
        <v>60617.1</v>
      </c>
      <c r="BL133" s="2">
        <v>18285.900000000001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46245.7</v>
      </c>
      <c r="BT133" s="2">
        <v>4450</v>
      </c>
      <c r="BU133" s="2">
        <v>5558.5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F133" s="1" t="s">
        <v>184</v>
      </c>
      <c r="CG133" s="2">
        <v>7445.5</v>
      </c>
      <c r="CH133" s="2">
        <v>10754.5</v>
      </c>
      <c r="CI133" s="2">
        <v>4812.5</v>
      </c>
      <c r="CJ133" s="2">
        <v>4165</v>
      </c>
      <c r="CK133" s="2">
        <v>0</v>
      </c>
      <c r="CL133" s="2">
        <v>0</v>
      </c>
      <c r="CM133" s="2">
        <v>21650.9</v>
      </c>
      <c r="CN133" s="2">
        <v>55891.8</v>
      </c>
      <c r="CO133" s="2">
        <v>3754</v>
      </c>
      <c r="CP133" s="2">
        <v>24168.400000000001</v>
      </c>
      <c r="CQ133" s="2">
        <v>1239</v>
      </c>
      <c r="CR133" s="2">
        <v>9732.5</v>
      </c>
      <c r="CS133" s="2">
        <v>7613</v>
      </c>
      <c r="CT133" s="2">
        <v>0</v>
      </c>
      <c r="CU133" s="2">
        <v>0</v>
      </c>
      <c r="CV133" s="2">
        <v>18060.400000000001</v>
      </c>
      <c r="DD133" s="1" t="s">
        <v>184</v>
      </c>
      <c r="DE133" s="2">
        <v>52889.8</v>
      </c>
      <c r="DF133" s="2">
        <v>21423</v>
      </c>
      <c r="DG133" s="2">
        <v>0</v>
      </c>
      <c r="DH133" s="2">
        <v>2676.7</v>
      </c>
      <c r="DI133" s="2">
        <v>0</v>
      </c>
      <c r="DJ133" s="2">
        <v>0</v>
      </c>
      <c r="DK133" s="2">
        <v>0</v>
      </c>
      <c r="DL133" s="2">
        <v>24513.4</v>
      </c>
      <c r="DM133" s="2">
        <v>47985.9</v>
      </c>
      <c r="DN133" s="2">
        <v>0</v>
      </c>
      <c r="DO133" s="2">
        <v>4420.7</v>
      </c>
      <c r="DP133" s="2">
        <v>0</v>
      </c>
      <c r="DQ133" s="2">
        <v>0</v>
      </c>
      <c r="DR133" s="2">
        <v>0</v>
      </c>
      <c r="DX133" s="1" t="s">
        <v>184</v>
      </c>
      <c r="DY133" s="2">
        <v>6143.8</v>
      </c>
      <c r="DZ133" s="2">
        <v>89043.5</v>
      </c>
      <c r="EA133" s="2">
        <v>0</v>
      </c>
      <c r="EB133" s="2">
        <v>0</v>
      </c>
      <c r="EC133" s="2">
        <v>0</v>
      </c>
      <c r="ED133" s="2">
        <v>0</v>
      </c>
      <c r="EE133" s="2">
        <v>16482.099999999999</v>
      </c>
      <c r="EF133" s="2">
        <v>52246.400000000001</v>
      </c>
      <c r="EG133" s="2">
        <v>0</v>
      </c>
      <c r="EH133" s="2">
        <v>0</v>
      </c>
      <c r="EI133" s="2">
        <v>0</v>
      </c>
      <c r="EJ133" s="2">
        <v>0</v>
      </c>
      <c r="EQ133" s="1" t="s">
        <v>184</v>
      </c>
      <c r="ER133" s="2">
        <v>102254.3</v>
      </c>
      <c r="ES133" s="2">
        <v>6274.2</v>
      </c>
      <c r="ET133" s="2">
        <v>0</v>
      </c>
      <c r="EU133" s="2">
        <v>0</v>
      </c>
      <c r="EV133" s="2">
        <v>0</v>
      </c>
      <c r="EW133" s="2">
        <v>82727.5</v>
      </c>
      <c r="EX133" s="2">
        <v>9824</v>
      </c>
      <c r="EY133" s="2">
        <v>0</v>
      </c>
      <c r="EZ133" s="2">
        <v>0</v>
      </c>
      <c r="FA133" s="2">
        <v>0</v>
      </c>
      <c r="FH133" s="1" t="s">
        <v>184</v>
      </c>
      <c r="FI133" s="2">
        <v>99547.199999999997</v>
      </c>
      <c r="FJ133" s="2">
        <v>10390</v>
      </c>
      <c r="FK133" s="2">
        <v>0</v>
      </c>
      <c r="FL133" s="2">
        <v>0</v>
      </c>
      <c r="FM133" s="2">
        <v>15120.3</v>
      </c>
      <c r="FN133" s="2">
        <v>0</v>
      </c>
      <c r="FO133" s="2">
        <v>0</v>
      </c>
      <c r="FP133" s="2">
        <v>0</v>
      </c>
      <c r="FW133" s="1" t="s">
        <v>184</v>
      </c>
      <c r="FX133" s="2">
        <v>90734.2</v>
      </c>
      <c r="FY133" s="2">
        <v>17320.599999999999</v>
      </c>
      <c r="FZ133" s="2">
        <v>0</v>
      </c>
      <c r="GA133" s="2">
        <v>0</v>
      </c>
      <c r="GB133" s="2">
        <v>0</v>
      </c>
      <c r="GC133" s="2">
        <v>0</v>
      </c>
      <c r="GJ133" s="1" t="s">
        <v>184</v>
      </c>
      <c r="GK133" s="2">
        <v>34777.699999999997</v>
      </c>
      <c r="GL133" s="2">
        <v>0</v>
      </c>
      <c r="GM133" s="2">
        <v>0</v>
      </c>
      <c r="GN133" s="2">
        <v>0</v>
      </c>
      <c r="GW133" s="1" t="s">
        <v>184</v>
      </c>
      <c r="GX133" s="2">
        <v>0</v>
      </c>
      <c r="GY133" s="2">
        <v>0</v>
      </c>
    </row>
    <row r="134" spans="1:207" ht="15" thickBot="1" x14ac:dyDescent="0.35">
      <c r="A134" s="1" t="s">
        <v>185</v>
      </c>
      <c r="B134" s="2">
        <v>5718.9</v>
      </c>
      <c r="C134" s="2">
        <v>59542.400000000001</v>
      </c>
      <c r="D134" s="2">
        <v>56176.7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P134" s="1" t="s">
        <v>185</v>
      </c>
      <c r="Q134" s="2">
        <v>33206.1</v>
      </c>
      <c r="R134" s="2">
        <v>296</v>
      </c>
      <c r="S134" s="2">
        <v>0</v>
      </c>
      <c r="T134" s="2">
        <v>0</v>
      </c>
      <c r="U134" s="2">
        <v>0</v>
      </c>
      <c r="V134" s="2">
        <v>0</v>
      </c>
      <c r="W134" s="2">
        <v>53388.800000000003</v>
      </c>
      <c r="X134" s="2">
        <v>50843.199999999997</v>
      </c>
      <c r="AF134" s="1" t="s">
        <v>185</v>
      </c>
      <c r="AG134" s="2">
        <v>11087</v>
      </c>
      <c r="AH134" s="2">
        <v>2043</v>
      </c>
      <c r="AI134" s="2">
        <v>0</v>
      </c>
      <c r="AJ134" s="2">
        <v>552.5</v>
      </c>
      <c r="AK134" s="2">
        <v>0</v>
      </c>
      <c r="AL134" s="2">
        <v>0</v>
      </c>
      <c r="AM134" s="2">
        <v>0</v>
      </c>
      <c r="AN134" s="2">
        <v>0</v>
      </c>
      <c r="AO134" s="2">
        <v>1232.5</v>
      </c>
      <c r="AP134" s="2">
        <v>11582.4</v>
      </c>
      <c r="AQ134" s="2">
        <v>17623.400000000001</v>
      </c>
      <c r="AR134" s="2">
        <v>5576</v>
      </c>
      <c r="AS134" s="2">
        <v>622.5</v>
      </c>
      <c r="AT134" s="2">
        <v>10414</v>
      </c>
      <c r="AU134" s="2">
        <v>9668</v>
      </c>
      <c r="AV134" s="2">
        <v>0</v>
      </c>
      <c r="BJ134" s="1" t="s">
        <v>185</v>
      </c>
      <c r="BK134" s="2">
        <v>60617.1</v>
      </c>
      <c r="BL134" s="2">
        <v>18285.900000000001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42086.7</v>
      </c>
      <c r="BT134" s="2">
        <v>1395.5</v>
      </c>
      <c r="BU134" s="2">
        <v>5558.5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F134" s="1" t="s">
        <v>185</v>
      </c>
      <c r="CG134" s="2">
        <v>7445.5</v>
      </c>
      <c r="CH134" s="2">
        <v>9969</v>
      </c>
      <c r="CI134" s="2">
        <v>0</v>
      </c>
      <c r="CJ134" s="2">
        <v>4165</v>
      </c>
      <c r="CK134" s="2">
        <v>0</v>
      </c>
      <c r="CL134" s="2">
        <v>0</v>
      </c>
      <c r="CM134" s="2">
        <v>21650.9</v>
      </c>
      <c r="CN134" s="2">
        <v>55891.8</v>
      </c>
      <c r="CO134" s="2">
        <v>0</v>
      </c>
      <c r="CP134" s="2">
        <v>24168.400000000001</v>
      </c>
      <c r="CQ134" s="2">
        <v>1239</v>
      </c>
      <c r="CR134" s="2">
        <v>9732.5</v>
      </c>
      <c r="CS134" s="2">
        <v>3384</v>
      </c>
      <c r="CT134" s="2">
        <v>0</v>
      </c>
      <c r="CU134" s="2">
        <v>0</v>
      </c>
      <c r="CV134" s="2">
        <v>18060.400000000001</v>
      </c>
      <c r="DD134" s="1" t="s">
        <v>185</v>
      </c>
      <c r="DE134" s="2">
        <v>49005.7</v>
      </c>
      <c r="DF134" s="2">
        <v>19082.8</v>
      </c>
      <c r="DG134" s="2">
        <v>0</v>
      </c>
      <c r="DH134" s="2">
        <v>2676.7</v>
      </c>
      <c r="DI134" s="2">
        <v>0</v>
      </c>
      <c r="DJ134" s="2">
        <v>0</v>
      </c>
      <c r="DK134" s="2">
        <v>0</v>
      </c>
      <c r="DL134" s="2">
        <v>20123.099999999999</v>
      </c>
      <c r="DM134" s="2">
        <v>47985.9</v>
      </c>
      <c r="DN134" s="2">
        <v>0</v>
      </c>
      <c r="DO134" s="2">
        <v>4420.7</v>
      </c>
      <c r="DP134" s="2">
        <v>0</v>
      </c>
      <c r="DQ134" s="2">
        <v>0</v>
      </c>
      <c r="DR134" s="2">
        <v>0</v>
      </c>
      <c r="DX134" s="1" t="s">
        <v>185</v>
      </c>
      <c r="DY134" s="2">
        <v>6143.8</v>
      </c>
      <c r="DZ134" s="2">
        <v>83728.7</v>
      </c>
      <c r="EA134" s="2">
        <v>0</v>
      </c>
      <c r="EB134" s="2">
        <v>0</v>
      </c>
      <c r="EC134" s="2">
        <v>0</v>
      </c>
      <c r="ED134" s="2">
        <v>0</v>
      </c>
      <c r="EE134" s="2">
        <v>16482.099999999999</v>
      </c>
      <c r="EF134" s="2">
        <v>52246.400000000001</v>
      </c>
      <c r="EG134" s="2">
        <v>0</v>
      </c>
      <c r="EH134" s="2">
        <v>0</v>
      </c>
      <c r="EI134" s="2">
        <v>0</v>
      </c>
      <c r="EJ134" s="2">
        <v>0</v>
      </c>
      <c r="EQ134" s="1" t="s">
        <v>185</v>
      </c>
      <c r="ER134" s="2">
        <v>97217.4</v>
      </c>
      <c r="ES134" s="2">
        <v>6274.2</v>
      </c>
      <c r="ET134" s="2">
        <v>0</v>
      </c>
      <c r="EU134" s="2">
        <v>0</v>
      </c>
      <c r="EV134" s="2">
        <v>0</v>
      </c>
      <c r="EW134" s="2">
        <v>82727.5</v>
      </c>
      <c r="EX134" s="2">
        <v>9824</v>
      </c>
      <c r="EY134" s="2">
        <v>0</v>
      </c>
      <c r="EZ134" s="2">
        <v>0</v>
      </c>
      <c r="FA134" s="2">
        <v>0</v>
      </c>
      <c r="FH134" s="1" t="s">
        <v>185</v>
      </c>
      <c r="FI134" s="2">
        <v>99547.199999999997</v>
      </c>
      <c r="FJ134" s="2">
        <v>10390</v>
      </c>
      <c r="FK134" s="2">
        <v>0</v>
      </c>
      <c r="FL134" s="2">
        <v>0</v>
      </c>
      <c r="FM134" s="2">
        <v>15120.3</v>
      </c>
      <c r="FN134" s="2">
        <v>0</v>
      </c>
      <c r="FO134" s="2">
        <v>0</v>
      </c>
      <c r="FP134" s="2">
        <v>0</v>
      </c>
      <c r="FW134" s="1" t="s">
        <v>185</v>
      </c>
      <c r="FX134" s="2">
        <v>90734.2</v>
      </c>
      <c r="FY134" s="2">
        <v>17320.599999999999</v>
      </c>
      <c r="FZ134" s="2">
        <v>0</v>
      </c>
      <c r="GA134" s="2">
        <v>0</v>
      </c>
      <c r="GB134" s="2">
        <v>0</v>
      </c>
      <c r="GC134" s="2">
        <v>0</v>
      </c>
      <c r="GJ134" s="1" t="s">
        <v>185</v>
      </c>
      <c r="GK134" s="2">
        <v>34777.699999999997</v>
      </c>
      <c r="GL134" s="2">
        <v>0</v>
      </c>
      <c r="GM134" s="2">
        <v>0</v>
      </c>
      <c r="GN134" s="2">
        <v>0</v>
      </c>
      <c r="GW134" s="1" t="s">
        <v>185</v>
      </c>
      <c r="GX134" s="2">
        <v>0</v>
      </c>
      <c r="GY134" s="2">
        <v>0</v>
      </c>
    </row>
    <row r="135" spans="1:207" ht="15" thickBot="1" x14ac:dyDescent="0.35">
      <c r="A135" s="1" t="s">
        <v>186</v>
      </c>
      <c r="B135" s="2">
        <v>5718.9</v>
      </c>
      <c r="C135" s="2">
        <v>59542.400000000001</v>
      </c>
      <c r="D135" s="2">
        <v>56176.7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P135" s="1" t="s">
        <v>186</v>
      </c>
      <c r="Q135" s="2">
        <v>33206.1</v>
      </c>
      <c r="R135" s="2">
        <v>296</v>
      </c>
      <c r="S135" s="2">
        <v>0</v>
      </c>
      <c r="T135" s="2">
        <v>0</v>
      </c>
      <c r="U135" s="2">
        <v>0</v>
      </c>
      <c r="V135" s="2">
        <v>0</v>
      </c>
      <c r="W135" s="2">
        <v>53388.800000000003</v>
      </c>
      <c r="X135" s="2">
        <v>50253.599999999999</v>
      </c>
      <c r="AF135" s="1" t="s">
        <v>186</v>
      </c>
      <c r="AG135" s="2">
        <v>11087</v>
      </c>
      <c r="AH135" s="2">
        <v>2043</v>
      </c>
      <c r="AI135" s="2">
        <v>0</v>
      </c>
      <c r="AJ135" s="2">
        <v>552.5</v>
      </c>
      <c r="AK135" s="2">
        <v>0</v>
      </c>
      <c r="AL135" s="2">
        <v>0</v>
      </c>
      <c r="AM135" s="2">
        <v>0</v>
      </c>
      <c r="AN135" s="2">
        <v>0</v>
      </c>
      <c r="AO135" s="2">
        <v>773.5</v>
      </c>
      <c r="AP135" s="2">
        <v>11582.4</v>
      </c>
      <c r="AQ135" s="2">
        <v>17623.400000000001</v>
      </c>
      <c r="AR135" s="2">
        <v>5576</v>
      </c>
      <c r="AS135" s="2">
        <v>622.5</v>
      </c>
      <c r="AT135" s="2">
        <v>10414</v>
      </c>
      <c r="AU135" s="2">
        <v>9668</v>
      </c>
      <c r="AV135" s="2">
        <v>0</v>
      </c>
      <c r="BJ135" s="1" t="s">
        <v>186</v>
      </c>
      <c r="BK135" s="2">
        <v>55338.7</v>
      </c>
      <c r="BL135" s="2">
        <v>18285.900000000001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42086.7</v>
      </c>
      <c r="BT135" s="2">
        <v>1395.5</v>
      </c>
      <c r="BU135" s="2">
        <v>5558.5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F135" s="1" t="s">
        <v>186</v>
      </c>
      <c r="CG135" s="2">
        <v>7445.5</v>
      </c>
      <c r="CH135" s="2">
        <v>9969</v>
      </c>
      <c r="CI135" s="2">
        <v>0</v>
      </c>
      <c r="CJ135" s="2">
        <v>0</v>
      </c>
      <c r="CK135" s="2">
        <v>0</v>
      </c>
      <c r="CL135" s="2">
        <v>0</v>
      </c>
      <c r="CM135" s="2">
        <v>21650.9</v>
      </c>
      <c r="CN135" s="2">
        <v>55891.8</v>
      </c>
      <c r="CO135" s="2">
        <v>0</v>
      </c>
      <c r="CP135" s="2">
        <v>0</v>
      </c>
      <c r="CQ135" s="2">
        <v>1239</v>
      </c>
      <c r="CR135" s="2">
        <v>9732.5</v>
      </c>
      <c r="CS135" s="2">
        <v>3384</v>
      </c>
      <c r="CT135" s="2">
        <v>0</v>
      </c>
      <c r="CU135" s="2">
        <v>0</v>
      </c>
      <c r="CV135" s="2">
        <v>18060.400000000001</v>
      </c>
      <c r="DD135" s="1" t="s">
        <v>186</v>
      </c>
      <c r="DE135" s="2">
        <v>35292.400000000001</v>
      </c>
      <c r="DF135" s="2">
        <v>15198.7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20123.099999999999</v>
      </c>
      <c r="DM135" s="2">
        <v>47118.2</v>
      </c>
      <c r="DN135" s="2">
        <v>0</v>
      </c>
      <c r="DO135" s="2">
        <v>4420.7</v>
      </c>
      <c r="DP135" s="2">
        <v>0</v>
      </c>
      <c r="DQ135" s="2">
        <v>0</v>
      </c>
      <c r="DR135" s="2">
        <v>0</v>
      </c>
      <c r="DX135" s="1" t="s">
        <v>186</v>
      </c>
      <c r="DY135" s="2">
        <v>6143.8</v>
      </c>
      <c r="DZ135" s="2">
        <v>80336.399999999994</v>
      </c>
      <c r="EA135" s="2">
        <v>0</v>
      </c>
      <c r="EB135" s="2">
        <v>0</v>
      </c>
      <c r="EC135" s="2">
        <v>0</v>
      </c>
      <c r="ED135" s="2">
        <v>0</v>
      </c>
      <c r="EE135" s="2">
        <v>16482.099999999999</v>
      </c>
      <c r="EF135" s="2">
        <v>16296.8</v>
      </c>
      <c r="EG135" s="2">
        <v>0</v>
      </c>
      <c r="EH135" s="2">
        <v>0</v>
      </c>
      <c r="EI135" s="2">
        <v>0</v>
      </c>
      <c r="EJ135" s="2">
        <v>0</v>
      </c>
      <c r="EQ135" s="1" t="s">
        <v>186</v>
      </c>
      <c r="ER135" s="2">
        <v>97217.4</v>
      </c>
      <c r="ES135" s="2">
        <v>6274.2</v>
      </c>
      <c r="ET135" s="2">
        <v>0</v>
      </c>
      <c r="EU135" s="2">
        <v>0</v>
      </c>
      <c r="EV135" s="2">
        <v>0</v>
      </c>
      <c r="EW135" s="2">
        <v>7436.2</v>
      </c>
      <c r="EX135" s="2">
        <v>9824</v>
      </c>
      <c r="EY135" s="2">
        <v>0</v>
      </c>
      <c r="EZ135" s="2">
        <v>0</v>
      </c>
      <c r="FA135" s="2">
        <v>0</v>
      </c>
      <c r="FH135" s="1" t="s">
        <v>186</v>
      </c>
      <c r="FI135" s="2">
        <v>97220.7</v>
      </c>
      <c r="FJ135" s="2">
        <v>10390</v>
      </c>
      <c r="FK135" s="2">
        <v>0</v>
      </c>
      <c r="FL135" s="2">
        <v>0</v>
      </c>
      <c r="FM135" s="2">
        <v>15120.3</v>
      </c>
      <c r="FN135" s="2">
        <v>0</v>
      </c>
      <c r="FO135" s="2">
        <v>0</v>
      </c>
      <c r="FP135" s="2">
        <v>0</v>
      </c>
      <c r="FW135" s="1" t="s">
        <v>186</v>
      </c>
      <c r="FX135" s="2">
        <v>90734.2</v>
      </c>
      <c r="FY135" s="2">
        <v>17320.599999999999</v>
      </c>
      <c r="FZ135" s="2">
        <v>0</v>
      </c>
      <c r="GA135" s="2">
        <v>0</v>
      </c>
      <c r="GB135" s="2">
        <v>0</v>
      </c>
      <c r="GC135" s="2">
        <v>0</v>
      </c>
      <c r="GJ135" s="1" t="s">
        <v>186</v>
      </c>
      <c r="GK135" s="2">
        <v>34777.699999999997</v>
      </c>
      <c r="GL135" s="2">
        <v>0</v>
      </c>
      <c r="GM135" s="2">
        <v>0</v>
      </c>
      <c r="GN135" s="2">
        <v>0</v>
      </c>
      <c r="GW135" s="1" t="s">
        <v>186</v>
      </c>
      <c r="GX135" s="2">
        <v>0</v>
      </c>
      <c r="GY135" s="2">
        <v>0</v>
      </c>
    </row>
    <row r="136" spans="1:207" ht="15" thickBot="1" x14ac:dyDescent="0.35">
      <c r="A136" s="1" t="s">
        <v>187</v>
      </c>
      <c r="B136" s="2">
        <v>5718.9</v>
      </c>
      <c r="C136" s="2">
        <v>59542.400000000001</v>
      </c>
      <c r="D136" s="2">
        <v>56176.7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P136" s="1" t="s">
        <v>187</v>
      </c>
      <c r="Q136" s="2">
        <v>32982.6</v>
      </c>
      <c r="R136" s="2">
        <v>296</v>
      </c>
      <c r="S136" s="2">
        <v>0</v>
      </c>
      <c r="T136" s="2">
        <v>0</v>
      </c>
      <c r="U136" s="2">
        <v>0</v>
      </c>
      <c r="V136" s="2">
        <v>0</v>
      </c>
      <c r="W136" s="2">
        <v>53388.800000000003</v>
      </c>
      <c r="X136" s="2">
        <v>50137.4</v>
      </c>
      <c r="AF136" s="1" t="s">
        <v>187</v>
      </c>
      <c r="AG136" s="2">
        <v>11087</v>
      </c>
      <c r="AH136" s="2">
        <v>2024</v>
      </c>
      <c r="AI136" s="2">
        <v>0</v>
      </c>
      <c r="AJ136" s="2">
        <v>552.5</v>
      </c>
      <c r="AK136" s="2">
        <v>0</v>
      </c>
      <c r="AL136" s="2">
        <v>0</v>
      </c>
      <c r="AM136" s="2">
        <v>0</v>
      </c>
      <c r="AN136" s="2">
        <v>0</v>
      </c>
      <c r="AO136" s="2">
        <v>773.5</v>
      </c>
      <c r="AP136" s="2">
        <v>11582.4</v>
      </c>
      <c r="AQ136" s="2">
        <v>17623.400000000001</v>
      </c>
      <c r="AR136" s="2">
        <v>5576</v>
      </c>
      <c r="AS136" s="2">
        <v>622.5</v>
      </c>
      <c r="AT136" s="2">
        <v>10414</v>
      </c>
      <c r="AU136" s="2">
        <v>9451.5</v>
      </c>
      <c r="AV136" s="2">
        <v>0</v>
      </c>
      <c r="BJ136" s="1" t="s">
        <v>187</v>
      </c>
      <c r="BK136" s="2">
        <v>55338.7</v>
      </c>
      <c r="BL136" s="2">
        <v>18285.900000000001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42086.7</v>
      </c>
      <c r="BT136" s="2">
        <v>1395.5</v>
      </c>
      <c r="BU136" s="2">
        <v>5558.5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F136" s="1" t="s">
        <v>187</v>
      </c>
      <c r="CG136" s="2">
        <v>7445.5</v>
      </c>
      <c r="CH136" s="2">
        <v>9969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47887.9</v>
      </c>
      <c r="CO136" s="2">
        <v>0</v>
      </c>
      <c r="CP136" s="2">
        <v>0</v>
      </c>
      <c r="CQ136" s="2">
        <v>1239</v>
      </c>
      <c r="CR136" s="2">
        <v>9732.5</v>
      </c>
      <c r="CS136" s="2">
        <v>3384</v>
      </c>
      <c r="CT136" s="2">
        <v>0</v>
      </c>
      <c r="CU136" s="2">
        <v>0</v>
      </c>
      <c r="CV136" s="2">
        <v>18060.400000000001</v>
      </c>
      <c r="DD136" s="1" t="s">
        <v>187</v>
      </c>
      <c r="DE136" s="2">
        <v>26873.5</v>
      </c>
      <c r="DF136" s="2">
        <v>15198.7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20123.099999999999</v>
      </c>
      <c r="DM136" s="2">
        <v>47118.2</v>
      </c>
      <c r="DN136" s="2">
        <v>0</v>
      </c>
      <c r="DO136" s="2">
        <v>4420.7</v>
      </c>
      <c r="DP136" s="2">
        <v>0</v>
      </c>
      <c r="DQ136" s="2">
        <v>0</v>
      </c>
      <c r="DR136" s="2">
        <v>0</v>
      </c>
      <c r="DX136" s="1" t="s">
        <v>187</v>
      </c>
      <c r="DY136" s="2">
        <v>6143.8</v>
      </c>
      <c r="DZ136" s="2">
        <v>80336.399999999994</v>
      </c>
      <c r="EA136" s="2">
        <v>0</v>
      </c>
      <c r="EB136" s="2">
        <v>0</v>
      </c>
      <c r="EC136" s="2">
        <v>0</v>
      </c>
      <c r="ED136" s="2">
        <v>0</v>
      </c>
      <c r="EE136" s="2">
        <v>16482.099999999999</v>
      </c>
      <c r="EF136" s="2">
        <v>15280.9</v>
      </c>
      <c r="EG136" s="2">
        <v>0</v>
      </c>
      <c r="EH136" s="2">
        <v>0</v>
      </c>
      <c r="EI136" s="2">
        <v>0</v>
      </c>
      <c r="EJ136" s="2">
        <v>0</v>
      </c>
      <c r="EQ136" s="1" t="s">
        <v>187</v>
      </c>
      <c r="ER136" s="2">
        <v>97217.4</v>
      </c>
      <c r="ES136" s="2">
        <v>5991.4</v>
      </c>
      <c r="ET136" s="2">
        <v>0</v>
      </c>
      <c r="EU136" s="2">
        <v>0</v>
      </c>
      <c r="EV136" s="2">
        <v>0</v>
      </c>
      <c r="EW136" s="2">
        <v>6421.8</v>
      </c>
      <c r="EX136" s="2">
        <v>9824</v>
      </c>
      <c r="EY136" s="2">
        <v>0</v>
      </c>
      <c r="EZ136" s="2">
        <v>0</v>
      </c>
      <c r="FA136" s="2">
        <v>0</v>
      </c>
      <c r="FH136" s="1" t="s">
        <v>187</v>
      </c>
      <c r="FI136" s="2">
        <v>97220.7</v>
      </c>
      <c r="FJ136" s="2">
        <v>10390</v>
      </c>
      <c r="FK136" s="2">
        <v>0</v>
      </c>
      <c r="FL136" s="2">
        <v>0</v>
      </c>
      <c r="FM136" s="2">
        <v>15120.3</v>
      </c>
      <c r="FN136" s="2">
        <v>0</v>
      </c>
      <c r="FO136" s="2">
        <v>0</v>
      </c>
      <c r="FP136" s="2">
        <v>0</v>
      </c>
      <c r="FW136" s="1" t="s">
        <v>187</v>
      </c>
      <c r="FX136" s="2">
        <v>90734.2</v>
      </c>
      <c r="FY136" s="2">
        <v>17320.599999999999</v>
      </c>
      <c r="FZ136" s="2">
        <v>0</v>
      </c>
      <c r="GA136" s="2">
        <v>0</v>
      </c>
      <c r="GB136" s="2">
        <v>0</v>
      </c>
      <c r="GC136" s="2">
        <v>0</v>
      </c>
      <c r="GJ136" s="1" t="s">
        <v>187</v>
      </c>
      <c r="GK136" s="2">
        <v>34777.699999999997</v>
      </c>
      <c r="GL136" s="2">
        <v>0</v>
      </c>
      <c r="GM136" s="2">
        <v>0</v>
      </c>
      <c r="GN136" s="2">
        <v>0</v>
      </c>
      <c r="GW136" s="1" t="s">
        <v>187</v>
      </c>
      <c r="GX136" s="2">
        <v>0</v>
      </c>
      <c r="GY136" s="2">
        <v>0</v>
      </c>
    </row>
    <row r="137" spans="1:207" ht="15" thickBot="1" x14ac:dyDescent="0.35">
      <c r="A137" s="1" t="s">
        <v>188</v>
      </c>
      <c r="B137" s="2">
        <v>4854.7</v>
      </c>
      <c r="C137" s="2">
        <v>59542.400000000001</v>
      </c>
      <c r="D137" s="2">
        <v>56176.7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P137" s="1" t="s">
        <v>188</v>
      </c>
      <c r="Q137" s="2">
        <v>32982.6</v>
      </c>
      <c r="R137" s="2">
        <v>296</v>
      </c>
      <c r="S137" s="2">
        <v>0</v>
      </c>
      <c r="T137" s="2">
        <v>0</v>
      </c>
      <c r="U137" s="2">
        <v>0</v>
      </c>
      <c r="V137" s="2">
        <v>0</v>
      </c>
      <c r="W137" s="2">
        <v>53388.800000000003</v>
      </c>
      <c r="X137" s="2">
        <v>50137.4</v>
      </c>
      <c r="AF137" s="1" t="s">
        <v>188</v>
      </c>
      <c r="AG137" s="2">
        <v>10830.5</v>
      </c>
      <c r="AH137" s="2">
        <v>2024</v>
      </c>
      <c r="AI137" s="2">
        <v>0</v>
      </c>
      <c r="AJ137" s="2">
        <v>552.5</v>
      </c>
      <c r="AK137" s="2">
        <v>0</v>
      </c>
      <c r="AL137" s="2">
        <v>0</v>
      </c>
      <c r="AM137" s="2">
        <v>0</v>
      </c>
      <c r="AN137" s="2">
        <v>0</v>
      </c>
      <c r="AO137" s="2">
        <v>773.5</v>
      </c>
      <c r="AP137" s="2">
        <v>11582.4</v>
      </c>
      <c r="AQ137" s="2">
        <v>17623.400000000001</v>
      </c>
      <c r="AR137" s="2">
        <v>4505</v>
      </c>
      <c r="AS137" s="2">
        <v>622.5</v>
      </c>
      <c r="AT137" s="2">
        <v>10414</v>
      </c>
      <c r="AU137" s="2">
        <v>9451.5</v>
      </c>
      <c r="AV137" s="2">
        <v>0</v>
      </c>
      <c r="BJ137" s="1" t="s">
        <v>188</v>
      </c>
      <c r="BK137" s="2">
        <v>55338.7</v>
      </c>
      <c r="BL137" s="2">
        <v>18285.900000000001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36586.800000000003</v>
      </c>
      <c r="BT137" s="2">
        <v>1395.5</v>
      </c>
      <c r="BU137" s="2">
        <v>5558.5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F137" s="1" t="s">
        <v>188</v>
      </c>
      <c r="CG137" s="2">
        <v>2067.5</v>
      </c>
      <c r="CH137" s="2">
        <v>9969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47887.9</v>
      </c>
      <c r="CO137" s="2">
        <v>0</v>
      </c>
      <c r="CP137" s="2">
        <v>0</v>
      </c>
      <c r="CQ137" s="2">
        <v>1239</v>
      </c>
      <c r="CR137" s="2">
        <v>9732.5</v>
      </c>
      <c r="CS137" s="2">
        <v>3384</v>
      </c>
      <c r="CT137" s="2">
        <v>0</v>
      </c>
      <c r="CU137" s="2">
        <v>0</v>
      </c>
      <c r="CV137" s="2">
        <v>13308</v>
      </c>
      <c r="DD137" s="1" t="s">
        <v>188</v>
      </c>
      <c r="DE137" s="2">
        <v>26873.5</v>
      </c>
      <c r="DF137" s="2">
        <v>15198.7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20123.099999999999</v>
      </c>
      <c r="DM137" s="2">
        <v>47118.2</v>
      </c>
      <c r="DN137" s="2">
        <v>0</v>
      </c>
      <c r="DO137" s="2">
        <v>4420.7</v>
      </c>
      <c r="DP137" s="2">
        <v>0</v>
      </c>
      <c r="DQ137" s="2">
        <v>0</v>
      </c>
      <c r="DR137" s="2">
        <v>0</v>
      </c>
      <c r="DX137" s="1" t="s">
        <v>188</v>
      </c>
      <c r="DY137" s="2">
        <v>6143.8</v>
      </c>
      <c r="DZ137" s="2">
        <v>80336.399999999994</v>
      </c>
      <c r="EA137" s="2">
        <v>0</v>
      </c>
      <c r="EB137" s="2">
        <v>0</v>
      </c>
      <c r="EC137" s="2">
        <v>0</v>
      </c>
      <c r="ED137" s="2">
        <v>0</v>
      </c>
      <c r="EE137" s="2">
        <v>16482.099999999999</v>
      </c>
      <c r="EF137" s="2">
        <v>15280.9</v>
      </c>
      <c r="EG137" s="2">
        <v>0</v>
      </c>
      <c r="EH137" s="2">
        <v>0</v>
      </c>
      <c r="EI137" s="2">
        <v>0</v>
      </c>
      <c r="EJ137" s="2">
        <v>0</v>
      </c>
      <c r="EQ137" s="1" t="s">
        <v>188</v>
      </c>
      <c r="ER137" s="2">
        <v>97217.4</v>
      </c>
      <c r="ES137" s="2">
        <v>5991.4</v>
      </c>
      <c r="ET137" s="2">
        <v>0</v>
      </c>
      <c r="EU137" s="2">
        <v>0</v>
      </c>
      <c r="EV137" s="2">
        <v>0</v>
      </c>
      <c r="EW137" s="2">
        <v>6421.8</v>
      </c>
      <c r="EX137" s="2">
        <v>9824</v>
      </c>
      <c r="EY137" s="2">
        <v>0</v>
      </c>
      <c r="EZ137" s="2">
        <v>0</v>
      </c>
      <c r="FA137" s="2">
        <v>0</v>
      </c>
      <c r="FH137" s="1" t="s">
        <v>188</v>
      </c>
      <c r="FI137" s="2">
        <v>97220.7</v>
      </c>
      <c r="FJ137" s="2">
        <v>10390</v>
      </c>
      <c r="FK137" s="2">
        <v>0</v>
      </c>
      <c r="FL137" s="2">
        <v>0</v>
      </c>
      <c r="FM137" s="2">
        <v>15120.3</v>
      </c>
      <c r="FN137" s="2">
        <v>0</v>
      </c>
      <c r="FO137" s="2">
        <v>0</v>
      </c>
      <c r="FP137" s="2">
        <v>0</v>
      </c>
      <c r="FW137" s="1" t="s">
        <v>188</v>
      </c>
      <c r="FX137" s="2">
        <v>90734.2</v>
      </c>
      <c r="FY137" s="2">
        <v>17320.599999999999</v>
      </c>
      <c r="FZ137" s="2">
        <v>0</v>
      </c>
      <c r="GA137" s="2">
        <v>0</v>
      </c>
      <c r="GB137" s="2">
        <v>0</v>
      </c>
      <c r="GC137" s="2">
        <v>0</v>
      </c>
      <c r="GJ137" s="1" t="s">
        <v>188</v>
      </c>
      <c r="GK137" s="2">
        <v>34777.699999999997</v>
      </c>
      <c r="GL137" s="2">
        <v>0</v>
      </c>
      <c r="GM137" s="2">
        <v>0</v>
      </c>
      <c r="GN137" s="2">
        <v>0</v>
      </c>
      <c r="GW137" s="1" t="s">
        <v>188</v>
      </c>
      <c r="GX137" s="2">
        <v>0</v>
      </c>
      <c r="GY137" s="2">
        <v>0</v>
      </c>
    </row>
    <row r="138" spans="1:207" ht="15" thickBot="1" x14ac:dyDescent="0.35">
      <c r="A138" s="1" t="s">
        <v>189</v>
      </c>
      <c r="B138" s="2">
        <v>4854.7</v>
      </c>
      <c r="C138" s="2">
        <v>59542.400000000001</v>
      </c>
      <c r="D138" s="2">
        <v>56176.7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P138" s="1" t="s">
        <v>189</v>
      </c>
      <c r="Q138" s="2">
        <v>32982.6</v>
      </c>
      <c r="R138" s="2">
        <v>296</v>
      </c>
      <c r="S138" s="2">
        <v>0</v>
      </c>
      <c r="T138" s="2">
        <v>0</v>
      </c>
      <c r="U138" s="2">
        <v>0</v>
      </c>
      <c r="V138" s="2">
        <v>0</v>
      </c>
      <c r="W138" s="2">
        <v>53388.800000000003</v>
      </c>
      <c r="X138" s="2">
        <v>49906.2</v>
      </c>
      <c r="AF138" s="1" t="s">
        <v>189</v>
      </c>
      <c r="AG138" s="2">
        <v>10830.5</v>
      </c>
      <c r="AH138" s="2">
        <v>2024</v>
      </c>
      <c r="AI138" s="2">
        <v>0</v>
      </c>
      <c r="AJ138" s="2">
        <v>552.5</v>
      </c>
      <c r="AK138" s="2">
        <v>0</v>
      </c>
      <c r="AL138" s="2">
        <v>0</v>
      </c>
      <c r="AM138" s="2">
        <v>0</v>
      </c>
      <c r="AN138" s="2">
        <v>0</v>
      </c>
      <c r="AO138" s="2">
        <v>773.5</v>
      </c>
      <c r="AP138" s="2">
        <v>11582.4</v>
      </c>
      <c r="AQ138" s="2">
        <v>17623.400000000001</v>
      </c>
      <c r="AR138" s="2">
        <v>4505</v>
      </c>
      <c r="AS138" s="2">
        <v>597.5</v>
      </c>
      <c r="AT138" s="2">
        <v>10414</v>
      </c>
      <c r="AU138" s="2">
        <v>9451.5</v>
      </c>
      <c r="AV138" s="2">
        <v>0</v>
      </c>
      <c r="BJ138" s="1" t="s">
        <v>189</v>
      </c>
      <c r="BK138" s="2">
        <v>28108.799999999999</v>
      </c>
      <c r="BL138" s="2">
        <v>18002.400000000001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11556.9</v>
      </c>
      <c r="BT138" s="2">
        <v>1395.5</v>
      </c>
      <c r="BU138" s="2">
        <v>5558.5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F138" s="1" t="s">
        <v>189</v>
      </c>
      <c r="CG138" s="2">
        <v>2067.5</v>
      </c>
      <c r="CH138" s="2">
        <v>9969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47887.9</v>
      </c>
      <c r="CO138" s="2">
        <v>0</v>
      </c>
      <c r="CP138" s="2">
        <v>0</v>
      </c>
      <c r="CQ138" s="2">
        <v>1239</v>
      </c>
      <c r="CR138" s="2">
        <v>9732.5</v>
      </c>
      <c r="CS138" s="2">
        <v>3384</v>
      </c>
      <c r="CT138" s="2">
        <v>0</v>
      </c>
      <c r="CU138" s="2">
        <v>0</v>
      </c>
      <c r="CV138" s="2">
        <v>6641</v>
      </c>
      <c r="DD138" s="1" t="s">
        <v>189</v>
      </c>
      <c r="DE138" s="2">
        <v>20014.599999999999</v>
      </c>
      <c r="DF138" s="2">
        <v>15198.7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20123.099999999999</v>
      </c>
      <c r="DM138" s="2">
        <v>47118.2</v>
      </c>
      <c r="DN138" s="2">
        <v>0</v>
      </c>
      <c r="DO138" s="2">
        <v>4420.7</v>
      </c>
      <c r="DP138" s="2">
        <v>0</v>
      </c>
      <c r="DQ138" s="2">
        <v>0</v>
      </c>
      <c r="DR138" s="2">
        <v>0</v>
      </c>
      <c r="DX138" s="1" t="s">
        <v>189</v>
      </c>
      <c r="DY138" s="2">
        <v>6143.8</v>
      </c>
      <c r="DZ138" s="2">
        <v>80336.399999999994</v>
      </c>
      <c r="EA138" s="2">
        <v>0</v>
      </c>
      <c r="EB138" s="2">
        <v>0</v>
      </c>
      <c r="EC138" s="2">
        <v>0</v>
      </c>
      <c r="ED138" s="2">
        <v>0</v>
      </c>
      <c r="EE138" s="2">
        <v>16482.099999999999</v>
      </c>
      <c r="EF138" s="2">
        <v>15280.9</v>
      </c>
      <c r="EG138" s="2">
        <v>0</v>
      </c>
      <c r="EH138" s="2">
        <v>0</v>
      </c>
      <c r="EI138" s="2">
        <v>0</v>
      </c>
      <c r="EJ138" s="2">
        <v>0</v>
      </c>
      <c r="EQ138" s="1" t="s">
        <v>189</v>
      </c>
      <c r="ER138" s="2">
        <v>97217.4</v>
      </c>
      <c r="ES138" s="2">
        <v>5991.4</v>
      </c>
      <c r="ET138" s="2">
        <v>0</v>
      </c>
      <c r="EU138" s="2">
        <v>0</v>
      </c>
      <c r="EV138" s="2">
        <v>0</v>
      </c>
      <c r="EW138" s="2">
        <v>6421.8</v>
      </c>
      <c r="EX138" s="2">
        <v>9824</v>
      </c>
      <c r="EY138" s="2">
        <v>0</v>
      </c>
      <c r="EZ138" s="2">
        <v>0</v>
      </c>
      <c r="FA138" s="2">
        <v>0</v>
      </c>
      <c r="FH138" s="1" t="s">
        <v>189</v>
      </c>
      <c r="FI138" s="2">
        <v>97220.7</v>
      </c>
      <c r="FJ138" s="2">
        <v>10390</v>
      </c>
      <c r="FK138" s="2">
        <v>0</v>
      </c>
      <c r="FL138" s="2">
        <v>0</v>
      </c>
      <c r="FM138" s="2">
        <v>8690.5</v>
      </c>
      <c r="FN138" s="2">
        <v>0</v>
      </c>
      <c r="FO138" s="2">
        <v>0</v>
      </c>
      <c r="FP138" s="2">
        <v>0</v>
      </c>
      <c r="FW138" s="1" t="s">
        <v>189</v>
      </c>
      <c r="FX138" s="2">
        <v>90734.2</v>
      </c>
      <c r="FY138" s="2">
        <v>17320.599999999999</v>
      </c>
      <c r="FZ138" s="2">
        <v>0</v>
      </c>
      <c r="GA138" s="2">
        <v>0</v>
      </c>
      <c r="GB138" s="2">
        <v>0</v>
      </c>
      <c r="GC138" s="2">
        <v>0</v>
      </c>
      <c r="GJ138" s="1" t="s">
        <v>189</v>
      </c>
      <c r="GK138" s="2">
        <v>34777.699999999997</v>
      </c>
      <c r="GL138" s="2">
        <v>0</v>
      </c>
      <c r="GM138" s="2">
        <v>0</v>
      </c>
      <c r="GN138" s="2">
        <v>0</v>
      </c>
      <c r="GW138" s="1" t="s">
        <v>189</v>
      </c>
      <c r="GX138" s="2">
        <v>0</v>
      </c>
      <c r="GY138" s="2">
        <v>0</v>
      </c>
    </row>
    <row r="139" spans="1:207" ht="15" thickBot="1" x14ac:dyDescent="0.35">
      <c r="A139" s="1" t="s">
        <v>190</v>
      </c>
      <c r="B139" s="2">
        <v>4854.7</v>
      </c>
      <c r="C139" s="2">
        <v>59542.400000000001</v>
      </c>
      <c r="D139" s="2">
        <v>56176.7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P139" s="1" t="s">
        <v>190</v>
      </c>
      <c r="Q139" s="2">
        <v>32982.6</v>
      </c>
      <c r="R139" s="2">
        <v>296</v>
      </c>
      <c r="S139" s="2">
        <v>0</v>
      </c>
      <c r="T139" s="2">
        <v>0</v>
      </c>
      <c r="U139" s="2">
        <v>0</v>
      </c>
      <c r="V139" s="2">
        <v>0</v>
      </c>
      <c r="W139" s="2">
        <v>53388.800000000003</v>
      </c>
      <c r="X139" s="2">
        <v>49906.2</v>
      </c>
      <c r="AF139" s="1" t="s">
        <v>190</v>
      </c>
      <c r="AG139" s="2">
        <v>10830.5</v>
      </c>
      <c r="AH139" s="2">
        <v>1320</v>
      </c>
      <c r="AI139" s="2">
        <v>0</v>
      </c>
      <c r="AJ139" s="2">
        <v>552.5</v>
      </c>
      <c r="AK139" s="2">
        <v>0</v>
      </c>
      <c r="AL139" s="2">
        <v>0</v>
      </c>
      <c r="AM139" s="2">
        <v>0</v>
      </c>
      <c r="AN139" s="2">
        <v>0</v>
      </c>
      <c r="AO139" s="2">
        <v>773.5</v>
      </c>
      <c r="AP139" s="2">
        <v>11582.4</v>
      </c>
      <c r="AQ139" s="2">
        <v>15499.4</v>
      </c>
      <c r="AR139" s="2">
        <v>4505</v>
      </c>
      <c r="AS139" s="2">
        <v>597.5</v>
      </c>
      <c r="AT139" s="2">
        <v>10414</v>
      </c>
      <c r="AU139" s="2">
        <v>8405.5</v>
      </c>
      <c r="AV139" s="2">
        <v>0</v>
      </c>
      <c r="BJ139" s="1" t="s">
        <v>190</v>
      </c>
      <c r="BK139" s="2">
        <v>28108.799999999999</v>
      </c>
      <c r="BL139" s="2">
        <v>18002.400000000001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7674</v>
      </c>
      <c r="BT139" s="2">
        <v>1395.5</v>
      </c>
      <c r="BU139" s="2">
        <v>2825.5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F139" s="1" t="s">
        <v>190</v>
      </c>
      <c r="CG139" s="2">
        <v>2067.5</v>
      </c>
      <c r="CH139" s="2">
        <v>9969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47887.9</v>
      </c>
      <c r="CO139" s="2">
        <v>0</v>
      </c>
      <c r="CP139" s="2">
        <v>0</v>
      </c>
      <c r="CQ139" s="2">
        <v>1239</v>
      </c>
      <c r="CR139" s="2">
        <v>7697</v>
      </c>
      <c r="CS139" s="2">
        <v>3384</v>
      </c>
      <c r="CT139" s="2">
        <v>0</v>
      </c>
      <c r="CU139" s="2">
        <v>0</v>
      </c>
      <c r="CV139" s="2">
        <v>6641</v>
      </c>
      <c r="DD139" s="1" t="s">
        <v>190</v>
      </c>
      <c r="DE139" s="2">
        <v>20014.599999999999</v>
      </c>
      <c r="DF139" s="2">
        <v>15198.7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6144.7</v>
      </c>
      <c r="DM139" s="2">
        <v>19847.5</v>
      </c>
      <c r="DN139" s="2">
        <v>0</v>
      </c>
      <c r="DO139" s="2">
        <v>4420.7</v>
      </c>
      <c r="DP139" s="2">
        <v>0</v>
      </c>
      <c r="DQ139" s="2">
        <v>0</v>
      </c>
      <c r="DR139" s="2">
        <v>0</v>
      </c>
      <c r="DX139" s="1" t="s">
        <v>190</v>
      </c>
      <c r="DY139" s="2">
        <v>6143.8</v>
      </c>
      <c r="DZ139" s="2">
        <v>80336.399999999994</v>
      </c>
      <c r="EA139" s="2">
        <v>0</v>
      </c>
      <c r="EB139" s="2">
        <v>0</v>
      </c>
      <c r="EC139" s="2">
        <v>0</v>
      </c>
      <c r="ED139" s="2">
        <v>0</v>
      </c>
      <c r="EE139" s="2">
        <v>4661.8999999999996</v>
      </c>
      <c r="EF139" s="2">
        <v>15280.9</v>
      </c>
      <c r="EG139" s="2">
        <v>0</v>
      </c>
      <c r="EH139" s="2">
        <v>0</v>
      </c>
      <c r="EI139" s="2">
        <v>0</v>
      </c>
      <c r="EJ139" s="2">
        <v>0</v>
      </c>
      <c r="EQ139" s="1" t="s">
        <v>190</v>
      </c>
      <c r="ER139" s="2">
        <v>97217.4</v>
      </c>
      <c r="ES139" s="2">
        <v>5991.4</v>
      </c>
      <c r="ET139" s="2">
        <v>0</v>
      </c>
      <c r="EU139" s="2">
        <v>0</v>
      </c>
      <c r="EV139" s="2">
        <v>0</v>
      </c>
      <c r="EW139" s="2">
        <v>6421.8</v>
      </c>
      <c r="EX139" s="2">
        <v>9824</v>
      </c>
      <c r="EY139" s="2">
        <v>0</v>
      </c>
      <c r="EZ139" s="2">
        <v>0</v>
      </c>
      <c r="FA139" s="2">
        <v>0</v>
      </c>
      <c r="FH139" s="1" t="s">
        <v>190</v>
      </c>
      <c r="FI139" s="2">
        <v>97220.7</v>
      </c>
      <c r="FJ139" s="2">
        <v>10390</v>
      </c>
      <c r="FK139" s="2">
        <v>0</v>
      </c>
      <c r="FL139" s="2">
        <v>0</v>
      </c>
      <c r="FM139" s="2">
        <v>7976.2</v>
      </c>
      <c r="FN139" s="2">
        <v>0</v>
      </c>
      <c r="FO139" s="2">
        <v>0</v>
      </c>
      <c r="FP139" s="2">
        <v>0</v>
      </c>
      <c r="FW139" s="1" t="s">
        <v>190</v>
      </c>
      <c r="FX139" s="2">
        <v>90734.2</v>
      </c>
      <c r="FY139" s="2">
        <v>17320.599999999999</v>
      </c>
      <c r="FZ139" s="2">
        <v>0</v>
      </c>
      <c r="GA139" s="2">
        <v>0</v>
      </c>
      <c r="GB139" s="2">
        <v>0</v>
      </c>
      <c r="GC139" s="2">
        <v>0</v>
      </c>
      <c r="GJ139" s="1" t="s">
        <v>190</v>
      </c>
      <c r="GK139" s="2">
        <v>34777.699999999997</v>
      </c>
      <c r="GL139" s="2">
        <v>0</v>
      </c>
      <c r="GM139" s="2">
        <v>0</v>
      </c>
      <c r="GN139" s="2">
        <v>0</v>
      </c>
      <c r="GW139" s="1" t="s">
        <v>190</v>
      </c>
      <c r="GX139" s="2">
        <v>0</v>
      </c>
      <c r="GY139" s="2">
        <v>0</v>
      </c>
    </row>
    <row r="140" spans="1:207" ht="15" thickBot="1" x14ac:dyDescent="0.35">
      <c r="A140" s="1" t="s">
        <v>191</v>
      </c>
      <c r="B140" s="2">
        <v>4854.7</v>
      </c>
      <c r="C140" s="2">
        <v>59542.400000000001</v>
      </c>
      <c r="D140" s="2">
        <v>56176.7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P140" s="1" t="s">
        <v>191</v>
      </c>
      <c r="Q140" s="2">
        <v>32982.6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53388.800000000003</v>
      </c>
      <c r="X140" s="2">
        <v>49202.400000000001</v>
      </c>
      <c r="AF140" s="1" t="s">
        <v>191</v>
      </c>
      <c r="AG140" s="2">
        <v>9393</v>
      </c>
      <c r="AH140" s="2">
        <v>1320</v>
      </c>
      <c r="AI140" s="2">
        <v>0</v>
      </c>
      <c r="AJ140" s="2">
        <v>552.5</v>
      </c>
      <c r="AK140" s="2">
        <v>0</v>
      </c>
      <c r="AL140" s="2">
        <v>0</v>
      </c>
      <c r="AM140" s="2">
        <v>0</v>
      </c>
      <c r="AN140" s="2">
        <v>0</v>
      </c>
      <c r="AO140" s="2">
        <v>773.5</v>
      </c>
      <c r="AP140" s="2">
        <v>11582.4</v>
      </c>
      <c r="AQ140" s="2">
        <v>15499.4</v>
      </c>
      <c r="AR140" s="2">
        <v>4505</v>
      </c>
      <c r="AS140" s="2">
        <v>0</v>
      </c>
      <c r="AT140" s="2">
        <v>10414</v>
      </c>
      <c r="AU140" s="2">
        <v>8405.5</v>
      </c>
      <c r="AV140" s="2">
        <v>0</v>
      </c>
      <c r="BJ140" s="1" t="s">
        <v>191</v>
      </c>
      <c r="BK140" s="2">
        <v>24108.9</v>
      </c>
      <c r="BL140" s="2">
        <v>14683.9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7674</v>
      </c>
      <c r="BT140" s="2">
        <v>0</v>
      </c>
      <c r="BU140" s="2">
        <v>2825.5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F140" s="1" t="s">
        <v>191</v>
      </c>
      <c r="CG140" s="2">
        <v>2067.5</v>
      </c>
      <c r="CH140" s="2">
        <v>9969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47024.9</v>
      </c>
      <c r="CO140" s="2">
        <v>0</v>
      </c>
      <c r="CP140" s="2">
        <v>0</v>
      </c>
      <c r="CQ140" s="2">
        <v>1239</v>
      </c>
      <c r="CR140" s="2">
        <v>7697</v>
      </c>
      <c r="CS140" s="2">
        <v>3384</v>
      </c>
      <c r="CT140" s="2">
        <v>0</v>
      </c>
      <c r="CU140" s="2">
        <v>0</v>
      </c>
      <c r="CV140" s="2">
        <v>6641</v>
      </c>
      <c r="DD140" s="1" t="s">
        <v>191</v>
      </c>
      <c r="DE140" s="2">
        <v>16565.599999999999</v>
      </c>
      <c r="DF140" s="2">
        <v>5403.5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850.2</v>
      </c>
      <c r="DM140" s="2">
        <v>19847.5</v>
      </c>
      <c r="DN140" s="2">
        <v>0</v>
      </c>
      <c r="DO140" s="2">
        <v>4420.7</v>
      </c>
      <c r="DP140" s="2">
        <v>0</v>
      </c>
      <c r="DQ140" s="2">
        <v>0</v>
      </c>
      <c r="DR140" s="2">
        <v>0</v>
      </c>
      <c r="DX140" s="1" t="s">
        <v>191</v>
      </c>
      <c r="DY140" s="2">
        <v>2530.8000000000002</v>
      </c>
      <c r="DZ140" s="2">
        <v>80336.399999999994</v>
      </c>
      <c r="EA140" s="2">
        <v>0</v>
      </c>
      <c r="EB140" s="2">
        <v>0</v>
      </c>
      <c r="EC140" s="2">
        <v>0</v>
      </c>
      <c r="ED140" s="2">
        <v>0</v>
      </c>
      <c r="EE140" s="2">
        <v>4661.8999999999996</v>
      </c>
      <c r="EF140" s="2">
        <v>15280.9</v>
      </c>
      <c r="EG140" s="2">
        <v>0</v>
      </c>
      <c r="EH140" s="2">
        <v>0</v>
      </c>
      <c r="EI140" s="2">
        <v>0</v>
      </c>
      <c r="EJ140" s="2">
        <v>0</v>
      </c>
      <c r="EQ140" s="1" t="s">
        <v>191</v>
      </c>
      <c r="ER140" s="2">
        <v>97217.4</v>
      </c>
      <c r="ES140" s="2">
        <v>5991.4</v>
      </c>
      <c r="ET140" s="2">
        <v>0</v>
      </c>
      <c r="EU140" s="2">
        <v>0</v>
      </c>
      <c r="EV140" s="2">
        <v>0</v>
      </c>
      <c r="EW140" s="2">
        <v>6421.8</v>
      </c>
      <c r="EX140" s="2">
        <v>9824</v>
      </c>
      <c r="EY140" s="2">
        <v>0</v>
      </c>
      <c r="EZ140" s="2">
        <v>0</v>
      </c>
      <c r="FA140" s="2">
        <v>0</v>
      </c>
      <c r="FH140" s="1" t="s">
        <v>191</v>
      </c>
      <c r="FI140" s="2">
        <v>97220.7</v>
      </c>
      <c r="FJ140" s="2">
        <v>10390</v>
      </c>
      <c r="FK140" s="2">
        <v>0</v>
      </c>
      <c r="FL140" s="2">
        <v>0</v>
      </c>
      <c r="FM140" s="2">
        <v>7976.2</v>
      </c>
      <c r="FN140" s="2">
        <v>0</v>
      </c>
      <c r="FO140" s="2">
        <v>0</v>
      </c>
      <c r="FP140" s="2">
        <v>0</v>
      </c>
      <c r="FW140" s="1" t="s">
        <v>191</v>
      </c>
      <c r="FX140" s="2">
        <v>90734.2</v>
      </c>
      <c r="FY140" s="2">
        <v>17320.599999999999</v>
      </c>
      <c r="FZ140" s="2">
        <v>0</v>
      </c>
      <c r="GA140" s="2">
        <v>0</v>
      </c>
      <c r="GB140" s="2">
        <v>0</v>
      </c>
      <c r="GC140" s="2">
        <v>0</v>
      </c>
      <c r="GJ140" s="1" t="s">
        <v>191</v>
      </c>
      <c r="GK140" s="2">
        <v>34777.699999999997</v>
      </c>
      <c r="GL140" s="2">
        <v>0</v>
      </c>
      <c r="GM140" s="2">
        <v>0</v>
      </c>
      <c r="GN140" s="2">
        <v>0</v>
      </c>
      <c r="GW140" s="1" t="s">
        <v>191</v>
      </c>
      <c r="GX140" s="2">
        <v>0</v>
      </c>
      <c r="GY140" s="2">
        <v>0</v>
      </c>
    </row>
    <row r="141" spans="1:207" ht="15" thickBot="1" x14ac:dyDescent="0.35">
      <c r="A141" s="1" t="s">
        <v>192</v>
      </c>
      <c r="B141" s="2">
        <v>4571.7</v>
      </c>
      <c r="C141" s="2">
        <v>59542.400000000001</v>
      </c>
      <c r="D141" s="2">
        <v>56176.7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P141" s="1" t="s">
        <v>192</v>
      </c>
      <c r="Q141" s="2">
        <v>32982.6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53388.800000000003</v>
      </c>
      <c r="X141" s="2">
        <v>49032.7</v>
      </c>
      <c r="AF141" s="1" t="s">
        <v>192</v>
      </c>
      <c r="AG141" s="2">
        <v>9393</v>
      </c>
      <c r="AH141" s="2">
        <v>1320</v>
      </c>
      <c r="AI141" s="2">
        <v>0</v>
      </c>
      <c r="AJ141" s="2">
        <v>552.5</v>
      </c>
      <c r="AK141" s="2">
        <v>0</v>
      </c>
      <c r="AL141" s="2">
        <v>0</v>
      </c>
      <c r="AM141" s="2">
        <v>0</v>
      </c>
      <c r="AN141" s="2">
        <v>0</v>
      </c>
      <c r="AO141" s="2">
        <v>773.5</v>
      </c>
      <c r="AP141" s="2">
        <v>11582.4</v>
      </c>
      <c r="AQ141" s="2">
        <v>15499.4</v>
      </c>
      <c r="AR141" s="2">
        <v>2748.5</v>
      </c>
      <c r="AS141" s="2">
        <v>0</v>
      </c>
      <c r="AT141" s="2">
        <v>10414</v>
      </c>
      <c r="AU141" s="2">
        <v>7555.5</v>
      </c>
      <c r="AV141" s="2">
        <v>0</v>
      </c>
      <c r="BJ141" s="1" t="s">
        <v>192</v>
      </c>
      <c r="BK141" s="2">
        <v>24108.9</v>
      </c>
      <c r="BL141" s="2">
        <v>14683.9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7674</v>
      </c>
      <c r="BT141" s="2">
        <v>0</v>
      </c>
      <c r="BU141" s="2">
        <v>2825.5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F141" s="1" t="s">
        <v>192</v>
      </c>
      <c r="CG141" s="2">
        <v>2067.5</v>
      </c>
      <c r="CH141" s="2">
        <v>9969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46816.9</v>
      </c>
      <c r="CO141" s="2">
        <v>0</v>
      </c>
      <c r="CP141" s="2">
        <v>0</v>
      </c>
      <c r="CQ141" s="2">
        <v>1239</v>
      </c>
      <c r="CR141" s="2">
        <v>7697</v>
      </c>
      <c r="CS141" s="2">
        <v>3384</v>
      </c>
      <c r="CT141" s="2">
        <v>0</v>
      </c>
      <c r="CU141" s="2">
        <v>0</v>
      </c>
      <c r="CV141" s="2">
        <v>6641</v>
      </c>
      <c r="DD141" s="1" t="s">
        <v>192</v>
      </c>
      <c r="DE141" s="2">
        <v>16565.599999999999</v>
      </c>
      <c r="DF141" s="2">
        <v>5403.5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850.2</v>
      </c>
      <c r="DM141" s="2">
        <v>19847.5</v>
      </c>
      <c r="DN141" s="2">
        <v>0</v>
      </c>
      <c r="DO141" s="2">
        <v>4420.7</v>
      </c>
      <c r="DP141" s="2">
        <v>0</v>
      </c>
      <c r="DQ141" s="2">
        <v>0</v>
      </c>
      <c r="DR141" s="2">
        <v>0</v>
      </c>
      <c r="DX141" s="1" t="s">
        <v>192</v>
      </c>
      <c r="DY141" s="2">
        <v>2530.8000000000002</v>
      </c>
      <c r="DZ141" s="2">
        <v>80336.399999999994</v>
      </c>
      <c r="EA141" s="2">
        <v>0</v>
      </c>
      <c r="EB141" s="2">
        <v>0</v>
      </c>
      <c r="EC141" s="2">
        <v>0</v>
      </c>
      <c r="ED141" s="2">
        <v>0</v>
      </c>
      <c r="EE141" s="2">
        <v>2999.2</v>
      </c>
      <c r="EF141" s="2">
        <v>15280.9</v>
      </c>
      <c r="EG141" s="2">
        <v>0</v>
      </c>
      <c r="EH141" s="2">
        <v>0</v>
      </c>
      <c r="EI141" s="2">
        <v>0</v>
      </c>
      <c r="EJ141" s="2">
        <v>0</v>
      </c>
      <c r="EQ141" s="1" t="s">
        <v>192</v>
      </c>
      <c r="ER141" s="2">
        <v>97217.4</v>
      </c>
      <c r="ES141" s="2">
        <v>5991.4</v>
      </c>
      <c r="ET141" s="2">
        <v>0</v>
      </c>
      <c r="EU141" s="2">
        <v>0</v>
      </c>
      <c r="EV141" s="2">
        <v>0</v>
      </c>
      <c r="EW141" s="2">
        <v>6421.8</v>
      </c>
      <c r="EX141" s="2">
        <v>9824</v>
      </c>
      <c r="EY141" s="2">
        <v>0</v>
      </c>
      <c r="EZ141" s="2">
        <v>0</v>
      </c>
      <c r="FA141" s="2">
        <v>0</v>
      </c>
      <c r="FH141" s="1" t="s">
        <v>192</v>
      </c>
      <c r="FI141" s="2">
        <v>97220.7</v>
      </c>
      <c r="FJ141" s="2">
        <v>10390</v>
      </c>
      <c r="FK141" s="2">
        <v>0</v>
      </c>
      <c r="FL141" s="2">
        <v>0</v>
      </c>
      <c r="FM141" s="2">
        <v>7976.2</v>
      </c>
      <c r="FN141" s="2">
        <v>0</v>
      </c>
      <c r="FO141" s="2">
        <v>0</v>
      </c>
      <c r="FP141" s="2">
        <v>0</v>
      </c>
      <c r="FW141" s="1" t="s">
        <v>192</v>
      </c>
      <c r="FX141" s="2">
        <v>90734.2</v>
      </c>
      <c r="FY141" s="2">
        <v>17320.599999999999</v>
      </c>
      <c r="FZ141" s="2">
        <v>0</v>
      </c>
      <c r="GA141" s="2">
        <v>0</v>
      </c>
      <c r="GB141" s="2">
        <v>0</v>
      </c>
      <c r="GC141" s="2">
        <v>0</v>
      </c>
      <c r="GJ141" s="1" t="s">
        <v>192</v>
      </c>
      <c r="GK141" s="2">
        <v>34777.699999999997</v>
      </c>
      <c r="GL141" s="2">
        <v>0</v>
      </c>
      <c r="GM141" s="2">
        <v>0</v>
      </c>
      <c r="GN141" s="2">
        <v>0</v>
      </c>
      <c r="GW141" s="1" t="s">
        <v>192</v>
      </c>
      <c r="GX141" s="2">
        <v>0</v>
      </c>
      <c r="GY141" s="2">
        <v>0</v>
      </c>
    </row>
    <row r="142" spans="1:207" ht="15" thickBot="1" x14ac:dyDescent="0.35">
      <c r="A142" s="1" t="s">
        <v>193</v>
      </c>
      <c r="B142" s="2">
        <v>4488.8</v>
      </c>
      <c r="C142" s="2">
        <v>58989.2</v>
      </c>
      <c r="D142" s="2">
        <v>56176.7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P142" s="1" t="s">
        <v>193</v>
      </c>
      <c r="Q142" s="2">
        <v>32982.6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53388.800000000003</v>
      </c>
      <c r="X142" s="2">
        <v>48509.2</v>
      </c>
      <c r="AF142" s="1" t="s">
        <v>193</v>
      </c>
      <c r="AG142" s="2">
        <v>9393</v>
      </c>
      <c r="AH142" s="2">
        <v>1320</v>
      </c>
      <c r="AI142" s="2">
        <v>0</v>
      </c>
      <c r="AJ142" s="2">
        <v>552.5</v>
      </c>
      <c r="AK142" s="2">
        <v>0</v>
      </c>
      <c r="AL142" s="2">
        <v>0</v>
      </c>
      <c r="AM142" s="2">
        <v>0</v>
      </c>
      <c r="AN142" s="2">
        <v>0</v>
      </c>
      <c r="AO142" s="2">
        <v>773.5</v>
      </c>
      <c r="AP142" s="2">
        <v>11582.4</v>
      </c>
      <c r="AQ142" s="2">
        <v>15499.4</v>
      </c>
      <c r="AR142" s="2">
        <v>2748.5</v>
      </c>
      <c r="AS142" s="2">
        <v>0</v>
      </c>
      <c r="AT142" s="2">
        <v>10414</v>
      </c>
      <c r="AU142" s="2">
        <v>6852</v>
      </c>
      <c r="AV142" s="2">
        <v>0</v>
      </c>
      <c r="BJ142" s="1" t="s">
        <v>193</v>
      </c>
      <c r="BK142" s="2">
        <v>24108.9</v>
      </c>
      <c r="BL142" s="2">
        <v>14683.9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3228.5</v>
      </c>
      <c r="BT142" s="2">
        <v>0</v>
      </c>
      <c r="BU142" s="2">
        <v>2825.5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F142" s="1" t="s">
        <v>193</v>
      </c>
      <c r="CG142" s="2">
        <v>2067.5</v>
      </c>
      <c r="CH142" s="2">
        <v>9969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46174.9</v>
      </c>
      <c r="CO142" s="2">
        <v>0</v>
      </c>
      <c r="CP142" s="2">
        <v>0</v>
      </c>
      <c r="CQ142" s="2">
        <v>1239</v>
      </c>
      <c r="CR142" s="2">
        <v>7697</v>
      </c>
      <c r="CS142" s="2">
        <v>3384</v>
      </c>
      <c r="CT142" s="2">
        <v>0</v>
      </c>
      <c r="CU142" s="2">
        <v>0</v>
      </c>
      <c r="CV142" s="2">
        <v>0</v>
      </c>
      <c r="DD142" s="1" t="s">
        <v>193</v>
      </c>
      <c r="DE142" s="2">
        <v>16565.599999999999</v>
      </c>
      <c r="DF142" s="2">
        <v>4402.2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850.2</v>
      </c>
      <c r="DM142" s="2">
        <v>19847.5</v>
      </c>
      <c r="DN142" s="2">
        <v>0</v>
      </c>
      <c r="DO142" s="2">
        <v>4420.7</v>
      </c>
      <c r="DP142" s="2">
        <v>0</v>
      </c>
      <c r="DQ142" s="2">
        <v>0</v>
      </c>
      <c r="DR142" s="2">
        <v>0</v>
      </c>
      <c r="DX142" s="1" t="s">
        <v>193</v>
      </c>
      <c r="DY142" s="2">
        <v>882.5</v>
      </c>
      <c r="DZ142" s="2">
        <v>68028.3</v>
      </c>
      <c r="EA142" s="2">
        <v>0</v>
      </c>
      <c r="EB142" s="2">
        <v>0</v>
      </c>
      <c r="EC142" s="2">
        <v>0</v>
      </c>
      <c r="ED142" s="2">
        <v>0</v>
      </c>
      <c r="EE142" s="2">
        <v>2999.2</v>
      </c>
      <c r="EF142" s="2">
        <v>15280.9</v>
      </c>
      <c r="EG142" s="2">
        <v>0</v>
      </c>
      <c r="EH142" s="2">
        <v>0</v>
      </c>
      <c r="EI142" s="2">
        <v>0</v>
      </c>
      <c r="EJ142" s="2">
        <v>0</v>
      </c>
      <c r="EQ142" s="1" t="s">
        <v>193</v>
      </c>
      <c r="ER142" s="2">
        <v>76034.899999999994</v>
      </c>
      <c r="ES142" s="2">
        <v>5991.4</v>
      </c>
      <c r="ET142" s="2">
        <v>0</v>
      </c>
      <c r="EU142" s="2">
        <v>0</v>
      </c>
      <c r="EV142" s="2">
        <v>0</v>
      </c>
      <c r="EW142" s="2">
        <v>5275.8</v>
      </c>
      <c r="EX142" s="2">
        <v>9824</v>
      </c>
      <c r="EY142" s="2">
        <v>0</v>
      </c>
      <c r="EZ142" s="2">
        <v>0</v>
      </c>
      <c r="FA142" s="2">
        <v>0</v>
      </c>
      <c r="FH142" s="1" t="s">
        <v>193</v>
      </c>
      <c r="FI142" s="2">
        <v>97220.7</v>
      </c>
      <c r="FJ142" s="2">
        <v>10390</v>
      </c>
      <c r="FK142" s="2">
        <v>0</v>
      </c>
      <c r="FL142" s="2">
        <v>0</v>
      </c>
      <c r="FM142" s="2">
        <v>7976.2</v>
      </c>
      <c r="FN142" s="2">
        <v>0</v>
      </c>
      <c r="FO142" s="2">
        <v>0</v>
      </c>
      <c r="FP142" s="2">
        <v>0</v>
      </c>
      <c r="FW142" s="1" t="s">
        <v>193</v>
      </c>
      <c r="FX142" s="2">
        <v>90734.2</v>
      </c>
      <c r="FY142" s="2">
        <v>17320.599999999999</v>
      </c>
      <c r="FZ142" s="2">
        <v>0</v>
      </c>
      <c r="GA142" s="2">
        <v>0</v>
      </c>
      <c r="GB142" s="2">
        <v>0</v>
      </c>
      <c r="GC142" s="2">
        <v>0</v>
      </c>
      <c r="GJ142" s="1" t="s">
        <v>193</v>
      </c>
      <c r="GK142" s="2">
        <v>34777.699999999997</v>
      </c>
      <c r="GL142" s="2">
        <v>0</v>
      </c>
      <c r="GM142" s="2">
        <v>0</v>
      </c>
      <c r="GN142" s="2">
        <v>0</v>
      </c>
      <c r="GW142" s="1" t="s">
        <v>193</v>
      </c>
      <c r="GX142" s="2">
        <v>0</v>
      </c>
      <c r="GY142" s="2">
        <v>0</v>
      </c>
    </row>
    <row r="143" spans="1:207" ht="15" thickBot="1" x14ac:dyDescent="0.35">
      <c r="A143" s="1" t="s">
        <v>194</v>
      </c>
      <c r="B143" s="2">
        <v>4239.2</v>
      </c>
      <c r="C143" s="2">
        <v>58989.2</v>
      </c>
      <c r="D143" s="2">
        <v>56176.7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P143" s="1" t="s">
        <v>194</v>
      </c>
      <c r="Q143" s="2">
        <v>32982.6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53388.800000000003</v>
      </c>
      <c r="X143" s="2">
        <v>47829.9</v>
      </c>
      <c r="AF143" s="1" t="s">
        <v>194</v>
      </c>
      <c r="AG143" s="2">
        <v>9393</v>
      </c>
      <c r="AH143" s="2">
        <v>1320</v>
      </c>
      <c r="AI143" s="2">
        <v>0</v>
      </c>
      <c r="AJ143" s="2">
        <v>552.5</v>
      </c>
      <c r="AK143" s="2">
        <v>0</v>
      </c>
      <c r="AL143" s="2">
        <v>0</v>
      </c>
      <c r="AM143" s="2">
        <v>0</v>
      </c>
      <c r="AN143" s="2">
        <v>0</v>
      </c>
      <c r="AO143" s="2">
        <v>773.5</v>
      </c>
      <c r="AP143" s="2">
        <v>11582.4</v>
      </c>
      <c r="AQ143" s="2">
        <v>15499.4</v>
      </c>
      <c r="AR143" s="2">
        <v>2748.5</v>
      </c>
      <c r="AS143" s="2">
        <v>0</v>
      </c>
      <c r="AT143" s="2">
        <v>10414</v>
      </c>
      <c r="AU143" s="2">
        <v>330</v>
      </c>
      <c r="AV143" s="2">
        <v>0</v>
      </c>
      <c r="BJ143" s="1" t="s">
        <v>194</v>
      </c>
      <c r="BK143" s="2">
        <v>18358.900000000001</v>
      </c>
      <c r="BL143" s="2">
        <v>14683.9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3228.5</v>
      </c>
      <c r="BT143" s="2">
        <v>0</v>
      </c>
      <c r="BU143" s="2">
        <v>1706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F143" s="1" t="s">
        <v>194</v>
      </c>
      <c r="CG143" s="2">
        <v>2067.5</v>
      </c>
      <c r="CH143" s="2">
        <v>9969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37754.400000000001</v>
      </c>
      <c r="CO143" s="2">
        <v>0</v>
      </c>
      <c r="CP143" s="2">
        <v>0</v>
      </c>
      <c r="CQ143" s="2">
        <v>1239</v>
      </c>
      <c r="CR143" s="2">
        <v>7697</v>
      </c>
      <c r="CS143" s="2">
        <v>0</v>
      </c>
      <c r="CT143" s="2">
        <v>0</v>
      </c>
      <c r="CU143" s="2">
        <v>0</v>
      </c>
      <c r="CV143" s="2">
        <v>0</v>
      </c>
      <c r="DD143" s="1" t="s">
        <v>194</v>
      </c>
      <c r="DE143" s="2">
        <v>15173.7</v>
      </c>
      <c r="DF143" s="2">
        <v>4402.2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850.2</v>
      </c>
      <c r="DM143" s="2">
        <v>19847.5</v>
      </c>
      <c r="DN143" s="2">
        <v>0</v>
      </c>
      <c r="DO143" s="2">
        <v>4420.7</v>
      </c>
      <c r="DP143" s="2">
        <v>0</v>
      </c>
      <c r="DQ143" s="2">
        <v>0</v>
      </c>
      <c r="DR143" s="2">
        <v>0</v>
      </c>
      <c r="DX143" s="1" t="s">
        <v>194</v>
      </c>
      <c r="DY143" s="2">
        <v>882.5</v>
      </c>
      <c r="DZ143" s="2">
        <v>40842.199999999997</v>
      </c>
      <c r="EA143" s="2">
        <v>0</v>
      </c>
      <c r="EB143" s="2">
        <v>0</v>
      </c>
      <c r="EC143" s="2">
        <v>0</v>
      </c>
      <c r="ED143" s="2">
        <v>0</v>
      </c>
      <c r="EE143" s="2">
        <v>2999.2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Q143" s="1" t="s">
        <v>194</v>
      </c>
      <c r="ER143" s="2">
        <v>33837.599999999999</v>
      </c>
      <c r="ES143" s="2">
        <v>5991.4</v>
      </c>
      <c r="ET143" s="2">
        <v>0</v>
      </c>
      <c r="EU143" s="2">
        <v>0</v>
      </c>
      <c r="EV143" s="2">
        <v>0</v>
      </c>
      <c r="EW143" s="2">
        <v>5275.8</v>
      </c>
      <c r="EX143" s="2">
        <v>9824</v>
      </c>
      <c r="EY143" s="2">
        <v>0</v>
      </c>
      <c r="EZ143" s="2">
        <v>0</v>
      </c>
      <c r="FA143" s="2">
        <v>0</v>
      </c>
      <c r="FH143" s="1" t="s">
        <v>194</v>
      </c>
      <c r="FI143" s="2">
        <v>97220.7</v>
      </c>
      <c r="FJ143" s="2">
        <v>10390</v>
      </c>
      <c r="FK143" s="2">
        <v>0</v>
      </c>
      <c r="FL143" s="2">
        <v>0</v>
      </c>
      <c r="FM143" s="2">
        <v>7976.2</v>
      </c>
      <c r="FN143" s="2">
        <v>0</v>
      </c>
      <c r="FO143" s="2">
        <v>0</v>
      </c>
      <c r="FP143" s="2">
        <v>0</v>
      </c>
      <c r="FW143" s="1" t="s">
        <v>194</v>
      </c>
      <c r="FX143" s="2">
        <v>90734.2</v>
      </c>
      <c r="FY143" s="2">
        <v>17320.599999999999</v>
      </c>
      <c r="FZ143" s="2">
        <v>0</v>
      </c>
      <c r="GA143" s="2">
        <v>0</v>
      </c>
      <c r="GB143" s="2">
        <v>0</v>
      </c>
      <c r="GC143" s="2">
        <v>0</v>
      </c>
      <c r="GJ143" s="1" t="s">
        <v>194</v>
      </c>
      <c r="GK143" s="2">
        <v>34777.699999999997</v>
      </c>
      <c r="GL143" s="2">
        <v>0</v>
      </c>
      <c r="GM143" s="2">
        <v>0</v>
      </c>
      <c r="GN143" s="2">
        <v>0</v>
      </c>
      <c r="GW143" s="1" t="s">
        <v>194</v>
      </c>
      <c r="GX143" s="2">
        <v>0</v>
      </c>
      <c r="GY143" s="2">
        <v>0</v>
      </c>
    </row>
    <row r="144" spans="1:207" ht="15" thickBot="1" x14ac:dyDescent="0.35">
      <c r="A144" s="1" t="s">
        <v>195</v>
      </c>
      <c r="B144" s="2">
        <v>4239.2</v>
      </c>
      <c r="C144" s="2">
        <v>58989.2</v>
      </c>
      <c r="D144" s="2">
        <v>56176.7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P144" s="1" t="s">
        <v>195</v>
      </c>
      <c r="Q144" s="2">
        <v>32982.6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53388.800000000003</v>
      </c>
      <c r="X144" s="2">
        <v>46978.1</v>
      </c>
      <c r="AF144" s="1" t="s">
        <v>195</v>
      </c>
      <c r="AG144" s="2">
        <v>9393</v>
      </c>
      <c r="AH144" s="2">
        <v>1320</v>
      </c>
      <c r="AI144" s="2">
        <v>0</v>
      </c>
      <c r="AJ144" s="2">
        <v>552.5</v>
      </c>
      <c r="AK144" s="2">
        <v>0</v>
      </c>
      <c r="AL144" s="2">
        <v>0</v>
      </c>
      <c r="AM144" s="2">
        <v>0</v>
      </c>
      <c r="AN144" s="2">
        <v>0</v>
      </c>
      <c r="AO144" s="2">
        <v>773.5</v>
      </c>
      <c r="AP144" s="2">
        <v>11152.5</v>
      </c>
      <c r="AQ144" s="2">
        <v>15499.4</v>
      </c>
      <c r="AR144" s="2">
        <v>2748.5</v>
      </c>
      <c r="AS144" s="2">
        <v>0</v>
      </c>
      <c r="AT144" s="2">
        <v>9723</v>
      </c>
      <c r="AU144" s="2">
        <v>330</v>
      </c>
      <c r="AV144" s="2">
        <v>0</v>
      </c>
      <c r="BJ144" s="1" t="s">
        <v>195</v>
      </c>
      <c r="BK144" s="2">
        <v>18358.900000000001</v>
      </c>
      <c r="BL144" s="2">
        <v>9554.9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3228.5</v>
      </c>
      <c r="BT144" s="2">
        <v>0</v>
      </c>
      <c r="BU144" s="2">
        <v>1706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F144" s="1" t="s">
        <v>195</v>
      </c>
      <c r="CG144" s="2">
        <v>2067.5</v>
      </c>
      <c r="CH144" s="2">
        <v>9969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37754.400000000001</v>
      </c>
      <c r="CO144" s="2">
        <v>0</v>
      </c>
      <c r="CP144" s="2">
        <v>0</v>
      </c>
      <c r="CQ144" s="2">
        <v>0</v>
      </c>
      <c r="CR144" s="2">
        <v>6431</v>
      </c>
      <c r="CS144" s="2">
        <v>0</v>
      </c>
      <c r="CT144" s="2">
        <v>0</v>
      </c>
      <c r="CU144" s="2">
        <v>0</v>
      </c>
      <c r="CV144" s="2">
        <v>0</v>
      </c>
      <c r="DD144" s="1" t="s">
        <v>195</v>
      </c>
      <c r="DE144" s="2">
        <v>10198.4</v>
      </c>
      <c r="DF144" s="2">
        <v>4402.2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850.2</v>
      </c>
      <c r="DM144" s="2">
        <v>19847.5</v>
      </c>
      <c r="DN144" s="2">
        <v>0</v>
      </c>
      <c r="DO144" s="2">
        <v>4420.7</v>
      </c>
      <c r="DP144" s="2">
        <v>0</v>
      </c>
      <c r="DQ144" s="2">
        <v>0</v>
      </c>
      <c r="DR144" s="2">
        <v>0</v>
      </c>
      <c r="DX144" s="1" t="s">
        <v>195</v>
      </c>
      <c r="DY144" s="2">
        <v>882.5</v>
      </c>
      <c r="DZ144" s="2">
        <v>36957.9</v>
      </c>
      <c r="EA144" s="2">
        <v>0</v>
      </c>
      <c r="EB144" s="2">
        <v>0</v>
      </c>
      <c r="EC144" s="2">
        <v>0</v>
      </c>
      <c r="ED144" s="2">
        <v>0</v>
      </c>
      <c r="EE144" s="2">
        <v>2999.2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Q144" s="1" t="s">
        <v>195</v>
      </c>
      <c r="ER144" s="2">
        <v>27535</v>
      </c>
      <c r="ES144" s="2">
        <v>5991.4</v>
      </c>
      <c r="ET144" s="2">
        <v>0</v>
      </c>
      <c r="EU144" s="2">
        <v>0</v>
      </c>
      <c r="EV144" s="2">
        <v>0</v>
      </c>
      <c r="EW144" s="2">
        <v>5275.8</v>
      </c>
      <c r="EX144" s="2">
        <v>9824</v>
      </c>
      <c r="EY144" s="2">
        <v>0</v>
      </c>
      <c r="EZ144" s="2">
        <v>0</v>
      </c>
      <c r="FA144" s="2">
        <v>0</v>
      </c>
      <c r="FH144" s="1" t="s">
        <v>195</v>
      </c>
      <c r="FI144" s="2">
        <v>97220.7</v>
      </c>
      <c r="FJ144" s="2">
        <v>10390</v>
      </c>
      <c r="FK144" s="2">
        <v>0</v>
      </c>
      <c r="FL144" s="2">
        <v>0</v>
      </c>
      <c r="FM144" s="2">
        <v>7976.2</v>
      </c>
      <c r="FN144" s="2">
        <v>0</v>
      </c>
      <c r="FO144" s="2">
        <v>0</v>
      </c>
      <c r="FP144" s="2">
        <v>0</v>
      </c>
      <c r="FW144" s="1" t="s">
        <v>195</v>
      </c>
      <c r="FX144" s="2">
        <v>90734.2</v>
      </c>
      <c r="FY144" s="2">
        <v>17320.599999999999</v>
      </c>
      <c r="FZ144" s="2">
        <v>0</v>
      </c>
      <c r="GA144" s="2">
        <v>0</v>
      </c>
      <c r="GB144" s="2">
        <v>0</v>
      </c>
      <c r="GC144" s="2">
        <v>0</v>
      </c>
      <c r="GJ144" s="1" t="s">
        <v>195</v>
      </c>
      <c r="GK144" s="2">
        <v>34777.699999999997</v>
      </c>
      <c r="GL144" s="2">
        <v>0</v>
      </c>
      <c r="GM144" s="2">
        <v>0</v>
      </c>
      <c r="GN144" s="2">
        <v>0</v>
      </c>
      <c r="GW144" s="1" t="s">
        <v>195</v>
      </c>
      <c r="GX144" s="2">
        <v>0</v>
      </c>
      <c r="GY144" s="2">
        <v>0</v>
      </c>
    </row>
    <row r="145" spans="1:211" ht="15" thickBot="1" x14ac:dyDescent="0.35">
      <c r="A145" s="1" t="s">
        <v>196</v>
      </c>
      <c r="B145" s="2">
        <v>4239.2</v>
      </c>
      <c r="C145" s="2">
        <v>58989.2</v>
      </c>
      <c r="D145" s="2">
        <v>56176.7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P145" s="1" t="s">
        <v>196</v>
      </c>
      <c r="Q145" s="2">
        <v>32982.6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53388.800000000003</v>
      </c>
      <c r="X145" s="2">
        <v>46978.1</v>
      </c>
      <c r="AF145" s="1" t="s">
        <v>196</v>
      </c>
      <c r="AG145" s="2">
        <v>9393</v>
      </c>
      <c r="AH145" s="2">
        <v>1320</v>
      </c>
      <c r="AI145" s="2">
        <v>0</v>
      </c>
      <c r="AJ145" s="2">
        <v>552.5</v>
      </c>
      <c r="AK145" s="2">
        <v>0</v>
      </c>
      <c r="AL145" s="2">
        <v>0</v>
      </c>
      <c r="AM145" s="2">
        <v>0</v>
      </c>
      <c r="AN145" s="2">
        <v>0</v>
      </c>
      <c r="AO145" s="2">
        <v>773.5</v>
      </c>
      <c r="AP145" s="2">
        <v>11152.5</v>
      </c>
      <c r="AQ145" s="2">
        <v>15499.4</v>
      </c>
      <c r="AR145" s="2">
        <v>0</v>
      </c>
      <c r="AS145" s="2">
        <v>0</v>
      </c>
      <c r="AT145" s="2">
        <v>9723</v>
      </c>
      <c r="AU145" s="2">
        <v>330</v>
      </c>
      <c r="AV145" s="2">
        <v>0</v>
      </c>
      <c r="BJ145" s="1" t="s">
        <v>196</v>
      </c>
      <c r="BK145" s="2">
        <v>16216.9</v>
      </c>
      <c r="BL145" s="2">
        <v>9554.9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2571.5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F145" s="1" t="s">
        <v>196</v>
      </c>
      <c r="CG145" s="2">
        <v>2067.5</v>
      </c>
      <c r="CH145" s="2">
        <v>433.5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37055.9</v>
      </c>
      <c r="CO145" s="2">
        <v>0</v>
      </c>
      <c r="CP145" s="2">
        <v>0</v>
      </c>
      <c r="CQ145" s="2">
        <v>0</v>
      </c>
      <c r="CR145" s="2">
        <v>6431</v>
      </c>
      <c r="CS145" s="2">
        <v>0</v>
      </c>
      <c r="CT145" s="2">
        <v>0</v>
      </c>
      <c r="CU145" s="2">
        <v>0</v>
      </c>
      <c r="CV145" s="2">
        <v>0</v>
      </c>
      <c r="DD145" s="1" t="s">
        <v>196</v>
      </c>
      <c r="DE145" s="2">
        <v>10198.4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850.2</v>
      </c>
      <c r="DM145" s="2">
        <v>19847.5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X145" s="1" t="s">
        <v>196</v>
      </c>
      <c r="DY145" s="2">
        <v>516.4</v>
      </c>
      <c r="DZ145" s="2">
        <v>36957.9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Q145" s="1" t="s">
        <v>196</v>
      </c>
      <c r="ER145" s="2">
        <v>25617.4</v>
      </c>
      <c r="ES145" s="2">
        <v>5991.4</v>
      </c>
      <c r="ET145" s="2">
        <v>0</v>
      </c>
      <c r="EU145" s="2">
        <v>0</v>
      </c>
      <c r="EV145" s="2">
        <v>0</v>
      </c>
      <c r="EW145" s="2">
        <v>5275.8</v>
      </c>
      <c r="EX145" s="2">
        <v>0</v>
      </c>
      <c r="EY145" s="2">
        <v>0</v>
      </c>
      <c r="EZ145" s="2">
        <v>0</v>
      </c>
      <c r="FA145" s="2">
        <v>0</v>
      </c>
      <c r="FH145" s="1" t="s">
        <v>196</v>
      </c>
      <c r="FI145" s="2">
        <v>97220.7</v>
      </c>
      <c r="FJ145" s="2">
        <v>10390</v>
      </c>
      <c r="FK145" s="2">
        <v>0</v>
      </c>
      <c r="FL145" s="2">
        <v>0</v>
      </c>
      <c r="FM145" s="2">
        <v>3290.2</v>
      </c>
      <c r="FN145" s="2">
        <v>0</v>
      </c>
      <c r="FO145" s="2">
        <v>0</v>
      </c>
      <c r="FP145" s="2">
        <v>0</v>
      </c>
      <c r="FW145" s="1" t="s">
        <v>196</v>
      </c>
      <c r="FX145" s="2">
        <v>71369.100000000006</v>
      </c>
      <c r="FY145" s="2">
        <v>17320.599999999999</v>
      </c>
      <c r="FZ145" s="2">
        <v>0</v>
      </c>
      <c r="GA145" s="2">
        <v>0</v>
      </c>
      <c r="GB145" s="2">
        <v>0</v>
      </c>
      <c r="GC145" s="2">
        <v>0</v>
      </c>
      <c r="GJ145" s="1" t="s">
        <v>196</v>
      </c>
      <c r="GK145" s="2">
        <v>34777.699999999997</v>
      </c>
      <c r="GL145" s="2">
        <v>0</v>
      </c>
      <c r="GM145" s="2">
        <v>0</v>
      </c>
      <c r="GN145" s="2">
        <v>0</v>
      </c>
      <c r="GW145" s="1" t="s">
        <v>196</v>
      </c>
      <c r="GX145" s="2">
        <v>0</v>
      </c>
      <c r="GY145" s="2">
        <v>0</v>
      </c>
    </row>
    <row r="146" spans="1:211" ht="15" thickBot="1" x14ac:dyDescent="0.35">
      <c r="A146" s="1" t="s">
        <v>197</v>
      </c>
      <c r="B146" s="2">
        <v>3390.6</v>
      </c>
      <c r="C146" s="2">
        <v>58273.4</v>
      </c>
      <c r="D146" s="2">
        <v>56176.7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P146" s="1" t="s">
        <v>197</v>
      </c>
      <c r="Q146" s="2">
        <v>32982.6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53388.800000000003</v>
      </c>
      <c r="X146" s="2">
        <v>46264.1</v>
      </c>
      <c r="AF146" s="1" t="s">
        <v>197</v>
      </c>
      <c r="AG146" s="2">
        <v>9393</v>
      </c>
      <c r="AH146" s="2">
        <v>1320</v>
      </c>
      <c r="AI146" s="2">
        <v>0</v>
      </c>
      <c r="AJ146" s="2">
        <v>552.5</v>
      </c>
      <c r="AK146" s="2">
        <v>0</v>
      </c>
      <c r="AL146" s="2">
        <v>0</v>
      </c>
      <c r="AM146" s="2">
        <v>0</v>
      </c>
      <c r="AN146" s="2">
        <v>0</v>
      </c>
      <c r="AO146" s="2">
        <v>773.5</v>
      </c>
      <c r="AP146" s="2">
        <v>0</v>
      </c>
      <c r="AQ146" s="2">
        <v>15499.4</v>
      </c>
      <c r="AR146" s="2">
        <v>0</v>
      </c>
      <c r="AS146" s="2">
        <v>0</v>
      </c>
      <c r="AT146" s="2">
        <v>9723</v>
      </c>
      <c r="AU146" s="2">
        <v>330</v>
      </c>
      <c r="AV146" s="2">
        <v>0</v>
      </c>
      <c r="BJ146" s="1" t="s">
        <v>197</v>
      </c>
      <c r="BK146" s="2">
        <v>11316.4</v>
      </c>
      <c r="BL146" s="2">
        <v>8587.9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2571.5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F146" s="1" t="s">
        <v>197</v>
      </c>
      <c r="CG146" s="2">
        <v>770.5</v>
      </c>
      <c r="CH146" s="2">
        <v>433.5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29400.9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DD146" s="1" t="s">
        <v>197</v>
      </c>
      <c r="DE146" s="2">
        <v>5748.1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850.2</v>
      </c>
      <c r="DM146" s="2">
        <v>19847.5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X146" s="1" t="s">
        <v>197</v>
      </c>
      <c r="DY146" s="2">
        <v>516.4</v>
      </c>
      <c r="DZ146" s="2">
        <v>36957.9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Q146" s="1" t="s">
        <v>197</v>
      </c>
      <c r="ER146" s="2">
        <v>25617.4</v>
      </c>
      <c r="ES146" s="2">
        <v>5991.4</v>
      </c>
      <c r="ET146" s="2">
        <v>0</v>
      </c>
      <c r="EU146" s="2">
        <v>0</v>
      </c>
      <c r="EV146" s="2">
        <v>0</v>
      </c>
      <c r="EW146" s="2">
        <v>5275.8</v>
      </c>
      <c r="EX146" s="2">
        <v>0</v>
      </c>
      <c r="EY146" s="2">
        <v>0</v>
      </c>
      <c r="EZ146" s="2">
        <v>0</v>
      </c>
      <c r="FA146" s="2">
        <v>0</v>
      </c>
      <c r="FH146" s="1" t="s">
        <v>197</v>
      </c>
      <c r="FI146" s="2">
        <v>61433</v>
      </c>
      <c r="FJ146" s="2">
        <v>10390</v>
      </c>
      <c r="FK146" s="2">
        <v>0</v>
      </c>
      <c r="FL146" s="2">
        <v>0</v>
      </c>
      <c r="FM146" s="2">
        <v>3290.2</v>
      </c>
      <c r="FN146" s="2">
        <v>0</v>
      </c>
      <c r="FO146" s="2">
        <v>0</v>
      </c>
      <c r="FP146" s="2">
        <v>0</v>
      </c>
      <c r="FW146" s="1" t="s">
        <v>197</v>
      </c>
      <c r="FX146" s="2">
        <v>71239.399999999994</v>
      </c>
      <c r="FY146" s="2">
        <v>17320.599999999999</v>
      </c>
      <c r="FZ146" s="2">
        <v>0</v>
      </c>
      <c r="GA146" s="2">
        <v>0</v>
      </c>
      <c r="GB146" s="2">
        <v>0</v>
      </c>
      <c r="GC146" s="2">
        <v>0</v>
      </c>
      <c r="GJ146" s="1" t="s">
        <v>197</v>
      </c>
      <c r="GK146" s="2">
        <v>34777.699999999997</v>
      </c>
      <c r="GL146" s="2">
        <v>0</v>
      </c>
      <c r="GM146" s="2">
        <v>0</v>
      </c>
      <c r="GN146" s="2">
        <v>0</v>
      </c>
      <c r="GW146" s="1" t="s">
        <v>197</v>
      </c>
      <c r="GX146" s="2">
        <v>0</v>
      </c>
      <c r="GY146" s="2">
        <v>0</v>
      </c>
    </row>
    <row r="147" spans="1:211" ht="15" thickBot="1" x14ac:dyDescent="0.35">
      <c r="A147" s="1" t="s">
        <v>198</v>
      </c>
      <c r="B147" s="2">
        <v>3390.6</v>
      </c>
      <c r="C147" s="2">
        <v>58223.5</v>
      </c>
      <c r="D147" s="2">
        <v>56176.7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P147" s="1" t="s">
        <v>198</v>
      </c>
      <c r="Q147" s="2">
        <v>32982.6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53388.800000000003</v>
      </c>
      <c r="X147" s="2">
        <v>46189.9</v>
      </c>
      <c r="AF147" s="1" t="s">
        <v>198</v>
      </c>
      <c r="AG147" s="2">
        <v>9393</v>
      </c>
      <c r="AH147" s="2">
        <v>1270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15499.4</v>
      </c>
      <c r="AR147" s="2">
        <v>0</v>
      </c>
      <c r="AS147" s="2">
        <v>0</v>
      </c>
      <c r="AT147" s="2">
        <v>9723</v>
      </c>
      <c r="AU147" s="2">
        <v>27.5</v>
      </c>
      <c r="AV147" s="2">
        <v>0</v>
      </c>
      <c r="BJ147" s="1" t="s">
        <v>198</v>
      </c>
      <c r="BK147" s="2">
        <v>9199.9</v>
      </c>
      <c r="BL147" s="2">
        <v>8537.9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1050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F147" s="1" t="s">
        <v>198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29400.9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DD147" s="1" t="s">
        <v>198</v>
      </c>
      <c r="DE147" s="2">
        <v>1283.9000000000001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850.2</v>
      </c>
      <c r="DM147" s="2">
        <v>19847.5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X147" s="1" t="s">
        <v>198</v>
      </c>
      <c r="DY147" s="2">
        <v>516.4</v>
      </c>
      <c r="DZ147" s="2">
        <v>36957.9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Q147" s="1" t="s">
        <v>198</v>
      </c>
      <c r="ER147" s="2">
        <v>18800.099999999999</v>
      </c>
      <c r="ES147" s="2">
        <v>5991.4</v>
      </c>
      <c r="ET147" s="2">
        <v>0</v>
      </c>
      <c r="EU147" s="2">
        <v>0</v>
      </c>
      <c r="EV147" s="2">
        <v>0</v>
      </c>
      <c r="EW147" s="2">
        <v>5275.8</v>
      </c>
      <c r="EX147" s="2">
        <v>0</v>
      </c>
      <c r="EY147" s="2">
        <v>0</v>
      </c>
      <c r="EZ147" s="2">
        <v>0</v>
      </c>
      <c r="FA147" s="2">
        <v>0</v>
      </c>
      <c r="FH147" s="1" t="s">
        <v>198</v>
      </c>
      <c r="FI147" s="2">
        <v>61433</v>
      </c>
      <c r="FJ147" s="2">
        <v>10390</v>
      </c>
      <c r="FK147" s="2">
        <v>0</v>
      </c>
      <c r="FL147" s="2">
        <v>0</v>
      </c>
      <c r="FM147" s="2">
        <v>3290.2</v>
      </c>
      <c r="FN147" s="2">
        <v>0</v>
      </c>
      <c r="FO147" s="2">
        <v>0</v>
      </c>
      <c r="FP147" s="2">
        <v>0</v>
      </c>
      <c r="FW147" s="1" t="s">
        <v>198</v>
      </c>
      <c r="FX147" s="2">
        <v>41814.300000000003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J147" s="1" t="s">
        <v>198</v>
      </c>
      <c r="GK147" s="2">
        <v>0</v>
      </c>
      <c r="GL147" s="2">
        <v>0</v>
      </c>
      <c r="GM147" s="2">
        <v>0</v>
      </c>
      <c r="GN147" s="2">
        <v>0</v>
      </c>
      <c r="GW147" s="1" t="s">
        <v>198</v>
      </c>
      <c r="GX147" s="2">
        <v>0</v>
      </c>
      <c r="GY147" s="2">
        <v>0</v>
      </c>
    </row>
    <row r="148" spans="1:211" ht="15" thickBot="1" x14ac:dyDescent="0.35">
      <c r="A148" s="1" t="s">
        <v>199</v>
      </c>
      <c r="B148" s="2">
        <v>3390.6</v>
      </c>
      <c r="C148" s="2">
        <v>58223.5</v>
      </c>
      <c r="D148" s="2">
        <v>56176.7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P148" s="1" t="s">
        <v>199</v>
      </c>
      <c r="Q148" s="2">
        <v>32982.6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53388.800000000003</v>
      </c>
      <c r="X148" s="2">
        <v>45698.9</v>
      </c>
      <c r="AF148" s="1" t="s">
        <v>199</v>
      </c>
      <c r="AG148" s="2">
        <v>9393</v>
      </c>
      <c r="AH148" s="2">
        <v>1270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15499.4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BJ148" s="1" t="s">
        <v>199</v>
      </c>
      <c r="BK148" s="2">
        <v>9199.9</v>
      </c>
      <c r="BL148" s="2">
        <v>8537.9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1050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F148" s="1" t="s">
        <v>199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DD148" s="1" t="s">
        <v>199</v>
      </c>
      <c r="DE148" s="2">
        <v>1283.9000000000001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850.2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X148" s="1" t="s">
        <v>199</v>
      </c>
      <c r="DY148" s="2">
        <v>516.4</v>
      </c>
      <c r="DZ148" s="2">
        <v>36957.9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Q148" s="1" t="s">
        <v>199</v>
      </c>
      <c r="ER148" s="2">
        <v>18800.099999999999</v>
      </c>
      <c r="ES148" s="2">
        <v>1277.7</v>
      </c>
      <c r="ET148" s="2">
        <v>0</v>
      </c>
      <c r="EU148" s="2">
        <v>0</v>
      </c>
      <c r="EV148" s="2">
        <v>0</v>
      </c>
      <c r="EW148" s="2">
        <v>5275.8</v>
      </c>
      <c r="EX148" s="2">
        <v>0</v>
      </c>
      <c r="EY148" s="2">
        <v>0</v>
      </c>
      <c r="EZ148" s="2">
        <v>0</v>
      </c>
      <c r="FA148" s="2">
        <v>0</v>
      </c>
      <c r="FH148" s="1" t="s">
        <v>199</v>
      </c>
      <c r="FI148" s="2">
        <v>61433</v>
      </c>
      <c r="FJ148" s="2">
        <v>10390</v>
      </c>
      <c r="FK148" s="2">
        <v>0</v>
      </c>
      <c r="FL148" s="2">
        <v>0</v>
      </c>
      <c r="FM148" s="2">
        <v>3290.2</v>
      </c>
      <c r="FN148" s="2">
        <v>0</v>
      </c>
      <c r="FO148" s="2">
        <v>0</v>
      </c>
      <c r="FP148" s="2">
        <v>0</v>
      </c>
      <c r="FW148" s="1" t="s">
        <v>199</v>
      </c>
      <c r="FX148" s="2">
        <v>41814.300000000003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J148" s="1" t="s">
        <v>199</v>
      </c>
      <c r="GK148" s="2">
        <v>0</v>
      </c>
      <c r="GL148" s="2">
        <v>0</v>
      </c>
      <c r="GM148" s="2">
        <v>0</v>
      </c>
      <c r="GN148" s="2">
        <v>0</v>
      </c>
      <c r="GW148" s="1" t="s">
        <v>199</v>
      </c>
      <c r="GX148" s="2">
        <v>0</v>
      </c>
      <c r="GY148" s="2">
        <v>0</v>
      </c>
    </row>
    <row r="149" spans="1:211" ht="15" thickBot="1" x14ac:dyDescent="0.35">
      <c r="A149" s="1" t="s">
        <v>308</v>
      </c>
      <c r="B149" s="2">
        <v>3390.6</v>
      </c>
      <c r="C149" s="2">
        <v>58223.5</v>
      </c>
      <c r="D149" s="2">
        <v>56176.7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P149" s="1" t="s">
        <v>308</v>
      </c>
      <c r="Q149" s="2">
        <v>32982.6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53388.800000000003</v>
      </c>
      <c r="X149" s="2">
        <v>45698.9</v>
      </c>
      <c r="AF149" s="1" t="s">
        <v>308</v>
      </c>
      <c r="AG149" s="2">
        <v>9393</v>
      </c>
      <c r="AH149" s="2">
        <v>1270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15499.4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BJ149" s="1" t="s">
        <v>308</v>
      </c>
      <c r="BK149" s="2">
        <v>9199.9</v>
      </c>
      <c r="BL149" s="2">
        <v>8537.9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1050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F149" s="1" t="s">
        <v>308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DD149" s="1" t="s">
        <v>308</v>
      </c>
      <c r="DE149" s="2">
        <v>1283.9000000000001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X149" s="1" t="s">
        <v>308</v>
      </c>
      <c r="DY149" s="2">
        <v>516.4</v>
      </c>
      <c r="DZ149" s="2">
        <v>19659.7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Q149" s="1" t="s">
        <v>308</v>
      </c>
      <c r="ER149" s="2">
        <v>18800.099999999999</v>
      </c>
      <c r="ES149" s="2">
        <v>0</v>
      </c>
      <c r="ET149" s="2">
        <v>0</v>
      </c>
      <c r="EU149" s="2">
        <v>0</v>
      </c>
      <c r="EV149" s="2">
        <v>0</v>
      </c>
      <c r="EW149" s="2">
        <v>3663</v>
      </c>
      <c r="EX149" s="2">
        <v>0</v>
      </c>
      <c r="EY149" s="2">
        <v>0</v>
      </c>
      <c r="EZ149" s="2">
        <v>0</v>
      </c>
      <c r="FA149" s="2">
        <v>0</v>
      </c>
      <c r="FH149" s="1" t="s">
        <v>308</v>
      </c>
      <c r="FI149" s="2">
        <v>50916.9</v>
      </c>
      <c r="FJ149" s="2">
        <v>10390</v>
      </c>
      <c r="FK149" s="2">
        <v>0</v>
      </c>
      <c r="FL149" s="2">
        <v>0</v>
      </c>
      <c r="FM149" s="2">
        <v>3290.2</v>
      </c>
      <c r="FN149" s="2">
        <v>0</v>
      </c>
      <c r="FO149" s="2">
        <v>0</v>
      </c>
      <c r="FP149" s="2">
        <v>0</v>
      </c>
      <c r="FW149" s="1" t="s">
        <v>308</v>
      </c>
      <c r="FX149" s="2">
        <v>41814.300000000003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J149" s="1" t="s">
        <v>308</v>
      </c>
      <c r="GK149" s="2">
        <v>0</v>
      </c>
      <c r="GL149" s="2">
        <v>0</v>
      </c>
      <c r="GM149" s="2">
        <v>0</v>
      </c>
      <c r="GN149" s="2">
        <v>0</v>
      </c>
      <c r="GW149" s="1" t="s">
        <v>308</v>
      </c>
      <c r="GX149" s="2">
        <v>0</v>
      </c>
      <c r="GY149" s="2">
        <v>0</v>
      </c>
    </row>
    <row r="150" spans="1:211" ht="15" thickBot="1" x14ac:dyDescent="0.35">
      <c r="A150" s="1" t="s">
        <v>309</v>
      </c>
      <c r="B150" s="2">
        <v>3390.6</v>
      </c>
      <c r="C150" s="2">
        <v>58223.5</v>
      </c>
      <c r="D150" s="2">
        <v>56176.7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P150" s="1" t="s">
        <v>309</v>
      </c>
      <c r="Q150" s="2">
        <v>32982.6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53388.800000000003</v>
      </c>
      <c r="X150" s="2">
        <v>45698.9</v>
      </c>
      <c r="AF150" s="1" t="s">
        <v>309</v>
      </c>
      <c r="AG150" s="2">
        <v>9393</v>
      </c>
      <c r="AH150" s="2">
        <v>1270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BJ150" s="1" t="s">
        <v>309</v>
      </c>
      <c r="BK150" s="2">
        <v>9199.9</v>
      </c>
      <c r="BL150" s="2">
        <v>8537.9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1050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F150" s="1" t="s">
        <v>309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DD150" s="1" t="s">
        <v>309</v>
      </c>
      <c r="DE150" s="2">
        <v>1283.9000000000001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X150" s="1" t="s">
        <v>309</v>
      </c>
      <c r="DY150" s="2">
        <v>516.4</v>
      </c>
      <c r="DZ150" s="2">
        <v>133.4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Q150" s="1" t="s">
        <v>309</v>
      </c>
      <c r="ER150" s="2">
        <v>133.19999999999999</v>
      </c>
      <c r="ES150" s="2">
        <v>0</v>
      </c>
      <c r="ET150" s="2">
        <v>0</v>
      </c>
      <c r="EU150" s="2">
        <v>0</v>
      </c>
      <c r="EV150" s="2">
        <v>0</v>
      </c>
      <c r="EW150" s="2">
        <v>3663</v>
      </c>
      <c r="EX150" s="2">
        <v>0</v>
      </c>
      <c r="EY150" s="2">
        <v>0</v>
      </c>
      <c r="EZ150" s="2">
        <v>0</v>
      </c>
      <c r="FA150" s="2">
        <v>0</v>
      </c>
      <c r="FH150" s="1" t="s">
        <v>309</v>
      </c>
      <c r="FI150" s="2">
        <v>11764.9</v>
      </c>
      <c r="FJ150" s="2">
        <v>10390</v>
      </c>
      <c r="FK150" s="2">
        <v>0</v>
      </c>
      <c r="FL150" s="2">
        <v>0</v>
      </c>
      <c r="FM150" s="2">
        <v>3290.2</v>
      </c>
      <c r="FN150" s="2">
        <v>0</v>
      </c>
      <c r="FO150" s="2">
        <v>0</v>
      </c>
      <c r="FP150" s="2">
        <v>0</v>
      </c>
      <c r="FW150" s="1" t="s">
        <v>309</v>
      </c>
      <c r="FX150" s="2">
        <v>41814.300000000003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J150" s="1" t="s">
        <v>309</v>
      </c>
      <c r="GK150" s="2">
        <v>0</v>
      </c>
      <c r="GL150" s="2">
        <v>0</v>
      </c>
      <c r="GM150" s="2">
        <v>0</v>
      </c>
      <c r="GN150" s="2">
        <v>0</v>
      </c>
      <c r="GW150" s="1" t="s">
        <v>309</v>
      </c>
      <c r="GX150" s="2">
        <v>0</v>
      </c>
      <c r="GY150" s="2">
        <v>0</v>
      </c>
    </row>
    <row r="151" spans="1:211" ht="15" thickBot="1" x14ac:dyDescent="0.35">
      <c r="A151" s="1" t="s">
        <v>310</v>
      </c>
      <c r="B151" s="2">
        <v>3390.6</v>
      </c>
      <c r="C151" s="2">
        <v>58223.5</v>
      </c>
      <c r="D151" s="2">
        <v>56176.7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P151" s="1" t="s">
        <v>310</v>
      </c>
      <c r="Q151" s="2">
        <v>32982.6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53388.800000000003</v>
      </c>
      <c r="X151" s="2">
        <v>45698.9</v>
      </c>
      <c r="AF151" s="1" t="s">
        <v>310</v>
      </c>
      <c r="AG151" s="2">
        <v>9393</v>
      </c>
      <c r="AH151" s="2">
        <v>953.5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BJ151" s="1" t="s">
        <v>310</v>
      </c>
      <c r="BK151" s="2">
        <v>9199.9</v>
      </c>
      <c r="BL151" s="2">
        <v>8537.9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F151" s="1" t="s">
        <v>310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DD151" s="1" t="s">
        <v>310</v>
      </c>
      <c r="DE151" s="2">
        <v>1283.9000000000001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X151" s="1" t="s">
        <v>310</v>
      </c>
      <c r="DY151" s="2">
        <v>516.4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Q151" s="1" t="s">
        <v>310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3663</v>
      </c>
      <c r="EX151" s="2">
        <v>0</v>
      </c>
      <c r="EY151" s="2">
        <v>0</v>
      </c>
      <c r="EZ151" s="2">
        <v>0</v>
      </c>
      <c r="FA151" s="2">
        <v>0</v>
      </c>
      <c r="FH151" s="1" t="s">
        <v>310</v>
      </c>
      <c r="FI151" s="2">
        <v>11764.9</v>
      </c>
      <c r="FJ151" s="2">
        <v>0</v>
      </c>
      <c r="FK151" s="2">
        <v>0</v>
      </c>
      <c r="FL151" s="2">
        <v>0</v>
      </c>
      <c r="FM151" s="2">
        <v>3290.2</v>
      </c>
      <c r="FN151" s="2">
        <v>0</v>
      </c>
      <c r="FO151" s="2">
        <v>0</v>
      </c>
      <c r="FP151" s="2">
        <v>0</v>
      </c>
      <c r="FW151" s="1" t="s">
        <v>310</v>
      </c>
      <c r="FX151" s="2">
        <v>23740.799999999999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J151" s="1" t="s">
        <v>310</v>
      </c>
      <c r="GK151" s="2">
        <v>0</v>
      </c>
      <c r="GL151" s="2">
        <v>0</v>
      </c>
      <c r="GM151" s="2">
        <v>0</v>
      </c>
      <c r="GN151" s="2">
        <v>0</v>
      </c>
      <c r="GW151" s="1" t="s">
        <v>310</v>
      </c>
      <c r="GX151" s="2">
        <v>0</v>
      </c>
      <c r="GY151" s="2">
        <v>0</v>
      </c>
    </row>
    <row r="152" spans="1:211" ht="15" thickBot="1" x14ac:dyDescent="0.35">
      <c r="A152" s="1" t="s">
        <v>311</v>
      </c>
      <c r="B152" s="2">
        <v>0</v>
      </c>
      <c r="C152" s="2">
        <v>57973.9</v>
      </c>
      <c r="D152" s="2">
        <v>56176.7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P152" s="1" t="s">
        <v>311</v>
      </c>
      <c r="Q152" s="2">
        <v>32982.6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53388.800000000003</v>
      </c>
      <c r="X152" s="2">
        <v>45366.6</v>
      </c>
      <c r="AF152" s="1" t="s">
        <v>311</v>
      </c>
      <c r="AG152" s="2">
        <v>0</v>
      </c>
      <c r="AH152" s="2">
        <v>953.5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BJ152" s="1" t="s">
        <v>311</v>
      </c>
      <c r="BK152" s="2">
        <v>1533.5</v>
      </c>
      <c r="BL152" s="2">
        <v>133.5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F152" s="1" t="s">
        <v>311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DD152" s="1" t="s">
        <v>311</v>
      </c>
      <c r="DE152" s="2">
        <v>1283.9000000000001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X152" s="1" t="s">
        <v>311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Q152" s="1" t="s">
        <v>311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3663</v>
      </c>
      <c r="EX152" s="2">
        <v>0</v>
      </c>
      <c r="EY152" s="2">
        <v>0</v>
      </c>
      <c r="EZ152" s="2">
        <v>0</v>
      </c>
      <c r="FA152" s="2">
        <v>0</v>
      </c>
      <c r="FH152" s="1" t="s">
        <v>311</v>
      </c>
      <c r="FI152" s="2">
        <v>0</v>
      </c>
      <c r="FJ152" s="2">
        <v>0</v>
      </c>
      <c r="FK152" s="2">
        <v>0</v>
      </c>
      <c r="FL152" s="2">
        <v>0</v>
      </c>
      <c r="FM152" s="2">
        <v>1391.3</v>
      </c>
      <c r="FN152" s="2">
        <v>0</v>
      </c>
      <c r="FO152" s="2">
        <v>0</v>
      </c>
      <c r="FP152" s="2">
        <v>0</v>
      </c>
      <c r="FW152" s="1" t="s">
        <v>311</v>
      </c>
      <c r="FX152" s="2">
        <v>19025.599999999999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J152" s="1" t="s">
        <v>311</v>
      </c>
      <c r="GK152" s="2">
        <v>0</v>
      </c>
      <c r="GL152" s="2">
        <v>0</v>
      </c>
      <c r="GM152" s="2">
        <v>0</v>
      </c>
      <c r="GN152" s="2">
        <v>0</v>
      </c>
      <c r="GW152" s="1" t="s">
        <v>311</v>
      </c>
      <c r="GX152" s="2">
        <v>0</v>
      </c>
      <c r="GY152" s="2">
        <v>0</v>
      </c>
    </row>
    <row r="153" spans="1:211" ht="15" thickBot="1" x14ac:dyDescent="0.35">
      <c r="A153" s="1" t="s">
        <v>312</v>
      </c>
      <c r="B153" s="2">
        <v>0</v>
      </c>
      <c r="C153" s="2">
        <v>56310</v>
      </c>
      <c r="D153" s="2">
        <v>56176.7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P153" s="1" t="s">
        <v>312</v>
      </c>
      <c r="Q153" s="2">
        <v>32982.6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53388.800000000003</v>
      </c>
      <c r="X153" s="2">
        <v>45366.6</v>
      </c>
      <c r="AF153" s="1" t="s">
        <v>312</v>
      </c>
      <c r="AG153" s="2">
        <v>0</v>
      </c>
      <c r="AH153" s="2">
        <v>770.5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BJ153" s="1" t="s">
        <v>312</v>
      </c>
      <c r="BK153" s="2">
        <v>0</v>
      </c>
      <c r="BL153" s="2">
        <v>133.5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F153" s="1" t="s">
        <v>312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DD153" s="1" t="s">
        <v>312</v>
      </c>
      <c r="DE153" s="2">
        <v>133.5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X153" s="1" t="s">
        <v>312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Q153" s="1" t="s">
        <v>312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H153" s="1" t="s">
        <v>312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W153" s="1" t="s">
        <v>312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J153" s="1" t="s">
        <v>312</v>
      </c>
      <c r="GK153" s="2">
        <v>0</v>
      </c>
      <c r="GL153" s="2">
        <v>0</v>
      </c>
      <c r="GM153" s="2">
        <v>0</v>
      </c>
      <c r="GN153" s="2">
        <v>0</v>
      </c>
      <c r="GW153" s="1" t="s">
        <v>312</v>
      </c>
      <c r="GX153" s="2">
        <v>0</v>
      </c>
      <c r="GY153" s="2">
        <v>0</v>
      </c>
    </row>
    <row r="154" spans="1:211" ht="15" thickBot="1" x14ac:dyDescent="0.35">
      <c r="A154" s="1" t="s">
        <v>313</v>
      </c>
      <c r="B154" s="2">
        <v>0</v>
      </c>
      <c r="C154" s="2">
        <v>56176.7</v>
      </c>
      <c r="D154" s="2">
        <v>56176.7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P154" s="1" t="s">
        <v>313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53388.800000000003</v>
      </c>
      <c r="X154" s="2">
        <v>45366.6</v>
      </c>
      <c r="AF154" s="1" t="s">
        <v>313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BJ154" s="1" t="s">
        <v>313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F154" s="1" t="s">
        <v>313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DD154" s="1" t="s">
        <v>313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X154" s="1" t="s">
        <v>313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Q154" s="1" t="s">
        <v>313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H154" s="1" t="s">
        <v>313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W154" s="1" t="s">
        <v>313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J154" s="1" t="s">
        <v>313</v>
      </c>
      <c r="GK154" s="2">
        <v>0</v>
      </c>
      <c r="GL154" s="2">
        <v>0</v>
      </c>
      <c r="GM154" s="2">
        <v>0</v>
      </c>
      <c r="GN154" s="2">
        <v>0</v>
      </c>
      <c r="GW154" s="1" t="s">
        <v>313</v>
      </c>
      <c r="GX154" s="2">
        <v>0</v>
      </c>
      <c r="GY154" s="2">
        <v>0</v>
      </c>
    </row>
    <row r="155" spans="1:211" ht="18.600000000000001" thickBot="1" x14ac:dyDescent="0.35">
      <c r="A155" s="3"/>
      <c r="J155" t="s">
        <v>217</v>
      </c>
      <c r="K155" s="28">
        <f>CORREL(J157:J190,K157:K190)</f>
        <v>0.97895364124016893</v>
      </c>
      <c r="L155" t="s">
        <v>560</v>
      </c>
      <c r="P155" s="3"/>
      <c r="Y155" t="s">
        <v>217</v>
      </c>
      <c r="Z155" s="54">
        <f>CORREL(Y157:Y190,Z157:Z190)</f>
        <v>5.1391048695900471E-2</v>
      </c>
      <c r="AA155" t="s">
        <v>470</v>
      </c>
      <c r="AF155" s="3"/>
      <c r="AW155" t="s">
        <v>217</v>
      </c>
      <c r="AX155" s="67">
        <f>CORREL(AW157:AW190,AX157:AX190)</f>
        <v>0.99999999988146382</v>
      </c>
      <c r="AY155" t="s">
        <v>560</v>
      </c>
      <c r="BJ155" s="3"/>
      <c r="CA155" t="s">
        <v>217</v>
      </c>
      <c r="CB155" s="68">
        <f>CORREL(CA157:CA190,CB157:CB190)</f>
        <v>0.99976238967700237</v>
      </c>
      <c r="CC155" t="s">
        <v>560</v>
      </c>
      <c r="CF155" s="3"/>
      <c r="CW155" t="s">
        <v>217</v>
      </c>
      <c r="CX155" s="71">
        <f>CORREL(CW157:CW190,CX157:CX190)</f>
        <v>0.99999999984660948</v>
      </c>
      <c r="CY155" t="s">
        <v>560</v>
      </c>
      <c r="DD155" s="3"/>
      <c r="DS155" t="s">
        <v>217</v>
      </c>
      <c r="DT155" s="69">
        <f>CORREL(DS157:DS190,DT157:DT190)</f>
        <v>0.99815671159607422</v>
      </c>
      <c r="DU155" t="s">
        <v>560</v>
      </c>
      <c r="DX155" s="3"/>
      <c r="EK155" t="s">
        <v>217</v>
      </c>
      <c r="EL155" s="70">
        <f>CORREL(EK157:EK190,EL157:EL190)</f>
        <v>0.98869833067632262</v>
      </c>
      <c r="EM155" t="s">
        <v>560</v>
      </c>
      <c r="EQ155" s="3"/>
      <c r="FB155" t="s">
        <v>217</v>
      </c>
      <c r="FC155" s="75">
        <f>CORREL(FB157:FB190,FC157:FC190)</f>
        <v>0.96476179353544878</v>
      </c>
      <c r="FD155" t="s">
        <v>883</v>
      </c>
      <c r="FH155" s="3"/>
      <c r="FQ155" t="s">
        <v>217</v>
      </c>
      <c r="FR155" s="78">
        <f>CORREL(FQ157:FQ190,FR157:FR190)</f>
        <v>0.94277057423427546</v>
      </c>
      <c r="FS155" t="s">
        <v>883</v>
      </c>
      <c r="FW155" s="3"/>
      <c r="GD155" t="s">
        <v>217</v>
      </c>
      <c r="GE155" s="81">
        <f>CORREL(GD157:GD190,GE157:GE190)</f>
        <v>0.62175553231351344</v>
      </c>
      <c r="GF155" t="s">
        <v>883</v>
      </c>
      <c r="GJ155" s="3"/>
      <c r="GO155" t="s">
        <v>217</v>
      </c>
      <c r="GP155" s="82">
        <f>CORREL(GO157:GO190,GP157:GP190)</f>
        <v>0.38141501801017169</v>
      </c>
      <c r="GQ155" t="s">
        <v>883</v>
      </c>
      <c r="GW155" s="3"/>
      <c r="GZ155" t="s">
        <v>217</v>
      </c>
      <c r="HA155" s="85">
        <f>CORREL(GZ157:GZ190,HA157:HA190)</f>
        <v>1.3709626006401319E-16</v>
      </c>
      <c r="HB155" t="s">
        <v>883</v>
      </c>
    </row>
    <row r="156" spans="1:211" ht="15" thickBot="1" x14ac:dyDescent="0.35">
      <c r="A156" s="1" t="s">
        <v>201</v>
      </c>
      <c r="B156" s="1" t="s">
        <v>1</v>
      </c>
      <c r="C156" s="1" t="s">
        <v>2</v>
      </c>
      <c r="D156" s="1" t="s">
        <v>3</v>
      </c>
      <c r="E156" s="1" t="s">
        <v>4</v>
      </c>
      <c r="F156" s="1" t="s">
        <v>5</v>
      </c>
      <c r="G156" s="1" t="s">
        <v>6</v>
      </c>
      <c r="H156" s="1" t="s">
        <v>7</v>
      </c>
      <c r="I156" s="1" t="s">
        <v>8</v>
      </c>
      <c r="J156" s="1" t="s">
        <v>202</v>
      </c>
      <c r="K156" s="1" t="s">
        <v>203</v>
      </c>
      <c r="L156" s="1" t="s">
        <v>204</v>
      </c>
      <c r="M156" s="1" t="s">
        <v>205</v>
      </c>
      <c r="P156" s="1" t="s">
        <v>201</v>
      </c>
      <c r="Q156" s="1" t="s">
        <v>1</v>
      </c>
      <c r="R156" s="1" t="s">
        <v>2</v>
      </c>
      <c r="S156" s="1" t="s">
        <v>3</v>
      </c>
      <c r="T156" s="1" t="s">
        <v>4</v>
      </c>
      <c r="U156" s="1" t="s">
        <v>5</v>
      </c>
      <c r="V156" s="1" t="s">
        <v>6</v>
      </c>
      <c r="W156" s="1" t="s">
        <v>7</v>
      </c>
      <c r="X156" s="1" t="s">
        <v>8</v>
      </c>
      <c r="Y156" s="1" t="s">
        <v>202</v>
      </c>
      <c r="Z156" s="1" t="s">
        <v>203</v>
      </c>
      <c r="AA156" s="1" t="s">
        <v>204</v>
      </c>
      <c r="AB156" s="1" t="s">
        <v>205</v>
      </c>
      <c r="AF156" s="1" t="s">
        <v>201</v>
      </c>
      <c r="AG156" s="1" t="s">
        <v>1</v>
      </c>
      <c r="AH156" s="1" t="s">
        <v>2</v>
      </c>
      <c r="AI156" s="1" t="s">
        <v>3</v>
      </c>
      <c r="AJ156" s="1" t="s">
        <v>4</v>
      </c>
      <c r="AK156" s="1" t="s">
        <v>5</v>
      </c>
      <c r="AL156" s="1" t="s">
        <v>6</v>
      </c>
      <c r="AM156" s="1" t="s">
        <v>7</v>
      </c>
      <c r="AN156" s="1" t="s">
        <v>8</v>
      </c>
      <c r="AO156" s="1" t="s">
        <v>9</v>
      </c>
      <c r="AP156" s="1" t="s">
        <v>10</v>
      </c>
      <c r="AQ156" s="1" t="s">
        <v>11</v>
      </c>
      <c r="AR156" s="1" t="s">
        <v>12</v>
      </c>
      <c r="AS156" s="1" t="s">
        <v>13</v>
      </c>
      <c r="AT156" s="1" t="s">
        <v>14</v>
      </c>
      <c r="AU156" s="1" t="s">
        <v>15</v>
      </c>
      <c r="AV156" s="1" t="s">
        <v>16</v>
      </c>
      <c r="AW156" s="1" t="s">
        <v>202</v>
      </c>
      <c r="AX156" s="1" t="s">
        <v>203</v>
      </c>
      <c r="AY156" s="1" t="s">
        <v>204</v>
      </c>
      <c r="AZ156" s="1" t="s">
        <v>205</v>
      </c>
      <c r="BJ156" s="1" t="s">
        <v>201</v>
      </c>
      <c r="BK156" s="1" t="s">
        <v>1</v>
      </c>
      <c r="BL156" s="1" t="s">
        <v>2</v>
      </c>
      <c r="BM156" s="1" t="s">
        <v>3</v>
      </c>
      <c r="BN156" s="1" t="s">
        <v>4</v>
      </c>
      <c r="BO156" s="1" t="s">
        <v>5</v>
      </c>
      <c r="BP156" s="1" t="s">
        <v>6</v>
      </c>
      <c r="BQ156" s="1" t="s">
        <v>7</v>
      </c>
      <c r="BR156" s="1" t="s">
        <v>8</v>
      </c>
      <c r="BS156" s="1" t="s">
        <v>9</v>
      </c>
      <c r="BT156" s="1" t="s">
        <v>10</v>
      </c>
      <c r="BU156" s="1" t="s">
        <v>11</v>
      </c>
      <c r="BV156" s="1" t="s">
        <v>12</v>
      </c>
      <c r="BW156" s="1" t="s">
        <v>13</v>
      </c>
      <c r="BX156" s="1" t="s">
        <v>14</v>
      </c>
      <c r="BY156" s="1" t="s">
        <v>15</v>
      </c>
      <c r="BZ156" s="1" t="s">
        <v>16</v>
      </c>
      <c r="CA156" s="1" t="s">
        <v>202</v>
      </c>
      <c r="CB156" s="1" t="s">
        <v>203</v>
      </c>
      <c r="CC156" s="1" t="s">
        <v>204</v>
      </c>
      <c r="CD156" s="1" t="s">
        <v>205</v>
      </c>
      <c r="CF156" s="1" t="s">
        <v>201</v>
      </c>
      <c r="CG156" s="1" t="s">
        <v>1</v>
      </c>
      <c r="CH156" s="1" t="s">
        <v>2</v>
      </c>
      <c r="CI156" s="1" t="s">
        <v>3</v>
      </c>
      <c r="CJ156" s="1" t="s">
        <v>4</v>
      </c>
      <c r="CK156" s="1" t="s">
        <v>5</v>
      </c>
      <c r="CL156" s="1" t="s">
        <v>6</v>
      </c>
      <c r="CM156" s="1" t="s">
        <v>7</v>
      </c>
      <c r="CN156" s="1" t="s">
        <v>8</v>
      </c>
      <c r="CO156" s="1" t="s">
        <v>9</v>
      </c>
      <c r="CP156" s="1" t="s">
        <v>10</v>
      </c>
      <c r="CQ156" s="1" t="s">
        <v>11</v>
      </c>
      <c r="CR156" s="1" t="s">
        <v>12</v>
      </c>
      <c r="CS156" s="1" t="s">
        <v>13</v>
      </c>
      <c r="CT156" s="1" t="s">
        <v>14</v>
      </c>
      <c r="CU156" s="1" t="s">
        <v>15</v>
      </c>
      <c r="CV156" s="1" t="s">
        <v>16</v>
      </c>
      <c r="CW156" s="1" t="s">
        <v>202</v>
      </c>
      <c r="CX156" s="1" t="s">
        <v>203</v>
      </c>
      <c r="CY156" s="1" t="s">
        <v>204</v>
      </c>
      <c r="CZ156" s="1" t="s">
        <v>205</v>
      </c>
      <c r="DD156" s="1" t="s">
        <v>201</v>
      </c>
      <c r="DE156" s="1" t="s">
        <v>1</v>
      </c>
      <c r="DF156" s="1" t="s">
        <v>2</v>
      </c>
      <c r="DG156" s="1" t="s">
        <v>3</v>
      </c>
      <c r="DH156" s="1" t="s">
        <v>4</v>
      </c>
      <c r="DI156" s="1" t="s">
        <v>5</v>
      </c>
      <c r="DJ156" s="1" t="s">
        <v>6</v>
      </c>
      <c r="DK156" s="1" t="s">
        <v>7</v>
      </c>
      <c r="DL156" s="1" t="s">
        <v>8</v>
      </c>
      <c r="DM156" s="1" t="s">
        <v>9</v>
      </c>
      <c r="DN156" s="1" t="s">
        <v>10</v>
      </c>
      <c r="DO156" s="1" t="s">
        <v>11</v>
      </c>
      <c r="DP156" s="1" t="s">
        <v>12</v>
      </c>
      <c r="DQ156" s="1" t="s">
        <v>13</v>
      </c>
      <c r="DR156" s="1" t="s">
        <v>14</v>
      </c>
      <c r="DS156" s="1" t="s">
        <v>202</v>
      </c>
      <c r="DT156" s="1" t="s">
        <v>203</v>
      </c>
      <c r="DU156" s="1" t="s">
        <v>204</v>
      </c>
      <c r="DV156" s="1" t="s">
        <v>205</v>
      </c>
      <c r="DX156" s="1" t="s">
        <v>201</v>
      </c>
      <c r="DY156" s="1" t="s">
        <v>1</v>
      </c>
      <c r="DZ156" s="1" t="s">
        <v>2</v>
      </c>
      <c r="EA156" s="1" t="s">
        <v>3</v>
      </c>
      <c r="EB156" s="1" t="s">
        <v>4</v>
      </c>
      <c r="EC156" s="1" t="s">
        <v>5</v>
      </c>
      <c r="ED156" s="1" t="s">
        <v>6</v>
      </c>
      <c r="EE156" s="1" t="s">
        <v>7</v>
      </c>
      <c r="EF156" s="1" t="s">
        <v>8</v>
      </c>
      <c r="EG156" s="1" t="s">
        <v>9</v>
      </c>
      <c r="EH156" s="1" t="s">
        <v>10</v>
      </c>
      <c r="EI156" s="1" t="s">
        <v>11</v>
      </c>
      <c r="EJ156" s="1" t="s">
        <v>12</v>
      </c>
      <c r="EK156" s="1" t="s">
        <v>202</v>
      </c>
      <c r="EL156" s="1" t="s">
        <v>203</v>
      </c>
      <c r="EM156" s="1" t="s">
        <v>204</v>
      </c>
      <c r="EN156" s="1" t="s">
        <v>205</v>
      </c>
      <c r="EQ156" s="1" t="s">
        <v>201</v>
      </c>
      <c r="ER156" s="1" t="s">
        <v>1</v>
      </c>
      <c r="ES156" s="1" t="s">
        <v>2</v>
      </c>
      <c r="ET156" s="1" t="s">
        <v>3</v>
      </c>
      <c r="EU156" s="1" t="s">
        <v>4</v>
      </c>
      <c r="EV156" s="1" t="s">
        <v>5</v>
      </c>
      <c r="EW156" s="1" t="s">
        <v>6</v>
      </c>
      <c r="EX156" s="1" t="s">
        <v>7</v>
      </c>
      <c r="EY156" s="1" t="s">
        <v>8</v>
      </c>
      <c r="EZ156" s="1" t="s">
        <v>9</v>
      </c>
      <c r="FA156" s="1" t="s">
        <v>10</v>
      </c>
      <c r="FB156" s="1" t="s">
        <v>202</v>
      </c>
      <c r="FC156" s="1" t="s">
        <v>203</v>
      </c>
      <c r="FD156" s="1" t="s">
        <v>204</v>
      </c>
      <c r="FE156" s="1" t="s">
        <v>205</v>
      </c>
      <c r="FH156" s="1" t="s">
        <v>201</v>
      </c>
      <c r="FI156" s="1" t="s">
        <v>1</v>
      </c>
      <c r="FJ156" s="1" t="s">
        <v>2</v>
      </c>
      <c r="FK156" s="1" t="s">
        <v>3</v>
      </c>
      <c r="FL156" s="1" t="s">
        <v>4</v>
      </c>
      <c r="FM156" s="1" t="s">
        <v>5</v>
      </c>
      <c r="FN156" s="1" t="s">
        <v>6</v>
      </c>
      <c r="FO156" s="1" t="s">
        <v>7</v>
      </c>
      <c r="FP156" s="1" t="s">
        <v>8</v>
      </c>
      <c r="FQ156" s="1" t="s">
        <v>202</v>
      </c>
      <c r="FR156" s="1" t="s">
        <v>203</v>
      </c>
      <c r="FS156" s="1" t="s">
        <v>204</v>
      </c>
      <c r="FT156" s="1" t="s">
        <v>205</v>
      </c>
      <c r="FW156" s="1" t="s">
        <v>201</v>
      </c>
      <c r="FX156" s="1" t="s">
        <v>1</v>
      </c>
      <c r="FY156" s="1" t="s">
        <v>2</v>
      </c>
      <c r="FZ156" s="1" t="s">
        <v>3</v>
      </c>
      <c r="GA156" s="1" t="s">
        <v>4</v>
      </c>
      <c r="GB156" s="1" t="s">
        <v>5</v>
      </c>
      <c r="GC156" s="1" t="s">
        <v>6</v>
      </c>
      <c r="GD156" s="1" t="s">
        <v>202</v>
      </c>
      <c r="GE156" s="1" t="s">
        <v>203</v>
      </c>
      <c r="GF156" s="1" t="s">
        <v>204</v>
      </c>
      <c r="GG156" s="1" t="s">
        <v>205</v>
      </c>
      <c r="GJ156" s="1" t="s">
        <v>201</v>
      </c>
      <c r="GK156" s="1" t="s">
        <v>1</v>
      </c>
      <c r="GL156" s="1" t="s">
        <v>2</v>
      </c>
      <c r="GM156" s="1" t="s">
        <v>3</v>
      </c>
      <c r="GN156" s="1" t="s">
        <v>4</v>
      </c>
      <c r="GO156" s="1" t="s">
        <v>202</v>
      </c>
      <c r="GP156" s="1" t="s">
        <v>203</v>
      </c>
      <c r="GQ156" s="1" t="s">
        <v>204</v>
      </c>
      <c r="GR156" s="1" t="s">
        <v>205</v>
      </c>
      <c r="GW156" s="1" t="s">
        <v>201</v>
      </c>
      <c r="GX156" s="1" t="s">
        <v>1</v>
      </c>
      <c r="GY156" s="1" t="s">
        <v>2</v>
      </c>
      <c r="GZ156" s="1" t="s">
        <v>202</v>
      </c>
      <c r="HA156" s="1" t="s">
        <v>203</v>
      </c>
      <c r="HB156" s="1" t="s">
        <v>204</v>
      </c>
      <c r="HC156" s="1" t="s">
        <v>205</v>
      </c>
    </row>
    <row r="157" spans="1:211" ht="15" thickBot="1" x14ac:dyDescent="0.35">
      <c r="A157" s="1" t="s">
        <v>96</v>
      </c>
      <c r="B157" s="2">
        <v>21928</v>
      </c>
      <c r="C157" s="2">
        <v>60374</v>
      </c>
      <c r="D157" s="2">
        <v>56176.7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138478.70000000001</v>
      </c>
      <c r="K157" s="2">
        <v>138700</v>
      </c>
      <c r="L157" s="2">
        <v>221.3</v>
      </c>
      <c r="M157" s="2">
        <v>0.16</v>
      </c>
      <c r="P157" s="1" t="s">
        <v>96</v>
      </c>
      <c r="Q157" s="2">
        <v>33206.1</v>
      </c>
      <c r="R157" s="2">
        <v>296</v>
      </c>
      <c r="S157" s="2">
        <v>223.5</v>
      </c>
      <c r="T157" s="2">
        <v>0</v>
      </c>
      <c r="U157" s="2">
        <v>0</v>
      </c>
      <c r="V157" s="2">
        <v>0</v>
      </c>
      <c r="W157" s="2">
        <v>53388.800000000003</v>
      </c>
      <c r="X157" s="2">
        <v>53375.3</v>
      </c>
      <c r="Y157" s="2">
        <v>140489.70000000001</v>
      </c>
      <c r="Z157" s="2">
        <v>138700</v>
      </c>
      <c r="AA157" s="2">
        <v>-1789.7</v>
      </c>
      <c r="AB157" s="2">
        <v>-1.29</v>
      </c>
      <c r="AF157" s="1" t="s">
        <v>96</v>
      </c>
      <c r="AG157" s="2">
        <v>27506.400000000001</v>
      </c>
      <c r="AH157" s="2">
        <v>2172.5</v>
      </c>
      <c r="AI157" s="2">
        <v>0</v>
      </c>
      <c r="AJ157" s="2">
        <v>552.5</v>
      </c>
      <c r="AK157" s="2">
        <v>0</v>
      </c>
      <c r="AL157" s="2">
        <v>0</v>
      </c>
      <c r="AM157" s="2">
        <v>0</v>
      </c>
      <c r="AN157" s="2">
        <v>54510.3</v>
      </c>
      <c r="AO157" s="2">
        <v>1410.5</v>
      </c>
      <c r="AP157" s="2">
        <v>11582.4</v>
      </c>
      <c r="AQ157" s="2">
        <v>17623.400000000001</v>
      </c>
      <c r="AR157" s="2">
        <v>2748.5</v>
      </c>
      <c r="AS157" s="2">
        <v>0</v>
      </c>
      <c r="AT157" s="2">
        <v>10414</v>
      </c>
      <c r="AU157" s="2">
        <v>0</v>
      </c>
      <c r="AV157" s="2">
        <v>10179.5</v>
      </c>
      <c r="AW157" s="2">
        <v>138699.9</v>
      </c>
      <c r="AX157" s="2">
        <v>138700</v>
      </c>
      <c r="AY157" s="2">
        <v>0.1</v>
      </c>
      <c r="AZ157" s="2">
        <v>0</v>
      </c>
      <c r="BJ157" s="1" t="s">
        <v>96</v>
      </c>
      <c r="BK157" s="2">
        <v>67241.100000000006</v>
      </c>
      <c r="BL157" s="2">
        <v>21944.400000000001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32513.8</v>
      </c>
      <c r="BS157" s="2">
        <v>1050</v>
      </c>
      <c r="BT157" s="2">
        <v>0</v>
      </c>
      <c r="BU157" s="2">
        <v>0</v>
      </c>
      <c r="BV157" s="2">
        <v>3602.5</v>
      </c>
      <c r="BW157" s="2">
        <v>0</v>
      </c>
      <c r="BX157" s="2">
        <v>0</v>
      </c>
      <c r="BY157" s="2">
        <v>12348.4</v>
      </c>
      <c r="BZ157" s="2">
        <v>0</v>
      </c>
      <c r="CA157" s="2">
        <v>138700.20000000001</v>
      </c>
      <c r="CB157" s="2">
        <v>138700</v>
      </c>
      <c r="CC157" s="2">
        <v>-0.2</v>
      </c>
      <c r="CD157" s="2">
        <v>0</v>
      </c>
      <c r="CF157" s="1" t="s">
        <v>96</v>
      </c>
      <c r="CG157" s="2">
        <v>7445.5</v>
      </c>
      <c r="CH157" s="2">
        <v>9969</v>
      </c>
      <c r="CI157" s="2">
        <v>4812.5</v>
      </c>
      <c r="CJ157" s="2">
        <v>0</v>
      </c>
      <c r="CK157" s="2">
        <v>0</v>
      </c>
      <c r="CL157" s="2">
        <v>0</v>
      </c>
      <c r="CM157" s="2">
        <v>0</v>
      </c>
      <c r="CN157" s="2">
        <v>55891.8</v>
      </c>
      <c r="CO157" s="2">
        <v>0</v>
      </c>
      <c r="CP157" s="2">
        <v>0</v>
      </c>
      <c r="CQ157" s="2">
        <v>0</v>
      </c>
      <c r="CR157" s="2">
        <v>9732.5</v>
      </c>
      <c r="CS157" s="2">
        <v>50848.800000000003</v>
      </c>
      <c r="CT157" s="2">
        <v>0</v>
      </c>
      <c r="CU157" s="2">
        <v>0</v>
      </c>
      <c r="CV157" s="2">
        <v>0</v>
      </c>
      <c r="CW157" s="2">
        <v>138700.1</v>
      </c>
      <c r="CX157" s="2">
        <v>138700</v>
      </c>
      <c r="CY157" s="2">
        <v>-0.1</v>
      </c>
      <c r="CZ157" s="2">
        <v>0</v>
      </c>
      <c r="DD157" s="1" t="s">
        <v>96</v>
      </c>
      <c r="DE157" s="2">
        <v>60008.800000000003</v>
      </c>
      <c r="DF157" s="2">
        <v>26559.9</v>
      </c>
      <c r="DG157" s="2">
        <v>0</v>
      </c>
      <c r="DH157" s="2">
        <v>0</v>
      </c>
      <c r="DI157" s="2">
        <v>0</v>
      </c>
      <c r="DJ157" s="2">
        <v>0</v>
      </c>
      <c r="DK157" s="2">
        <v>11396.7</v>
      </c>
      <c r="DL157" s="2">
        <v>850.2</v>
      </c>
      <c r="DM157" s="2">
        <v>19847.5</v>
      </c>
      <c r="DN157" s="2">
        <v>4803.8</v>
      </c>
      <c r="DO157" s="2">
        <v>4420.7</v>
      </c>
      <c r="DP157" s="2">
        <v>0</v>
      </c>
      <c r="DQ157" s="2">
        <v>10851</v>
      </c>
      <c r="DR157" s="2">
        <v>0</v>
      </c>
      <c r="DS157" s="2">
        <v>138738.79999999999</v>
      </c>
      <c r="DT157" s="2">
        <v>138700</v>
      </c>
      <c r="DU157" s="2">
        <v>-38.799999999999997</v>
      </c>
      <c r="DV157" s="2">
        <v>-0.03</v>
      </c>
      <c r="DX157" s="1" t="s">
        <v>96</v>
      </c>
      <c r="DY157" s="2">
        <v>6143.8</v>
      </c>
      <c r="DZ157" s="2">
        <v>36957.9</v>
      </c>
      <c r="EA157" s="2">
        <v>0</v>
      </c>
      <c r="EB157" s="2">
        <v>0</v>
      </c>
      <c r="EC157" s="2">
        <v>0</v>
      </c>
      <c r="ED157" s="2">
        <v>1843.5</v>
      </c>
      <c r="EE157" s="2">
        <v>0</v>
      </c>
      <c r="EF157" s="2">
        <v>52246.400000000001</v>
      </c>
      <c r="EG157" s="2">
        <v>36234.199999999997</v>
      </c>
      <c r="EH157" s="2">
        <v>1514.9</v>
      </c>
      <c r="EI157" s="2">
        <v>3609.6</v>
      </c>
      <c r="EJ157" s="2">
        <v>0</v>
      </c>
      <c r="EK157" s="2">
        <v>138550.29999999999</v>
      </c>
      <c r="EL157" s="2">
        <v>138700</v>
      </c>
      <c r="EM157" s="2">
        <v>149.69999999999999</v>
      </c>
      <c r="EN157" s="2">
        <v>0.11</v>
      </c>
      <c r="EQ157" s="1" t="s">
        <v>96</v>
      </c>
      <c r="ER157" s="2">
        <v>27535</v>
      </c>
      <c r="ES157" s="2">
        <v>0</v>
      </c>
      <c r="ET157" s="2">
        <v>0</v>
      </c>
      <c r="EU157" s="2">
        <v>0</v>
      </c>
      <c r="EV157" s="2">
        <v>0</v>
      </c>
      <c r="EW157" s="2">
        <v>82727.5</v>
      </c>
      <c r="EX157" s="2">
        <v>18610.599999999999</v>
      </c>
      <c r="EY157" s="2">
        <v>2013.8</v>
      </c>
      <c r="EZ157" s="2">
        <v>7453.6</v>
      </c>
      <c r="FA157" s="2">
        <v>0</v>
      </c>
      <c r="FB157" s="2">
        <v>138340.5</v>
      </c>
      <c r="FC157" s="2">
        <v>138700</v>
      </c>
      <c r="FD157" s="2">
        <v>359.5</v>
      </c>
      <c r="FE157" s="2">
        <v>0.26</v>
      </c>
      <c r="FH157" s="1" t="s">
        <v>96</v>
      </c>
      <c r="FI157" s="2">
        <v>11764.9</v>
      </c>
      <c r="FJ157" s="2">
        <v>10390</v>
      </c>
      <c r="FK157" s="2">
        <v>0</v>
      </c>
      <c r="FL157" s="2">
        <v>0</v>
      </c>
      <c r="FM157" s="2">
        <v>65328.9</v>
      </c>
      <c r="FN157" s="2">
        <v>22589.5</v>
      </c>
      <c r="FO157" s="2">
        <v>28213.7</v>
      </c>
      <c r="FP157" s="2">
        <v>0</v>
      </c>
      <c r="FQ157" s="2">
        <v>138287</v>
      </c>
      <c r="FR157" s="2">
        <v>138700</v>
      </c>
      <c r="FS157" s="2">
        <v>413</v>
      </c>
      <c r="FT157" s="2">
        <v>0.3</v>
      </c>
      <c r="FW157" s="1" t="s">
        <v>96</v>
      </c>
      <c r="FX157" s="2">
        <v>41814.300000000003</v>
      </c>
      <c r="FY157" s="2">
        <v>0</v>
      </c>
      <c r="FZ157" s="2">
        <v>8558.5</v>
      </c>
      <c r="GA157" s="2">
        <v>89358.1</v>
      </c>
      <c r="GB157" s="2">
        <v>12338.2</v>
      </c>
      <c r="GC157" s="2">
        <v>0</v>
      </c>
      <c r="GD157" s="2">
        <v>152069.1</v>
      </c>
      <c r="GE157" s="2">
        <v>138700</v>
      </c>
      <c r="GF157" s="2">
        <v>-13369.1</v>
      </c>
      <c r="GG157" s="2">
        <v>-9.64</v>
      </c>
      <c r="GJ157" s="1" t="s">
        <v>96</v>
      </c>
      <c r="GK157" s="2">
        <v>0</v>
      </c>
      <c r="GL157" s="2">
        <v>53522.8</v>
      </c>
      <c r="GM157" s="2">
        <v>78413.8</v>
      </c>
      <c r="GN157" s="2">
        <v>0</v>
      </c>
      <c r="GO157" s="2">
        <v>131936.6</v>
      </c>
      <c r="GP157" s="2">
        <v>138700</v>
      </c>
      <c r="GQ157" s="2">
        <v>6763.4</v>
      </c>
      <c r="GR157" s="2">
        <v>4.88</v>
      </c>
      <c r="GW157" s="1" t="s">
        <v>96</v>
      </c>
      <c r="GX157" s="2">
        <v>134558.1</v>
      </c>
      <c r="GY157" s="2">
        <v>0</v>
      </c>
      <c r="GZ157" s="2">
        <v>134558.1</v>
      </c>
      <c r="HA157" s="2">
        <v>138700</v>
      </c>
      <c r="HB157" s="2">
        <v>4141.8999999999996</v>
      </c>
      <c r="HC157" s="2">
        <v>2.99</v>
      </c>
    </row>
    <row r="158" spans="1:211" ht="15" thickBot="1" x14ac:dyDescent="0.35">
      <c r="A158" s="1" t="s">
        <v>97</v>
      </c>
      <c r="B158" s="2">
        <v>3390.6</v>
      </c>
      <c r="C158" s="2">
        <v>58989.2</v>
      </c>
      <c r="D158" s="2">
        <v>56176.7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118556.5</v>
      </c>
      <c r="K158" s="2">
        <v>115100</v>
      </c>
      <c r="L158" s="2">
        <v>-3456.5</v>
      </c>
      <c r="M158" s="2">
        <v>-3</v>
      </c>
      <c r="P158" s="1" t="s">
        <v>97</v>
      </c>
      <c r="Q158" s="2">
        <v>32982.6</v>
      </c>
      <c r="R158" s="2">
        <v>296</v>
      </c>
      <c r="S158" s="2">
        <v>0</v>
      </c>
      <c r="T158" s="2">
        <v>0</v>
      </c>
      <c r="U158" s="2">
        <v>446.9</v>
      </c>
      <c r="V158" s="2">
        <v>0</v>
      </c>
      <c r="W158" s="2">
        <v>53388.800000000003</v>
      </c>
      <c r="X158" s="2">
        <v>46189.9</v>
      </c>
      <c r="Y158" s="2">
        <v>133304.20000000001</v>
      </c>
      <c r="Z158" s="2">
        <v>115100</v>
      </c>
      <c r="AA158" s="2">
        <v>-18204.2</v>
      </c>
      <c r="AB158" s="2">
        <v>-15.82</v>
      </c>
      <c r="AF158" s="1" t="s">
        <v>97</v>
      </c>
      <c r="AG158" s="2">
        <v>9393</v>
      </c>
      <c r="AH158" s="2">
        <v>1320</v>
      </c>
      <c r="AI158" s="2">
        <v>0</v>
      </c>
      <c r="AJ158" s="2">
        <v>0</v>
      </c>
      <c r="AK158" s="2">
        <v>0</v>
      </c>
      <c r="AL158" s="2">
        <v>0</v>
      </c>
      <c r="AM158" s="2">
        <v>573</v>
      </c>
      <c r="AN158" s="2">
        <v>54510.3</v>
      </c>
      <c r="AO158" s="2">
        <v>773.5</v>
      </c>
      <c r="AP158" s="2">
        <v>11582.4</v>
      </c>
      <c r="AQ158" s="2">
        <v>15499.4</v>
      </c>
      <c r="AR158" s="2">
        <v>5576</v>
      </c>
      <c r="AS158" s="2">
        <v>5431</v>
      </c>
      <c r="AT158" s="2">
        <v>10414</v>
      </c>
      <c r="AU158" s="2">
        <v>27.5</v>
      </c>
      <c r="AV158" s="2">
        <v>0</v>
      </c>
      <c r="AW158" s="2">
        <v>115100</v>
      </c>
      <c r="AX158" s="2">
        <v>115100</v>
      </c>
      <c r="AY158" s="2">
        <v>0</v>
      </c>
      <c r="AZ158" s="2">
        <v>0</v>
      </c>
      <c r="BJ158" s="1" t="s">
        <v>97</v>
      </c>
      <c r="BK158" s="2">
        <v>9199.9</v>
      </c>
      <c r="BL158" s="2">
        <v>9554.9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32513.8</v>
      </c>
      <c r="BS158" s="2">
        <v>50191.7</v>
      </c>
      <c r="BT158" s="2">
        <v>8331.4</v>
      </c>
      <c r="BU158" s="2">
        <v>1706</v>
      </c>
      <c r="BV158" s="2">
        <v>3602.5</v>
      </c>
      <c r="BW158" s="2">
        <v>0</v>
      </c>
      <c r="BX158" s="2">
        <v>0</v>
      </c>
      <c r="BY158" s="2">
        <v>0</v>
      </c>
      <c r="BZ158" s="2">
        <v>0</v>
      </c>
      <c r="CA158" s="2">
        <v>115100.3</v>
      </c>
      <c r="CB158" s="2">
        <v>115100</v>
      </c>
      <c r="CC158" s="2">
        <v>-0.3</v>
      </c>
      <c r="CD158" s="2">
        <v>0</v>
      </c>
      <c r="CF158" s="1" t="s">
        <v>97</v>
      </c>
      <c r="CG158" s="2">
        <v>7445.5</v>
      </c>
      <c r="CH158" s="2">
        <v>10754.5</v>
      </c>
      <c r="CI158" s="2">
        <v>0</v>
      </c>
      <c r="CJ158" s="2">
        <v>7324</v>
      </c>
      <c r="CK158" s="2">
        <v>14083</v>
      </c>
      <c r="CL158" s="2">
        <v>0</v>
      </c>
      <c r="CM158" s="2">
        <v>0</v>
      </c>
      <c r="CN158" s="2">
        <v>29400.9</v>
      </c>
      <c r="CO158" s="2">
        <v>0</v>
      </c>
      <c r="CP158" s="2">
        <v>0</v>
      </c>
      <c r="CQ158" s="2">
        <v>1239</v>
      </c>
      <c r="CR158" s="2">
        <v>0</v>
      </c>
      <c r="CS158" s="2">
        <v>0</v>
      </c>
      <c r="CT158" s="2">
        <v>0</v>
      </c>
      <c r="CU158" s="2">
        <v>0</v>
      </c>
      <c r="CV158" s="2">
        <v>44853.4</v>
      </c>
      <c r="CW158" s="2">
        <v>115100.2</v>
      </c>
      <c r="CX158" s="2">
        <v>115100</v>
      </c>
      <c r="CY158" s="2">
        <v>-0.2</v>
      </c>
      <c r="CZ158" s="2">
        <v>0</v>
      </c>
      <c r="DD158" s="1" t="s">
        <v>97</v>
      </c>
      <c r="DE158" s="2">
        <v>10198.4</v>
      </c>
      <c r="DF158" s="2">
        <v>21423</v>
      </c>
      <c r="DG158" s="2">
        <v>0</v>
      </c>
      <c r="DH158" s="2">
        <v>0</v>
      </c>
      <c r="DI158" s="2">
        <v>0</v>
      </c>
      <c r="DJ158" s="2">
        <v>9367.1</v>
      </c>
      <c r="DK158" s="2">
        <v>11396.7</v>
      </c>
      <c r="DL158" s="2">
        <v>29756.3</v>
      </c>
      <c r="DM158" s="2">
        <v>19847.5</v>
      </c>
      <c r="DN158" s="2">
        <v>4803.8</v>
      </c>
      <c r="DO158" s="2">
        <v>4420.7</v>
      </c>
      <c r="DP158" s="2">
        <v>3918.6</v>
      </c>
      <c r="DQ158" s="2">
        <v>0</v>
      </c>
      <c r="DR158" s="2">
        <v>0</v>
      </c>
      <c r="DS158" s="2">
        <v>115132.2</v>
      </c>
      <c r="DT158" s="2">
        <v>115100</v>
      </c>
      <c r="DU158" s="2">
        <v>-32.200000000000003</v>
      </c>
      <c r="DV158" s="2">
        <v>-0.03</v>
      </c>
      <c r="DX158" s="1" t="s">
        <v>97</v>
      </c>
      <c r="DY158" s="2">
        <v>6143.8</v>
      </c>
      <c r="DZ158" s="2">
        <v>0</v>
      </c>
      <c r="EA158" s="2">
        <v>0</v>
      </c>
      <c r="EB158" s="2">
        <v>0</v>
      </c>
      <c r="EC158" s="2">
        <v>0</v>
      </c>
      <c r="ED158" s="2">
        <v>1843.5</v>
      </c>
      <c r="EE158" s="2">
        <v>2999.2</v>
      </c>
      <c r="EF158" s="2">
        <v>55454.9</v>
      </c>
      <c r="EG158" s="2">
        <v>34109</v>
      </c>
      <c r="EH158" s="2">
        <v>14425.9</v>
      </c>
      <c r="EI158" s="2">
        <v>0</v>
      </c>
      <c r="EJ158" s="2">
        <v>0</v>
      </c>
      <c r="EK158" s="2">
        <v>114976.4</v>
      </c>
      <c r="EL158" s="2">
        <v>115100</v>
      </c>
      <c r="EM158" s="2">
        <v>123.6</v>
      </c>
      <c r="EN158" s="2">
        <v>0.11</v>
      </c>
      <c r="EQ158" s="1" t="s">
        <v>97</v>
      </c>
      <c r="ER158" s="2">
        <v>0</v>
      </c>
      <c r="ES158" s="2">
        <v>5991.4</v>
      </c>
      <c r="ET158" s="2">
        <v>0</v>
      </c>
      <c r="EU158" s="2">
        <v>0</v>
      </c>
      <c r="EV158" s="2">
        <v>0</v>
      </c>
      <c r="EW158" s="2">
        <v>87735.5</v>
      </c>
      <c r="EX158" s="2">
        <v>18610.599999999999</v>
      </c>
      <c r="EY158" s="2">
        <v>7018.8</v>
      </c>
      <c r="EZ158" s="2">
        <v>0</v>
      </c>
      <c r="FA158" s="2">
        <v>0</v>
      </c>
      <c r="FB158" s="2">
        <v>119356.4</v>
      </c>
      <c r="FC158" s="2">
        <v>115100</v>
      </c>
      <c r="FD158" s="2">
        <v>-4256.3999999999996</v>
      </c>
      <c r="FE158" s="2">
        <v>-3.7</v>
      </c>
      <c r="FH158" s="1" t="s">
        <v>97</v>
      </c>
      <c r="FI158" s="2">
        <v>61433</v>
      </c>
      <c r="FJ158" s="2">
        <v>0</v>
      </c>
      <c r="FK158" s="2">
        <v>0</v>
      </c>
      <c r="FL158" s="2">
        <v>0</v>
      </c>
      <c r="FM158" s="2">
        <v>36639.1</v>
      </c>
      <c r="FN158" s="2">
        <v>22589.5</v>
      </c>
      <c r="FO158" s="2">
        <v>0</v>
      </c>
      <c r="FP158" s="2">
        <v>0</v>
      </c>
      <c r="FQ158" s="2">
        <v>120661.7</v>
      </c>
      <c r="FR158" s="2">
        <v>115100</v>
      </c>
      <c r="FS158" s="2">
        <v>-5561.7</v>
      </c>
      <c r="FT158" s="2">
        <v>-4.83</v>
      </c>
      <c r="FW158" s="1" t="s">
        <v>97</v>
      </c>
      <c r="FX158" s="2">
        <v>0</v>
      </c>
      <c r="FY158" s="2">
        <v>18340.7</v>
      </c>
      <c r="FZ158" s="2">
        <v>8558.5</v>
      </c>
      <c r="GA158" s="2">
        <v>89358.1</v>
      </c>
      <c r="GB158" s="2">
        <v>0</v>
      </c>
      <c r="GC158" s="2">
        <v>0</v>
      </c>
      <c r="GD158" s="2">
        <v>116257.3</v>
      </c>
      <c r="GE158" s="2">
        <v>115100</v>
      </c>
      <c r="GF158" s="2">
        <v>-1157.3</v>
      </c>
      <c r="GG158" s="2">
        <v>-1.01</v>
      </c>
      <c r="GJ158" s="1" t="s">
        <v>97</v>
      </c>
      <c r="GK158" s="2">
        <v>67584.899999999994</v>
      </c>
      <c r="GL158" s="2">
        <v>53522.8</v>
      </c>
      <c r="GM158" s="2">
        <v>0</v>
      </c>
      <c r="GN158" s="2">
        <v>0</v>
      </c>
      <c r="GO158" s="2">
        <v>121107.7</v>
      </c>
      <c r="GP158" s="2">
        <v>115100</v>
      </c>
      <c r="GQ158" s="2">
        <v>-6007.7</v>
      </c>
      <c r="GR158" s="2">
        <v>-5.22</v>
      </c>
      <c r="GW158" s="1" t="s">
        <v>97</v>
      </c>
      <c r="GX158" s="2">
        <v>134558.1</v>
      </c>
      <c r="GY158" s="2">
        <v>0</v>
      </c>
      <c r="GZ158" s="2">
        <v>134558.1</v>
      </c>
      <c r="HA158" s="2">
        <v>115100</v>
      </c>
      <c r="HB158" s="2">
        <v>-19458.099999999999</v>
      </c>
      <c r="HC158" s="2">
        <v>-16.91</v>
      </c>
    </row>
    <row r="159" spans="1:211" ht="15" thickBot="1" x14ac:dyDescent="0.35">
      <c r="A159" s="1" t="s">
        <v>98</v>
      </c>
      <c r="B159" s="2">
        <v>0</v>
      </c>
      <c r="C159" s="2">
        <v>58989.2</v>
      </c>
      <c r="D159" s="2">
        <v>56176.7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115166</v>
      </c>
      <c r="K159" s="2">
        <v>115600</v>
      </c>
      <c r="L159" s="2">
        <v>434</v>
      </c>
      <c r="M159" s="2">
        <v>0.38</v>
      </c>
      <c r="P159" s="1" t="s">
        <v>98</v>
      </c>
      <c r="Q159" s="2">
        <v>33206.1</v>
      </c>
      <c r="R159" s="2">
        <v>296</v>
      </c>
      <c r="S159" s="2">
        <v>353.1</v>
      </c>
      <c r="T159" s="2">
        <v>0</v>
      </c>
      <c r="U159" s="2">
        <v>0</v>
      </c>
      <c r="V159" s="2">
        <v>0</v>
      </c>
      <c r="W159" s="2">
        <v>53388.800000000003</v>
      </c>
      <c r="X159" s="2">
        <v>46264.1</v>
      </c>
      <c r="Y159" s="2">
        <v>133508.1</v>
      </c>
      <c r="Z159" s="2">
        <v>115600</v>
      </c>
      <c r="AA159" s="2">
        <v>-17908.099999999999</v>
      </c>
      <c r="AB159" s="2">
        <v>-15.49</v>
      </c>
      <c r="AF159" s="1" t="s">
        <v>98</v>
      </c>
      <c r="AG159" s="2">
        <v>0</v>
      </c>
      <c r="AH159" s="2">
        <v>1320</v>
      </c>
      <c r="AI159" s="2">
        <v>0</v>
      </c>
      <c r="AJ159" s="2">
        <v>552.5</v>
      </c>
      <c r="AK159" s="2">
        <v>0</v>
      </c>
      <c r="AL159" s="2">
        <v>0</v>
      </c>
      <c r="AM159" s="2">
        <v>573</v>
      </c>
      <c r="AN159" s="2">
        <v>54510.3</v>
      </c>
      <c r="AO159" s="2">
        <v>2028</v>
      </c>
      <c r="AP159" s="2">
        <v>11601.9</v>
      </c>
      <c r="AQ159" s="2">
        <v>34961.300000000003</v>
      </c>
      <c r="AR159" s="2">
        <v>0</v>
      </c>
      <c r="AS159" s="2">
        <v>0</v>
      </c>
      <c r="AT159" s="2">
        <v>9723</v>
      </c>
      <c r="AU159" s="2">
        <v>330</v>
      </c>
      <c r="AV159" s="2">
        <v>0</v>
      </c>
      <c r="AW159" s="2">
        <v>115600</v>
      </c>
      <c r="AX159" s="2">
        <v>115600</v>
      </c>
      <c r="AY159" s="2">
        <v>0</v>
      </c>
      <c r="AZ159" s="2">
        <v>0</v>
      </c>
      <c r="BJ159" s="1" t="s">
        <v>98</v>
      </c>
      <c r="BK159" s="2">
        <v>1533.5</v>
      </c>
      <c r="BL159" s="2">
        <v>9554.9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32513.8</v>
      </c>
      <c r="BS159" s="2">
        <v>58108.1</v>
      </c>
      <c r="BT159" s="2">
        <v>8331.4</v>
      </c>
      <c r="BU159" s="2">
        <v>5558.5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115600.3</v>
      </c>
      <c r="CB159" s="2">
        <v>115600</v>
      </c>
      <c r="CC159" s="2">
        <v>-0.3</v>
      </c>
      <c r="CD159" s="2">
        <v>0</v>
      </c>
      <c r="CF159" s="1" t="s">
        <v>98</v>
      </c>
      <c r="CG159" s="2">
        <v>18739.900000000001</v>
      </c>
      <c r="CH159" s="2">
        <v>10754.5</v>
      </c>
      <c r="CI159" s="2">
        <v>13845.5</v>
      </c>
      <c r="CJ159" s="2">
        <v>0</v>
      </c>
      <c r="CK159" s="2">
        <v>0</v>
      </c>
      <c r="CL159" s="2">
        <v>0</v>
      </c>
      <c r="CM159" s="2">
        <v>0</v>
      </c>
      <c r="CN159" s="2">
        <v>29400.9</v>
      </c>
      <c r="CO159" s="2">
        <v>0</v>
      </c>
      <c r="CP159" s="2">
        <v>0</v>
      </c>
      <c r="CQ159" s="2">
        <v>0</v>
      </c>
      <c r="CR159" s="2">
        <v>9732.5</v>
      </c>
      <c r="CS159" s="2">
        <v>7613</v>
      </c>
      <c r="CT159" s="2">
        <v>7454</v>
      </c>
      <c r="CU159" s="2">
        <v>0</v>
      </c>
      <c r="CV159" s="2">
        <v>18060.400000000001</v>
      </c>
      <c r="CW159" s="2">
        <v>115600.7</v>
      </c>
      <c r="CX159" s="2">
        <v>115600</v>
      </c>
      <c r="CY159" s="2">
        <v>-0.7</v>
      </c>
      <c r="CZ159" s="2">
        <v>0</v>
      </c>
      <c r="DD159" s="1" t="s">
        <v>98</v>
      </c>
      <c r="DE159" s="2">
        <v>10198.4</v>
      </c>
      <c r="DF159" s="2">
        <v>0</v>
      </c>
      <c r="DG159" s="2">
        <v>0</v>
      </c>
      <c r="DH159" s="2">
        <v>0</v>
      </c>
      <c r="DI159" s="2">
        <v>1071.3</v>
      </c>
      <c r="DJ159" s="2">
        <v>9367.1</v>
      </c>
      <c r="DK159" s="2">
        <v>11396.7</v>
      </c>
      <c r="DL159" s="2">
        <v>26273.3</v>
      </c>
      <c r="DM159" s="2">
        <v>52904.800000000003</v>
      </c>
      <c r="DN159" s="2">
        <v>0</v>
      </c>
      <c r="DO159" s="2">
        <v>4420.7</v>
      </c>
      <c r="DP159" s="2">
        <v>0</v>
      </c>
      <c r="DQ159" s="2">
        <v>0</v>
      </c>
      <c r="DR159" s="2">
        <v>0</v>
      </c>
      <c r="DS159" s="2">
        <v>115632.3</v>
      </c>
      <c r="DT159" s="2">
        <v>115600</v>
      </c>
      <c r="DU159" s="2">
        <v>-32.299999999999997</v>
      </c>
      <c r="DV159" s="2">
        <v>-0.03</v>
      </c>
      <c r="DX159" s="1" t="s">
        <v>98</v>
      </c>
      <c r="DY159" s="2">
        <v>516.4</v>
      </c>
      <c r="DZ159" s="2">
        <v>80336.399999999994</v>
      </c>
      <c r="EA159" s="2">
        <v>0</v>
      </c>
      <c r="EB159" s="2">
        <v>0</v>
      </c>
      <c r="EC159" s="2">
        <v>0</v>
      </c>
      <c r="ED159" s="2">
        <v>1843.5</v>
      </c>
      <c r="EE159" s="2">
        <v>16482.099999999999</v>
      </c>
      <c r="EF159" s="2">
        <v>16296.8</v>
      </c>
      <c r="EG159" s="2">
        <v>0</v>
      </c>
      <c r="EH159" s="2">
        <v>0</v>
      </c>
      <c r="EI159" s="2">
        <v>0</v>
      </c>
      <c r="EJ159" s="2">
        <v>0</v>
      </c>
      <c r="EK159" s="2">
        <v>115475.3</v>
      </c>
      <c r="EL159" s="2">
        <v>115600</v>
      </c>
      <c r="EM159" s="2">
        <v>124.7</v>
      </c>
      <c r="EN159" s="2">
        <v>0.11</v>
      </c>
      <c r="EQ159" s="1" t="s">
        <v>98</v>
      </c>
      <c r="ER159" s="2">
        <v>97217.4</v>
      </c>
      <c r="ES159" s="2">
        <v>5991.4</v>
      </c>
      <c r="ET159" s="2">
        <v>0</v>
      </c>
      <c r="EU159" s="2">
        <v>0</v>
      </c>
      <c r="EV159" s="2">
        <v>0</v>
      </c>
      <c r="EW159" s="2">
        <v>7436.2</v>
      </c>
      <c r="EX159" s="2">
        <v>9824</v>
      </c>
      <c r="EY159" s="2">
        <v>0</v>
      </c>
      <c r="EZ159" s="2">
        <v>0</v>
      </c>
      <c r="FA159" s="2">
        <v>0</v>
      </c>
      <c r="FB159" s="2">
        <v>120469</v>
      </c>
      <c r="FC159" s="2">
        <v>115600</v>
      </c>
      <c r="FD159" s="2">
        <v>-4869</v>
      </c>
      <c r="FE159" s="2">
        <v>-4.21</v>
      </c>
      <c r="FH159" s="1" t="s">
        <v>98</v>
      </c>
      <c r="FI159" s="2">
        <v>97220.7</v>
      </c>
      <c r="FJ159" s="2">
        <v>13497.2</v>
      </c>
      <c r="FK159" s="2">
        <v>0</v>
      </c>
      <c r="FL159" s="2">
        <v>0</v>
      </c>
      <c r="FM159" s="2">
        <v>8690.5</v>
      </c>
      <c r="FN159" s="2">
        <v>0</v>
      </c>
      <c r="FO159" s="2">
        <v>0</v>
      </c>
      <c r="FP159" s="2">
        <v>0</v>
      </c>
      <c r="FQ159" s="2">
        <v>119408.4</v>
      </c>
      <c r="FR159" s="2">
        <v>115600</v>
      </c>
      <c r="FS159" s="2">
        <v>-3808.4</v>
      </c>
      <c r="FT159" s="2">
        <v>-3.29</v>
      </c>
      <c r="FW159" s="1" t="s">
        <v>98</v>
      </c>
      <c r="FX159" s="2">
        <v>96789.7</v>
      </c>
      <c r="FY159" s="2">
        <v>18340.7</v>
      </c>
      <c r="FZ159" s="2">
        <v>8558.5</v>
      </c>
      <c r="GA159" s="2">
        <v>0</v>
      </c>
      <c r="GB159" s="2">
        <v>0</v>
      </c>
      <c r="GC159" s="2">
        <v>0</v>
      </c>
      <c r="GD159" s="2">
        <v>123688.8</v>
      </c>
      <c r="GE159" s="2">
        <v>115600</v>
      </c>
      <c r="GF159" s="2">
        <v>-8088.8</v>
      </c>
      <c r="GG159" s="2">
        <v>-7</v>
      </c>
      <c r="GJ159" s="1" t="s">
        <v>98</v>
      </c>
      <c r="GK159" s="2">
        <v>67584.899999999994</v>
      </c>
      <c r="GL159" s="2">
        <v>53522.8</v>
      </c>
      <c r="GM159" s="2">
        <v>0</v>
      </c>
      <c r="GN159" s="2">
        <v>0</v>
      </c>
      <c r="GO159" s="2">
        <v>121107.7</v>
      </c>
      <c r="GP159" s="2">
        <v>115600</v>
      </c>
      <c r="GQ159" s="2">
        <v>-5507.7</v>
      </c>
      <c r="GR159" s="2">
        <v>-4.76</v>
      </c>
      <c r="GW159" s="1" t="s">
        <v>98</v>
      </c>
      <c r="GX159" s="2">
        <v>134558.1</v>
      </c>
      <c r="GY159" s="2">
        <v>0</v>
      </c>
      <c r="GZ159" s="2">
        <v>134558.1</v>
      </c>
      <c r="HA159" s="2">
        <v>115600</v>
      </c>
      <c r="HB159" s="2">
        <v>-18958.099999999999</v>
      </c>
      <c r="HC159" s="2">
        <v>-16.399999999999999</v>
      </c>
    </row>
    <row r="160" spans="1:211" ht="15" thickBot="1" x14ac:dyDescent="0.35">
      <c r="A160" s="1" t="s">
        <v>99</v>
      </c>
      <c r="B160" s="2">
        <v>4854.7</v>
      </c>
      <c r="C160" s="2">
        <v>58989.2</v>
      </c>
      <c r="D160" s="2">
        <v>56176.7</v>
      </c>
      <c r="E160" s="2">
        <v>0</v>
      </c>
      <c r="F160" s="2">
        <v>4263.7</v>
      </c>
      <c r="G160" s="2">
        <v>0</v>
      </c>
      <c r="H160" s="2">
        <v>0</v>
      </c>
      <c r="I160" s="2">
        <v>0</v>
      </c>
      <c r="J160" s="2">
        <v>124284.4</v>
      </c>
      <c r="K160" s="2">
        <v>131666</v>
      </c>
      <c r="L160" s="2">
        <v>7381.6</v>
      </c>
      <c r="M160" s="2">
        <v>5.61</v>
      </c>
      <c r="P160" s="1" t="s">
        <v>99</v>
      </c>
      <c r="Q160" s="2">
        <v>32982.6</v>
      </c>
      <c r="R160" s="2">
        <v>0</v>
      </c>
      <c r="S160" s="2">
        <v>0</v>
      </c>
      <c r="T160" s="2">
        <v>0</v>
      </c>
      <c r="U160" s="2">
        <v>0</v>
      </c>
      <c r="V160" s="2">
        <v>13.5</v>
      </c>
      <c r="W160" s="2">
        <v>53687.7</v>
      </c>
      <c r="X160" s="2">
        <v>53375.3</v>
      </c>
      <c r="Y160" s="2">
        <v>140059.1</v>
      </c>
      <c r="Z160" s="2">
        <v>131666</v>
      </c>
      <c r="AA160" s="2">
        <v>-8393.1</v>
      </c>
      <c r="AB160" s="2">
        <v>-6.37</v>
      </c>
      <c r="AF160" s="1" t="s">
        <v>99</v>
      </c>
      <c r="AG160" s="2">
        <v>10830.5</v>
      </c>
      <c r="AH160" s="2">
        <v>1320</v>
      </c>
      <c r="AI160" s="2">
        <v>0</v>
      </c>
      <c r="AJ160" s="2">
        <v>552.5</v>
      </c>
      <c r="AK160" s="2">
        <v>2492.5</v>
      </c>
      <c r="AL160" s="2">
        <v>0</v>
      </c>
      <c r="AM160" s="2">
        <v>573</v>
      </c>
      <c r="AN160" s="2">
        <v>54510.3</v>
      </c>
      <c r="AO160" s="2">
        <v>0</v>
      </c>
      <c r="AP160" s="2">
        <v>0</v>
      </c>
      <c r="AQ160" s="2">
        <v>15499.4</v>
      </c>
      <c r="AR160" s="2">
        <v>4505</v>
      </c>
      <c r="AS160" s="2">
        <v>5431</v>
      </c>
      <c r="AT160" s="2">
        <v>10414</v>
      </c>
      <c r="AU160" s="2">
        <v>15358.4</v>
      </c>
      <c r="AV160" s="2">
        <v>10179.5</v>
      </c>
      <c r="AW160" s="2">
        <v>131665.9</v>
      </c>
      <c r="AX160" s="2">
        <v>131666</v>
      </c>
      <c r="AY160" s="2">
        <v>0.1</v>
      </c>
      <c r="AZ160" s="2">
        <v>0</v>
      </c>
      <c r="BJ160" s="1" t="s">
        <v>99</v>
      </c>
      <c r="BK160" s="2">
        <v>28108.799999999999</v>
      </c>
      <c r="BL160" s="2">
        <v>14683.9</v>
      </c>
      <c r="BM160" s="2">
        <v>0</v>
      </c>
      <c r="BN160" s="2">
        <v>0</v>
      </c>
      <c r="BO160" s="2">
        <v>662</v>
      </c>
      <c r="BP160" s="2">
        <v>0</v>
      </c>
      <c r="BQ160" s="2">
        <v>0</v>
      </c>
      <c r="BR160" s="2">
        <v>32513.8</v>
      </c>
      <c r="BS160" s="2">
        <v>42086.7</v>
      </c>
      <c r="BT160" s="2">
        <v>4450</v>
      </c>
      <c r="BU160" s="2">
        <v>5558.5</v>
      </c>
      <c r="BV160" s="2">
        <v>3602.5</v>
      </c>
      <c r="BW160" s="2">
        <v>0</v>
      </c>
      <c r="BX160" s="2">
        <v>0</v>
      </c>
      <c r="BY160" s="2">
        <v>0</v>
      </c>
      <c r="BZ160" s="2">
        <v>0</v>
      </c>
      <c r="CA160" s="2">
        <v>131666.20000000001</v>
      </c>
      <c r="CB160" s="2">
        <v>131666</v>
      </c>
      <c r="CC160" s="2">
        <v>-0.2</v>
      </c>
      <c r="CD160" s="2">
        <v>0</v>
      </c>
      <c r="CF160" s="1" t="s">
        <v>99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9941</v>
      </c>
      <c r="CM160" s="2">
        <v>21650.9</v>
      </c>
      <c r="CN160" s="2">
        <v>55891.8</v>
      </c>
      <c r="CO160" s="2">
        <v>9042.5</v>
      </c>
      <c r="CP160" s="2">
        <v>24168.400000000001</v>
      </c>
      <c r="CQ160" s="2">
        <v>1239</v>
      </c>
      <c r="CR160" s="2">
        <v>9732.5</v>
      </c>
      <c r="CS160" s="2">
        <v>0</v>
      </c>
      <c r="CT160" s="2">
        <v>0</v>
      </c>
      <c r="CU160" s="2">
        <v>0</v>
      </c>
      <c r="CV160" s="2">
        <v>0</v>
      </c>
      <c r="CW160" s="2">
        <v>131666.1</v>
      </c>
      <c r="CX160" s="2">
        <v>131666</v>
      </c>
      <c r="CY160" s="2">
        <v>-0.1</v>
      </c>
      <c r="CZ160" s="2">
        <v>0</v>
      </c>
      <c r="DD160" s="1" t="s">
        <v>99</v>
      </c>
      <c r="DE160" s="2">
        <v>16565.599999999999</v>
      </c>
      <c r="DF160" s="2">
        <v>5403.5</v>
      </c>
      <c r="DG160" s="2">
        <v>0</v>
      </c>
      <c r="DH160" s="2">
        <v>10595.5</v>
      </c>
      <c r="DI160" s="2">
        <v>1071.3</v>
      </c>
      <c r="DJ160" s="2">
        <v>9367.1</v>
      </c>
      <c r="DK160" s="2">
        <v>11396.7</v>
      </c>
      <c r="DL160" s="2">
        <v>24513.4</v>
      </c>
      <c r="DM160" s="2">
        <v>47985.9</v>
      </c>
      <c r="DN160" s="2">
        <v>4803.8</v>
      </c>
      <c r="DO160" s="2">
        <v>0</v>
      </c>
      <c r="DP160" s="2">
        <v>0</v>
      </c>
      <c r="DQ160" s="2">
        <v>0</v>
      </c>
      <c r="DR160" s="2">
        <v>0</v>
      </c>
      <c r="DS160" s="2">
        <v>131702.79999999999</v>
      </c>
      <c r="DT160" s="2">
        <v>131666</v>
      </c>
      <c r="DU160" s="2">
        <v>-36.799999999999997</v>
      </c>
      <c r="DV160" s="2">
        <v>-0.03</v>
      </c>
      <c r="DX160" s="1" t="s">
        <v>99</v>
      </c>
      <c r="DY160" s="2">
        <v>2530.8000000000002</v>
      </c>
      <c r="DZ160" s="2">
        <v>36957.9</v>
      </c>
      <c r="EA160" s="2">
        <v>18255.2</v>
      </c>
      <c r="EB160" s="2">
        <v>0</v>
      </c>
      <c r="EC160" s="2">
        <v>0</v>
      </c>
      <c r="ED160" s="2">
        <v>1843.5</v>
      </c>
      <c r="EE160" s="2">
        <v>16482.099999999999</v>
      </c>
      <c r="EF160" s="2">
        <v>55454.9</v>
      </c>
      <c r="EG160" s="2">
        <v>0</v>
      </c>
      <c r="EH160" s="2">
        <v>0</v>
      </c>
      <c r="EI160" s="2">
        <v>0</v>
      </c>
      <c r="EJ160" s="2">
        <v>0</v>
      </c>
      <c r="EK160" s="2">
        <v>131524.4</v>
      </c>
      <c r="EL160" s="2">
        <v>131666</v>
      </c>
      <c r="EM160" s="2">
        <v>141.6</v>
      </c>
      <c r="EN160" s="2">
        <v>0.11</v>
      </c>
      <c r="EQ160" s="1" t="s">
        <v>99</v>
      </c>
      <c r="ER160" s="2">
        <v>25617.4</v>
      </c>
      <c r="ES160" s="2">
        <v>7100.5</v>
      </c>
      <c r="ET160" s="2">
        <v>0</v>
      </c>
      <c r="EU160" s="2">
        <v>0</v>
      </c>
      <c r="EV160" s="2">
        <v>0</v>
      </c>
      <c r="EW160" s="2">
        <v>87735.5</v>
      </c>
      <c r="EX160" s="2">
        <v>0</v>
      </c>
      <c r="EY160" s="2">
        <v>0</v>
      </c>
      <c r="EZ160" s="2">
        <v>0</v>
      </c>
      <c r="FA160" s="2">
        <v>0</v>
      </c>
      <c r="FB160" s="2">
        <v>120453.5</v>
      </c>
      <c r="FC160" s="2">
        <v>131666</v>
      </c>
      <c r="FD160" s="2">
        <v>11212.5</v>
      </c>
      <c r="FE160" s="2">
        <v>8.52</v>
      </c>
      <c r="FH160" s="1" t="s">
        <v>99</v>
      </c>
      <c r="FI160" s="2">
        <v>107325</v>
      </c>
      <c r="FJ160" s="2">
        <v>13497.2</v>
      </c>
      <c r="FK160" s="2">
        <v>0</v>
      </c>
      <c r="FL160" s="2">
        <v>0</v>
      </c>
      <c r="FM160" s="2">
        <v>3290.2</v>
      </c>
      <c r="FN160" s="2">
        <v>0</v>
      </c>
      <c r="FO160" s="2">
        <v>0</v>
      </c>
      <c r="FP160" s="2">
        <v>0</v>
      </c>
      <c r="FQ160" s="2">
        <v>124112.4</v>
      </c>
      <c r="FR160" s="2">
        <v>131666</v>
      </c>
      <c r="FS160" s="2">
        <v>7553.6</v>
      </c>
      <c r="FT160" s="2">
        <v>5.74</v>
      </c>
      <c r="FW160" s="1" t="s">
        <v>99</v>
      </c>
      <c r="FX160" s="2">
        <v>96789.7</v>
      </c>
      <c r="FY160" s="2">
        <v>18340.7</v>
      </c>
      <c r="FZ160" s="2">
        <v>8558.5</v>
      </c>
      <c r="GA160" s="2">
        <v>0</v>
      </c>
      <c r="GB160" s="2">
        <v>0</v>
      </c>
      <c r="GC160" s="2">
        <v>0</v>
      </c>
      <c r="GD160" s="2">
        <v>123688.8</v>
      </c>
      <c r="GE160" s="2">
        <v>131666</v>
      </c>
      <c r="GF160" s="2">
        <v>7977.2</v>
      </c>
      <c r="GG160" s="2">
        <v>6.06</v>
      </c>
      <c r="GJ160" s="1" t="s">
        <v>99</v>
      </c>
      <c r="GK160" s="2">
        <v>67584.899999999994</v>
      </c>
      <c r="GL160" s="2">
        <v>53522.8</v>
      </c>
      <c r="GM160" s="2">
        <v>0</v>
      </c>
      <c r="GN160" s="2">
        <v>0</v>
      </c>
      <c r="GO160" s="2">
        <v>121107.7</v>
      </c>
      <c r="GP160" s="2">
        <v>131666</v>
      </c>
      <c r="GQ160" s="2">
        <v>10558.3</v>
      </c>
      <c r="GR160" s="2">
        <v>8.02</v>
      </c>
      <c r="GW160" s="1" t="s">
        <v>99</v>
      </c>
      <c r="GX160" s="2">
        <v>134558.1</v>
      </c>
      <c r="GY160" s="2">
        <v>0</v>
      </c>
      <c r="GZ160" s="2">
        <v>134558.1</v>
      </c>
      <c r="HA160" s="2">
        <v>131666</v>
      </c>
      <c r="HB160" s="2">
        <v>-2892.1</v>
      </c>
      <c r="HC160" s="2">
        <v>-2.2000000000000002</v>
      </c>
    </row>
    <row r="161" spans="1:211" ht="15" thickBot="1" x14ac:dyDescent="0.35">
      <c r="A161" s="1" t="s">
        <v>100</v>
      </c>
      <c r="B161" s="2">
        <v>3390.6</v>
      </c>
      <c r="C161" s="2">
        <v>58223.5</v>
      </c>
      <c r="D161" s="2">
        <v>56176.7</v>
      </c>
      <c r="E161" s="2">
        <v>0</v>
      </c>
      <c r="F161" s="2">
        <v>4263.7</v>
      </c>
      <c r="G161" s="2">
        <v>0</v>
      </c>
      <c r="H161" s="2">
        <v>0</v>
      </c>
      <c r="I161" s="2">
        <v>0</v>
      </c>
      <c r="J161" s="2">
        <v>122054.5</v>
      </c>
      <c r="K161" s="2">
        <v>130933</v>
      </c>
      <c r="L161" s="2">
        <v>8878.5</v>
      </c>
      <c r="M161" s="2">
        <v>6.78</v>
      </c>
      <c r="P161" s="1" t="s">
        <v>100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13.5</v>
      </c>
      <c r="W161" s="2">
        <v>53388.800000000003</v>
      </c>
      <c r="X161" s="2">
        <v>53375.3</v>
      </c>
      <c r="Y161" s="2">
        <v>106777.60000000001</v>
      </c>
      <c r="Z161" s="2">
        <v>130933</v>
      </c>
      <c r="AA161" s="2">
        <v>24155.4</v>
      </c>
      <c r="AB161" s="2">
        <v>18.45</v>
      </c>
      <c r="AF161" s="1" t="s">
        <v>100</v>
      </c>
      <c r="AG161" s="2">
        <v>9393</v>
      </c>
      <c r="AH161" s="2">
        <v>953.5</v>
      </c>
      <c r="AI161" s="2">
        <v>0</v>
      </c>
      <c r="AJ161" s="2">
        <v>552.5</v>
      </c>
      <c r="AK161" s="2">
        <v>2492.5</v>
      </c>
      <c r="AL161" s="2">
        <v>0</v>
      </c>
      <c r="AM161" s="2">
        <v>573</v>
      </c>
      <c r="AN161" s="2">
        <v>54510.3</v>
      </c>
      <c r="AO161" s="2">
        <v>0</v>
      </c>
      <c r="AP161" s="2">
        <v>0</v>
      </c>
      <c r="AQ161" s="2">
        <v>15499.4</v>
      </c>
      <c r="AR161" s="2">
        <v>5576</v>
      </c>
      <c r="AS161" s="2">
        <v>5431</v>
      </c>
      <c r="AT161" s="2">
        <v>10414</v>
      </c>
      <c r="AU161" s="2">
        <v>15358.4</v>
      </c>
      <c r="AV161" s="2">
        <v>10179.5</v>
      </c>
      <c r="AW161" s="2">
        <v>130932.9</v>
      </c>
      <c r="AX161" s="2">
        <v>130933</v>
      </c>
      <c r="AY161" s="2">
        <v>0.1</v>
      </c>
      <c r="AZ161" s="2">
        <v>0</v>
      </c>
      <c r="BJ161" s="1" t="s">
        <v>100</v>
      </c>
      <c r="BK161" s="2">
        <v>9199.9</v>
      </c>
      <c r="BL161" s="2">
        <v>8537.9</v>
      </c>
      <c r="BM161" s="2">
        <v>0</v>
      </c>
      <c r="BN161" s="2">
        <v>0</v>
      </c>
      <c r="BO161" s="2">
        <v>662</v>
      </c>
      <c r="BP161" s="2">
        <v>0</v>
      </c>
      <c r="BQ161" s="2">
        <v>0</v>
      </c>
      <c r="BR161" s="2">
        <v>32513.8</v>
      </c>
      <c r="BS161" s="2">
        <v>58108.1</v>
      </c>
      <c r="BT161" s="2">
        <v>12750.4</v>
      </c>
      <c r="BU161" s="2">
        <v>5558.5</v>
      </c>
      <c r="BV161" s="2">
        <v>3602.5</v>
      </c>
      <c r="BW161" s="2">
        <v>0</v>
      </c>
      <c r="BX161" s="2">
        <v>0</v>
      </c>
      <c r="BY161" s="2">
        <v>0</v>
      </c>
      <c r="BZ161" s="2">
        <v>0</v>
      </c>
      <c r="CA161" s="2">
        <v>130933.2</v>
      </c>
      <c r="CB161" s="2">
        <v>130933</v>
      </c>
      <c r="CC161" s="2">
        <v>-0.2</v>
      </c>
      <c r="CD161" s="2">
        <v>0</v>
      </c>
      <c r="CF161" s="1" t="s">
        <v>100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9574.5</v>
      </c>
      <c r="CM161" s="2">
        <v>21650.9</v>
      </c>
      <c r="CN161" s="2">
        <v>55891.8</v>
      </c>
      <c r="CO161" s="2">
        <v>10711</v>
      </c>
      <c r="CP161" s="2">
        <v>24168.400000000001</v>
      </c>
      <c r="CQ161" s="2">
        <v>1239</v>
      </c>
      <c r="CR161" s="2">
        <v>7697</v>
      </c>
      <c r="CS161" s="2">
        <v>0</v>
      </c>
      <c r="CT161" s="2">
        <v>0</v>
      </c>
      <c r="CU161" s="2">
        <v>0</v>
      </c>
      <c r="CV161" s="2">
        <v>0</v>
      </c>
      <c r="CW161" s="2">
        <v>130932.6</v>
      </c>
      <c r="CX161" s="2">
        <v>130933</v>
      </c>
      <c r="CY161" s="2">
        <v>0.4</v>
      </c>
      <c r="CZ161" s="2">
        <v>0</v>
      </c>
      <c r="DD161" s="1" t="s">
        <v>100</v>
      </c>
      <c r="DE161" s="2">
        <v>1283.9000000000001</v>
      </c>
      <c r="DF161" s="2">
        <v>0</v>
      </c>
      <c r="DG161" s="2">
        <v>0</v>
      </c>
      <c r="DH161" s="2">
        <v>10595.5</v>
      </c>
      <c r="DI161" s="2">
        <v>1071.3</v>
      </c>
      <c r="DJ161" s="2">
        <v>9367.1</v>
      </c>
      <c r="DK161" s="2">
        <v>11396.7</v>
      </c>
      <c r="DL161" s="2">
        <v>38779.300000000003</v>
      </c>
      <c r="DM161" s="2">
        <v>53672</v>
      </c>
      <c r="DN161" s="2">
        <v>4803.8</v>
      </c>
      <c r="DO161" s="2">
        <v>0</v>
      </c>
      <c r="DP161" s="2">
        <v>0</v>
      </c>
      <c r="DQ161" s="2">
        <v>0</v>
      </c>
      <c r="DR161" s="2">
        <v>0</v>
      </c>
      <c r="DS161" s="2">
        <v>130969.60000000001</v>
      </c>
      <c r="DT161" s="2">
        <v>130933</v>
      </c>
      <c r="DU161" s="2">
        <v>-36.6</v>
      </c>
      <c r="DV161" s="2">
        <v>-0.03</v>
      </c>
      <c r="DX161" s="1" t="s">
        <v>100</v>
      </c>
      <c r="DY161" s="2">
        <v>516.4</v>
      </c>
      <c r="DZ161" s="2">
        <v>36957.9</v>
      </c>
      <c r="EA161" s="2">
        <v>18255.2</v>
      </c>
      <c r="EB161" s="2">
        <v>0</v>
      </c>
      <c r="EC161" s="2">
        <v>0</v>
      </c>
      <c r="ED161" s="2">
        <v>1843.5</v>
      </c>
      <c r="EE161" s="2">
        <v>17764.2</v>
      </c>
      <c r="EF161" s="2">
        <v>55454.9</v>
      </c>
      <c r="EG161" s="2">
        <v>0</v>
      </c>
      <c r="EH161" s="2">
        <v>0</v>
      </c>
      <c r="EI161" s="2">
        <v>0</v>
      </c>
      <c r="EJ161" s="2">
        <v>0</v>
      </c>
      <c r="EK161" s="2">
        <v>130792.2</v>
      </c>
      <c r="EL161" s="2">
        <v>130933</v>
      </c>
      <c r="EM161" s="2">
        <v>140.80000000000001</v>
      </c>
      <c r="EN161" s="2">
        <v>0.11</v>
      </c>
      <c r="EQ161" s="1" t="s">
        <v>100</v>
      </c>
      <c r="ER161" s="2">
        <v>25617.4</v>
      </c>
      <c r="ES161" s="2">
        <v>7100.5</v>
      </c>
      <c r="ET161" s="2">
        <v>0</v>
      </c>
      <c r="EU161" s="2">
        <v>0</v>
      </c>
      <c r="EV161" s="2">
        <v>0</v>
      </c>
      <c r="EW161" s="2">
        <v>87735.5</v>
      </c>
      <c r="EX161" s="2">
        <v>0</v>
      </c>
      <c r="EY161" s="2">
        <v>0</v>
      </c>
      <c r="EZ161" s="2">
        <v>0</v>
      </c>
      <c r="FA161" s="2">
        <v>0</v>
      </c>
      <c r="FB161" s="2">
        <v>120453.5</v>
      </c>
      <c r="FC161" s="2">
        <v>130933</v>
      </c>
      <c r="FD161" s="2">
        <v>10479.5</v>
      </c>
      <c r="FE161" s="2">
        <v>8</v>
      </c>
      <c r="FH161" s="1" t="s">
        <v>100</v>
      </c>
      <c r="FI161" s="2">
        <v>107325</v>
      </c>
      <c r="FJ161" s="2">
        <v>13497.2</v>
      </c>
      <c r="FK161" s="2">
        <v>0</v>
      </c>
      <c r="FL161" s="2">
        <v>0</v>
      </c>
      <c r="FM161" s="2">
        <v>3290.2</v>
      </c>
      <c r="FN161" s="2">
        <v>0</v>
      </c>
      <c r="FO161" s="2">
        <v>0</v>
      </c>
      <c r="FP161" s="2">
        <v>0</v>
      </c>
      <c r="FQ161" s="2">
        <v>124112.4</v>
      </c>
      <c r="FR161" s="2">
        <v>130933</v>
      </c>
      <c r="FS161" s="2">
        <v>6820.6</v>
      </c>
      <c r="FT161" s="2">
        <v>5.21</v>
      </c>
      <c r="FW161" s="1" t="s">
        <v>100</v>
      </c>
      <c r="FX161" s="2">
        <v>96789.7</v>
      </c>
      <c r="FY161" s="2">
        <v>18340.7</v>
      </c>
      <c r="FZ161" s="2">
        <v>8558.5</v>
      </c>
      <c r="GA161" s="2">
        <v>0</v>
      </c>
      <c r="GB161" s="2">
        <v>0</v>
      </c>
      <c r="GC161" s="2">
        <v>0</v>
      </c>
      <c r="GD161" s="2">
        <v>123688.8</v>
      </c>
      <c r="GE161" s="2">
        <v>130933</v>
      </c>
      <c r="GF161" s="2">
        <v>7244.2</v>
      </c>
      <c r="GG161" s="2">
        <v>5.53</v>
      </c>
      <c r="GJ161" s="1" t="s">
        <v>100</v>
      </c>
      <c r="GK161" s="2">
        <v>67584.899999999994</v>
      </c>
      <c r="GL161" s="2">
        <v>53522.8</v>
      </c>
      <c r="GM161" s="2">
        <v>0</v>
      </c>
      <c r="GN161" s="2">
        <v>0</v>
      </c>
      <c r="GO161" s="2">
        <v>121107.7</v>
      </c>
      <c r="GP161" s="2">
        <v>130933</v>
      </c>
      <c r="GQ161" s="2">
        <v>9825.2999999999993</v>
      </c>
      <c r="GR161" s="2">
        <v>7.5</v>
      </c>
      <c r="GW161" s="1" t="s">
        <v>100</v>
      </c>
      <c r="GX161" s="2">
        <v>134558.1</v>
      </c>
      <c r="GY161" s="2">
        <v>0</v>
      </c>
      <c r="GZ161" s="2">
        <v>134558.1</v>
      </c>
      <c r="HA161" s="2">
        <v>130933</v>
      </c>
      <c r="HB161" s="2">
        <v>-3625.1</v>
      </c>
      <c r="HC161" s="2">
        <v>-2.77</v>
      </c>
    </row>
    <row r="162" spans="1:211" ht="15" thickBot="1" x14ac:dyDescent="0.35">
      <c r="A162" s="1" t="s">
        <v>101</v>
      </c>
      <c r="B162" s="2">
        <v>3390.6</v>
      </c>
      <c r="C162" s="2">
        <v>56310</v>
      </c>
      <c r="D162" s="2">
        <v>56176.7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115877.3</v>
      </c>
      <c r="K162" s="2">
        <v>112800</v>
      </c>
      <c r="L162" s="2">
        <v>-3077.3</v>
      </c>
      <c r="M162" s="2">
        <v>-2.73</v>
      </c>
      <c r="P162" s="1" t="s">
        <v>101</v>
      </c>
      <c r="Q162" s="2">
        <v>32982.6</v>
      </c>
      <c r="R162" s="2">
        <v>296</v>
      </c>
      <c r="S162" s="2">
        <v>0</v>
      </c>
      <c r="T162" s="2">
        <v>0</v>
      </c>
      <c r="U162" s="2">
        <v>0</v>
      </c>
      <c r="V162" s="2">
        <v>0</v>
      </c>
      <c r="W162" s="2">
        <v>53388.800000000003</v>
      </c>
      <c r="X162" s="2">
        <v>45698.9</v>
      </c>
      <c r="Y162" s="2">
        <v>132366.39999999999</v>
      </c>
      <c r="Z162" s="2">
        <v>112800</v>
      </c>
      <c r="AA162" s="2">
        <v>-19566.400000000001</v>
      </c>
      <c r="AB162" s="2">
        <v>-17.350000000000001</v>
      </c>
      <c r="AF162" s="1" t="s">
        <v>101</v>
      </c>
      <c r="AG162" s="2">
        <v>9393</v>
      </c>
      <c r="AH162" s="2">
        <v>770.5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54510.3</v>
      </c>
      <c r="AO162" s="2">
        <v>773.5</v>
      </c>
      <c r="AP162" s="2">
        <v>11601.9</v>
      </c>
      <c r="AQ162" s="2">
        <v>17623.400000000001</v>
      </c>
      <c r="AR162" s="2">
        <v>12695.9</v>
      </c>
      <c r="AS162" s="2">
        <v>5431</v>
      </c>
      <c r="AT162" s="2">
        <v>0</v>
      </c>
      <c r="AU162" s="2">
        <v>0</v>
      </c>
      <c r="AV162" s="2">
        <v>0</v>
      </c>
      <c r="AW162" s="2">
        <v>112799.5</v>
      </c>
      <c r="AX162" s="2">
        <v>112800</v>
      </c>
      <c r="AY162" s="2">
        <v>0.5</v>
      </c>
      <c r="AZ162" s="2">
        <v>0</v>
      </c>
      <c r="BJ162" s="1" t="s">
        <v>101</v>
      </c>
      <c r="BK162" s="2">
        <v>9199.9</v>
      </c>
      <c r="BL162" s="2">
        <v>133.5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32513.8</v>
      </c>
      <c r="BS162" s="2">
        <v>49041.7</v>
      </c>
      <c r="BT162" s="2">
        <v>12750.4</v>
      </c>
      <c r="BU162" s="2">
        <v>5558.5</v>
      </c>
      <c r="BV162" s="2">
        <v>3602.5</v>
      </c>
      <c r="BW162" s="2">
        <v>0</v>
      </c>
      <c r="BX162" s="2">
        <v>0</v>
      </c>
      <c r="BY162" s="2">
        <v>0</v>
      </c>
      <c r="BZ162" s="2">
        <v>0</v>
      </c>
      <c r="CA162" s="2">
        <v>112800.3</v>
      </c>
      <c r="CB162" s="2">
        <v>112800</v>
      </c>
      <c r="CC162" s="2">
        <v>-0.3</v>
      </c>
      <c r="CD162" s="2">
        <v>0</v>
      </c>
      <c r="CF162" s="1" t="s">
        <v>101</v>
      </c>
      <c r="CG162" s="2">
        <v>770.5</v>
      </c>
      <c r="CH162" s="2">
        <v>26741.9</v>
      </c>
      <c r="CI162" s="2">
        <v>0</v>
      </c>
      <c r="CJ162" s="2">
        <v>7906</v>
      </c>
      <c r="CK162" s="2">
        <v>0</v>
      </c>
      <c r="CL162" s="2">
        <v>0</v>
      </c>
      <c r="CM162" s="2">
        <v>0</v>
      </c>
      <c r="CN162" s="2">
        <v>0</v>
      </c>
      <c r="CO162" s="2">
        <v>3754</v>
      </c>
      <c r="CP162" s="2">
        <v>0</v>
      </c>
      <c r="CQ162" s="2">
        <v>1239</v>
      </c>
      <c r="CR162" s="2">
        <v>0</v>
      </c>
      <c r="CS162" s="2">
        <v>0</v>
      </c>
      <c r="CT162" s="2">
        <v>13459</v>
      </c>
      <c r="CU162" s="2">
        <v>0</v>
      </c>
      <c r="CV162" s="2">
        <v>58929.8</v>
      </c>
      <c r="CW162" s="2">
        <v>112800.2</v>
      </c>
      <c r="CX162" s="2">
        <v>112800</v>
      </c>
      <c r="CY162" s="2">
        <v>-0.2</v>
      </c>
      <c r="CZ162" s="2">
        <v>0</v>
      </c>
      <c r="DD162" s="1" t="s">
        <v>101</v>
      </c>
      <c r="DE162" s="2">
        <v>133.5</v>
      </c>
      <c r="DF162" s="2">
        <v>5403.5</v>
      </c>
      <c r="DG162" s="2">
        <v>0</v>
      </c>
      <c r="DH162" s="2">
        <v>0</v>
      </c>
      <c r="DI162" s="2">
        <v>0</v>
      </c>
      <c r="DJ162" s="2">
        <v>0</v>
      </c>
      <c r="DK162" s="2">
        <v>11396.7</v>
      </c>
      <c r="DL162" s="2">
        <v>39555.1</v>
      </c>
      <c r="DM162" s="2">
        <v>47118.2</v>
      </c>
      <c r="DN162" s="2">
        <v>4803.8</v>
      </c>
      <c r="DO162" s="2">
        <v>4420.7</v>
      </c>
      <c r="DP162" s="2">
        <v>0</v>
      </c>
      <c r="DQ162" s="2">
        <v>0</v>
      </c>
      <c r="DR162" s="2">
        <v>0</v>
      </c>
      <c r="DS162" s="2">
        <v>112831.5</v>
      </c>
      <c r="DT162" s="2">
        <v>112800</v>
      </c>
      <c r="DU162" s="2">
        <v>-31.5</v>
      </c>
      <c r="DV162" s="2">
        <v>-0.03</v>
      </c>
      <c r="DX162" s="1" t="s">
        <v>101</v>
      </c>
      <c r="DY162" s="2">
        <v>2530.8000000000002</v>
      </c>
      <c r="DZ162" s="2">
        <v>133.4</v>
      </c>
      <c r="EA162" s="2">
        <v>0</v>
      </c>
      <c r="EB162" s="2">
        <v>0</v>
      </c>
      <c r="EC162" s="2">
        <v>0</v>
      </c>
      <c r="ED162" s="2">
        <v>1843.5</v>
      </c>
      <c r="EE162" s="2">
        <v>16482.099999999999</v>
      </c>
      <c r="EF162" s="2">
        <v>55454.9</v>
      </c>
      <c r="EG162" s="2">
        <v>36234.199999999997</v>
      </c>
      <c r="EH162" s="2">
        <v>0</v>
      </c>
      <c r="EI162" s="2">
        <v>0</v>
      </c>
      <c r="EJ162" s="2">
        <v>0</v>
      </c>
      <c r="EK162" s="2">
        <v>112678.9</v>
      </c>
      <c r="EL162" s="2">
        <v>112800</v>
      </c>
      <c r="EM162" s="2">
        <v>121.1</v>
      </c>
      <c r="EN162" s="2">
        <v>0.11</v>
      </c>
      <c r="EQ162" s="1" t="s">
        <v>101</v>
      </c>
      <c r="ER162" s="2">
        <v>133.19999999999999</v>
      </c>
      <c r="ES162" s="2">
        <v>0</v>
      </c>
      <c r="ET162" s="2">
        <v>0</v>
      </c>
      <c r="EU162" s="2">
        <v>0</v>
      </c>
      <c r="EV162" s="2">
        <v>0</v>
      </c>
      <c r="EW162" s="2">
        <v>87735.5</v>
      </c>
      <c r="EX162" s="2">
        <v>18610.599999999999</v>
      </c>
      <c r="EY162" s="2">
        <v>0</v>
      </c>
      <c r="EZ162" s="2">
        <v>6028.3</v>
      </c>
      <c r="FA162" s="2">
        <v>0</v>
      </c>
      <c r="FB162" s="2">
        <v>112507.7</v>
      </c>
      <c r="FC162" s="2">
        <v>112800</v>
      </c>
      <c r="FD162" s="2">
        <v>292.3</v>
      </c>
      <c r="FE162" s="2">
        <v>0.26</v>
      </c>
      <c r="FH162" s="1" t="s">
        <v>101</v>
      </c>
      <c r="FI162" s="2">
        <v>11764.9</v>
      </c>
      <c r="FJ162" s="2">
        <v>10390</v>
      </c>
      <c r="FK162" s="2">
        <v>0</v>
      </c>
      <c r="FL162" s="2">
        <v>0</v>
      </c>
      <c r="FM162" s="2">
        <v>65328.9</v>
      </c>
      <c r="FN162" s="2">
        <v>0</v>
      </c>
      <c r="FO162" s="2">
        <v>24980.400000000001</v>
      </c>
      <c r="FP162" s="2">
        <v>0</v>
      </c>
      <c r="FQ162" s="2">
        <v>112464.1</v>
      </c>
      <c r="FR162" s="2">
        <v>112800</v>
      </c>
      <c r="FS162" s="2">
        <v>335.9</v>
      </c>
      <c r="FT162" s="2">
        <v>0.3</v>
      </c>
      <c r="FW162" s="1" t="s">
        <v>101</v>
      </c>
      <c r="FX162" s="2">
        <v>71369.100000000006</v>
      </c>
      <c r="FY162" s="2">
        <v>17320.599999999999</v>
      </c>
      <c r="FZ162" s="2">
        <v>8558.5</v>
      </c>
      <c r="GA162" s="2">
        <v>0</v>
      </c>
      <c r="GB162" s="2">
        <v>12338.2</v>
      </c>
      <c r="GC162" s="2">
        <v>0</v>
      </c>
      <c r="GD162" s="2">
        <v>109586.4</v>
      </c>
      <c r="GE162" s="2">
        <v>112800</v>
      </c>
      <c r="GF162" s="2">
        <v>3213.6</v>
      </c>
      <c r="GG162" s="2">
        <v>2.85</v>
      </c>
      <c r="GJ162" s="1" t="s">
        <v>101</v>
      </c>
      <c r="GK162" s="2">
        <v>34777.699999999997</v>
      </c>
      <c r="GL162" s="2">
        <v>53522.8</v>
      </c>
      <c r="GM162" s="2">
        <v>65968.3</v>
      </c>
      <c r="GN162" s="2">
        <v>0</v>
      </c>
      <c r="GO162" s="2">
        <v>154268.70000000001</v>
      </c>
      <c r="GP162" s="2">
        <v>112800</v>
      </c>
      <c r="GQ162" s="2">
        <v>-41468.699999999997</v>
      </c>
      <c r="GR162" s="2">
        <v>-36.76</v>
      </c>
      <c r="GW162" s="1" t="s">
        <v>101</v>
      </c>
      <c r="GX162" s="2">
        <v>134558.1</v>
      </c>
      <c r="GY162" s="2">
        <v>0</v>
      </c>
      <c r="GZ162" s="2">
        <v>134558.1</v>
      </c>
      <c r="HA162" s="2">
        <v>112800</v>
      </c>
      <c r="HB162" s="2">
        <v>-21758.1</v>
      </c>
      <c r="HC162" s="2">
        <v>-19.29</v>
      </c>
    </row>
    <row r="163" spans="1:211" ht="15" thickBot="1" x14ac:dyDescent="0.35">
      <c r="A163" s="1" t="s">
        <v>102</v>
      </c>
      <c r="B163" s="2">
        <v>0</v>
      </c>
      <c r="C163" s="2">
        <v>57973.9</v>
      </c>
      <c r="D163" s="2">
        <v>56176.7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114150.6</v>
      </c>
      <c r="K163" s="2">
        <v>115100</v>
      </c>
      <c r="L163" s="2">
        <v>949.4</v>
      </c>
      <c r="M163" s="2">
        <v>0.82</v>
      </c>
      <c r="P163" s="1" t="s">
        <v>102</v>
      </c>
      <c r="Q163" s="2">
        <v>33206.1</v>
      </c>
      <c r="R163" s="2">
        <v>296</v>
      </c>
      <c r="S163" s="2">
        <v>223.5</v>
      </c>
      <c r="T163" s="2">
        <v>0</v>
      </c>
      <c r="U163" s="2">
        <v>0</v>
      </c>
      <c r="V163" s="2">
        <v>0</v>
      </c>
      <c r="W163" s="2">
        <v>53388.800000000003</v>
      </c>
      <c r="X163" s="2">
        <v>46189.9</v>
      </c>
      <c r="Y163" s="2">
        <v>133304.20000000001</v>
      </c>
      <c r="Z163" s="2">
        <v>115100</v>
      </c>
      <c r="AA163" s="2">
        <v>-18204.2</v>
      </c>
      <c r="AB163" s="2">
        <v>-15.82</v>
      </c>
      <c r="AF163" s="1" t="s">
        <v>102</v>
      </c>
      <c r="AG163" s="2">
        <v>0</v>
      </c>
      <c r="AH163" s="2">
        <v>953.5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54510.3</v>
      </c>
      <c r="AO163" s="2">
        <v>8679.5</v>
      </c>
      <c r="AP163" s="2">
        <v>11582.4</v>
      </c>
      <c r="AQ163" s="2">
        <v>17623.400000000001</v>
      </c>
      <c r="AR163" s="2">
        <v>5576</v>
      </c>
      <c r="AS163" s="2">
        <v>5431</v>
      </c>
      <c r="AT163" s="2">
        <v>10414</v>
      </c>
      <c r="AU163" s="2">
        <v>330</v>
      </c>
      <c r="AV163" s="2">
        <v>0</v>
      </c>
      <c r="AW163" s="2">
        <v>115100</v>
      </c>
      <c r="AX163" s="2">
        <v>115100</v>
      </c>
      <c r="AY163" s="2">
        <v>0</v>
      </c>
      <c r="AZ163" s="2">
        <v>0</v>
      </c>
      <c r="BJ163" s="1" t="s">
        <v>102</v>
      </c>
      <c r="BK163" s="2">
        <v>0</v>
      </c>
      <c r="BL163" s="2">
        <v>133.5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32513.8</v>
      </c>
      <c r="BS163" s="2">
        <v>58108.1</v>
      </c>
      <c r="BT163" s="2">
        <v>12750.4</v>
      </c>
      <c r="BU163" s="2">
        <v>5558.5</v>
      </c>
      <c r="BV163" s="2">
        <v>6036</v>
      </c>
      <c r="BW163" s="2">
        <v>0</v>
      </c>
      <c r="BX163" s="2">
        <v>0</v>
      </c>
      <c r="BY163" s="2">
        <v>0</v>
      </c>
      <c r="BZ163" s="2">
        <v>0</v>
      </c>
      <c r="CA163" s="2">
        <v>115100.3</v>
      </c>
      <c r="CB163" s="2">
        <v>115100</v>
      </c>
      <c r="CC163" s="2">
        <v>-0.3</v>
      </c>
      <c r="CD163" s="2">
        <v>0</v>
      </c>
      <c r="CF163" s="1" t="s">
        <v>102</v>
      </c>
      <c r="CG163" s="2">
        <v>18739.900000000001</v>
      </c>
      <c r="CH163" s="2">
        <v>9969</v>
      </c>
      <c r="CI163" s="2">
        <v>4812.5</v>
      </c>
      <c r="CJ163" s="2">
        <v>7324</v>
      </c>
      <c r="CK163" s="2">
        <v>0</v>
      </c>
      <c r="CL163" s="2">
        <v>0</v>
      </c>
      <c r="CM163" s="2">
        <v>0</v>
      </c>
      <c r="CN163" s="2">
        <v>29400.9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44853.4</v>
      </c>
      <c r="CW163" s="2">
        <v>115099.7</v>
      </c>
      <c r="CX163" s="2">
        <v>115100</v>
      </c>
      <c r="CY163" s="2">
        <v>0.3</v>
      </c>
      <c r="CZ163" s="2">
        <v>0</v>
      </c>
      <c r="DD163" s="1" t="s">
        <v>102</v>
      </c>
      <c r="DE163" s="2">
        <v>1283.9000000000001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11396.7</v>
      </c>
      <c r="DL163" s="2">
        <v>39555.1</v>
      </c>
      <c r="DM163" s="2">
        <v>53672</v>
      </c>
      <c r="DN163" s="2">
        <v>4803.8</v>
      </c>
      <c r="DO163" s="2">
        <v>4420.7</v>
      </c>
      <c r="DP163" s="2">
        <v>0</v>
      </c>
      <c r="DQ163" s="2">
        <v>0</v>
      </c>
      <c r="DR163" s="2">
        <v>0</v>
      </c>
      <c r="DS163" s="2">
        <v>115132.2</v>
      </c>
      <c r="DT163" s="2">
        <v>115100</v>
      </c>
      <c r="DU163" s="2">
        <v>-32.200000000000003</v>
      </c>
      <c r="DV163" s="2">
        <v>-0.03</v>
      </c>
      <c r="DX163" s="1" t="s">
        <v>102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1843.5</v>
      </c>
      <c r="EE163" s="2">
        <v>17764.2</v>
      </c>
      <c r="EF163" s="2">
        <v>57619</v>
      </c>
      <c r="EG163" s="2">
        <v>36234.199999999997</v>
      </c>
      <c r="EH163" s="2">
        <v>1514.9</v>
      </c>
      <c r="EI163" s="2">
        <v>0</v>
      </c>
      <c r="EJ163" s="2">
        <v>0</v>
      </c>
      <c r="EK163" s="2">
        <v>114975.9</v>
      </c>
      <c r="EL163" s="2">
        <v>115100</v>
      </c>
      <c r="EM163" s="2">
        <v>124.1</v>
      </c>
      <c r="EN163" s="2">
        <v>0.11</v>
      </c>
      <c r="EQ163" s="1" t="s">
        <v>102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89466</v>
      </c>
      <c r="EX163" s="2">
        <v>18610.599999999999</v>
      </c>
      <c r="EY163" s="2">
        <v>696.7</v>
      </c>
      <c r="EZ163" s="2">
        <v>6028.3</v>
      </c>
      <c r="FA163" s="2">
        <v>0</v>
      </c>
      <c r="FB163" s="2">
        <v>114801.7</v>
      </c>
      <c r="FC163" s="2">
        <v>115100</v>
      </c>
      <c r="FD163" s="2">
        <v>298.3</v>
      </c>
      <c r="FE163" s="2">
        <v>0.26</v>
      </c>
      <c r="FH163" s="1" t="s">
        <v>102</v>
      </c>
      <c r="FI163" s="2">
        <v>0</v>
      </c>
      <c r="FJ163" s="2">
        <v>10390</v>
      </c>
      <c r="FK163" s="2">
        <v>0</v>
      </c>
      <c r="FL163" s="2">
        <v>0</v>
      </c>
      <c r="FM163" s="2">
        <v>65328.9</v>
      </c>
      <c r="FN163" s="2">
        <v>22589.5</v>
      </c>
      <c r="FO163" s="2">
        <v>24980.400000000001</v>
      </c>
      <c r="FP163" s="2">
        <v>0</v>
      </c>
      <c r="FQ163" s="2">
        <v>123288.8</v>
      </c>
      <c r="FR163" s="2">
        <v>115100</v>
      </c>
      <c r="FS163" s="2">
        <v>-8188.8</v>
      </c>
      <c r="FT163" s="2">
        <v>-7.11</v>
      </c>
      <c r="FW163" s="1" t="s">
        <v>102</v>
      </c>
      <c r="FX163" s="2">
        <v>41814.300000000003</v>
      </c>
      <c r="FY163" s="2">
        <v>17320.599999999999</v>
      </c>
      <c r="FZ163" s="2">
        <v>8558.5</v>
      </c>
      <c r="GA163" s="2">
        <v>49346.9</v>
      </c>
      <c r="GB163" s="2">
        <v>12338.2</v>
      </c>
      <c r="GC163" s="2">
        <v>0</v>
      </c>
      <c r="GD163" s="2">
        <v>129378.5</v>
      </c>
      <c r="GE163" s="2">
        <v>115100</v>
      </c>
      <c r="GF163" s="2">
        <v>-14278.5</v>
      </c>
      <c r="GG163" s="2">
        <v>-12.41</v>
      </c>
      <c r="GJ163" s="1" t="s">
        <v>102</v>
      </c>
      <c r="GK163" s="2">
        <v>34777.699999999997</v>
      </c>
      <c r="GL163" s="2">
        <v>53522.8</v>
      </c>
      <c r="GM163" s="2">
        <v>65968.3</v>
      </c>
      <c r="GN163" s="2">
        <v>0</v>
      </c>
      <c r="GO163" s="2">
        <v>154268.70000000001</v>
      </c>
      <c r="GP163" s="2">
        <v>115100</v>
      </c>
      <c r="GQ163" s="2">
        <v>-39168.699999999997</v>
      </c>
      <c r="GR163" s="2">
        <v>-34.03</v>
      </c>
      <c r="GW163" s="1" t="s">
        <v>102</v>
      </c>
      <c r="GX163" s="2">
        <v>134558.1</v>
      </c>
      <c r="GY163" s="2">
        <v>0</v>
      </c>
      <c r="GZ163" s="2">
        <v>134558.1</v>
      </c>
      <c r="HA163" s="2">
        <v>115100</v>
      </c>
      <c r="HB163" s="2">
        <v>-19458.099999999999</v>
      </c>
      <c r="HC163" s="2">
        <v>-16.91</v>
      </c>
    </row>
    <row r="164" spans="1:211" ht="15" thickBot="1" x14ac:dyDescent="0.35">
      <c r="A164" s="1" t="s">
        <v>103</v>
      </c>
      <c r="B164" s="2">
        <v>0</v>
      </c>
      <c r="C164" s="2">
        <v>56176.7</v>
      </c>
      <c r="D164" s="2">
        <v>56176.7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112353.5</v>
      </c>
      <c r="K164" s="2">
        <v>112533</v>
      </c>
      <c r="L164" s="2">
        <v>179.5</v>
      </c>
      <c r="M164" s="2">
        <v>0.16</v>
      </c>
      <c r="P164" s="1" t="s">
        <v>103</v>
      </c>
      <c r="Q164" s="2">
        <v>33206.1</v>
      </c>
      <c r="R164" s="2">
        <v>296</v>
      </c>
      <c r="S164" s="2">
        <v>0</v>
      </c>
      <c r="T164" s="2">
        <v>0</v>
      </c>
      <c r="U164" s="2">
        <v>0</v>
      </c>
      <c r="V164" s="2">
        <v>0</v>
      </c>
      <c r="W164" s="2">
        <v>53388.800000000003</v>
      </c>
      <c r="X164" s="2">
        <v>45366.6</v>
      </c>
      <c r="Y164" s="2">
        <v>132257.5</v>
      </c>
      <c r="Z164" s="2">
        <v>112533</v>
      </c>
      <c r="AA164" s="2">
        <v>-19724.5</v>
      </c>
      <c r="AB164" s="2">
        <v>-17.53</v>
      </c>
      <c r="AF164" s="1" t="s">
        <v>103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54510.3</v>
      </c>
      <c r="AO164" s="2">
        <v>10689.5</v>
      </c>
      <c r="AP164" s="2">
        <v>11582.4</v>
      </c>
      <c r="AQ164" s="2">
        <v>17623.400000000001</v>
      </c>
      <c r="AR164" s="2">
        <v>12695.9</v>
      </c>
      <c r="AS164" s="2">
        <v>5431</v>
      </c>
      <c r="AT164" s="2">
        <v>0</v>
      </c>
      <c r="AU164" s="2">
        <v>0</v>
      </c>
      <c r="AV164" s="2">
        <v>0</v>
      </c>
      <c r="AW164" s="2">
        <v>112532.5</v>
      </c>
      <c r="AX164" s="2">
        <v>112533</v>
      </c>
      <c r="AY164" s="2">
        <v>0.5</v>
      </c>
      <c r="AZ164" s="2">
        <v>0</v>
      </c>
      <c r="BJ164" s="1" t="s">
        <v>103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32513.8</v>
      </c>
      <c r="BS164" s="2">
        <v>58108.1</v>
      </c>
      <c r="BT164" s="2">
        <v>12750.4</v>
      </c>
      <c r="BU164" s="2">
        <v>5558.5</v>
      </c>
      <c r="BV164" s="2">
        <v>3602.5</v>
      </c>
      <c r="BW164" s="2">
        <v>0</v>
      </c>
      <c r="BX164" s="2">
        <v>0</v>
      </c>
      <c r="BY164" s="2">
        <v>0</v>
      </c>
      <c r="BZ164" s="2">
        <v>0</v>
      </c>
      <c r="CA164" s="2">
        <v>112533.3</v>
      </c>
      <c r="CB164" s="2">
        <v>112533</v>
      </c>
      <c r="CC164" s="2">
        <v>-0.3</v>
      </c>
      <c r="CD164" s="2">
        <v>0</v>
      </c>
      <c r="CF164" s="1" t="s">
        <v>103</v>
      </c>
      <c r="CG164" s="2">
        <v>20244.900000000001</v>
      </c>
      <c r="CH164" s="2">
        <v>10754.5</v>
      </c>
      <c r="CI164" s="2">
        <v>0</v>
      </c>
      <c r="CJ164" s="2">
        <v>7906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1239</v>
      </c>
      <c r="CR164" s="2">
        <v>0</v>
      </c>
      <c r="CS164" s="2">
        <v>0</v>
      </c>
      <c r="CT164" s="2">
        <v>13459</v>
      </c>
      <c r="CU164" s="2">
        <v>0</v>
      </c>
      <c r="CV164" s="2">
        <v>58929.8</v>
      </c>
      <c r="CW164" s="2">
        <v>112533.2</v>
      </c>
      <c r="CX164" s="2">
        <v>112533</v>
      </c>
      <c r="CY164" s="2">
        <v>-0.2</v>
      </c>
      <c r="CZ164" s="2">
        <v>0</v>
      </c>
      <c r="DD164" s="1" t="s">
        <v>103</v>
      </c>
      <c r="DE164" s="2">
        <v>0</v>
      </c>
      <c r="DF164" s="2">
        <v>4402.2</v>
      </c>
      <c r="DG164" s="2">
        <v>0</v>
      </c>
      <c r="DH164" s="2">
        <v>0</v>
      </c>
      <c r="DI164" s="2">
        <v>0</v>
      </c>
      <c r="DJ164" s="2">
        <v>0</v>
      </c>
      <c r="DK164" s="2">
        <v>11396.7</v>
      </c>
      <c r="DL164" s="2">
        <v>39555.1</v>
      </c>
      <c r="DM164" s="2">
        <v>47985.9</v>
      </c>
      <c r="DN164" s="2">
        <v>4803.8</v>
      </c>
      <c r="DO164" s="2">
        <v>4420.7</v>
      </c>
      <c r="DP164" s="2">
        <v>0</v>
      </c>
      <c r="DQ164" s="2">
        <v>0</v>
      </c>
      <c r="DR164" s="2">
        <v>0</v>
      </c>
      <c r="DS164" s="2">
        <v>112564.5</v>
      </c>
      <c r="DT164" s="2">
        <v>112533</v>
      </c>
      <c r="DU164" s="2">
        <v>-31.5</v>
      </c>
      <c r="DV164" s="2">
        <v>-0.03</v>
      </c>
      <c r="DX164" s="1" t="s">
        <v>103</v>
      </c>
      <c r="DY164" s="2">
        <v>882.5</v>
      </c>
      <c r="DZ164" s="2">
        <v>0</v>
      </c>
      <c r="EA164" s="2">
        <v>0</v>
      </c>
      <c r="EB164" s="2">
        <v>0</v>
      </c>
      <c r="EC164" s="2">
        <v>0</v>
      </c>
      <c r="ED164" s="2">
        <v>1843.5</v>
      </c>
      <c r="EE164" s="2">
        <v>16482.099999999999</v>
      </c>
      <c r="EF164" s="2">
        <v>55454.9</v>
      </c>
      <c r="EG164" s="2">
        <v>36234.199999999997</v>
      </c>
      <c r="EH164" s="2">
        <v>1514.9</v>
      </c>
      <c r="EI164" s="2">
        <v>0</v>
      </c>
      <c r="EJ164" s="2">
        <v>0</v>
      </c>
      <c r="EK164" s="2">
        <v>112412.1</v>
      </c>
      <c r="EL164" s="2">
        <v>112533</v>
      </c>
      <c r="EM164" s="2">
        <v>120.9</v>
      </c>
      <c r="EN164" s="2">
        <v>0.11</v>
      </c>
      <c r="EQ164" s="1" t="s">
        <v>103</v>
      </c>
      <c r="ER164" s="2">
        <v>0</v>
      </c>
      <c r="ES164" s="2">
        <v>0</v>
      </c>
      <c r="ET164" s="2">
        <v>0</v>
      </c>
      <c r="EU164" s="2">
        <v>0</v>
      </c>
      <c r="EV164" s="2">
        <v>0</v>
      </c>
      <c r="EW164" s="2">
        <v>87735.5</v>
      </c>
      <c r="EX164" s="2">
        <v>18610.599999999999</v>
      </c>
      <c r="EY164" s="2">
        <v>696.7</v>
      </c>
      <c r="EZ164" s="2">
        <v>6028.3</v>
      </c>
      <c r="FA164" s="2">
        <v>0</v>
      </c>
      <c r="FB164" s="2">
        <v>113071.2</v>
      </c>
      <c r="FC164" s="2">
        <v>112533</v>
      </c>
      <c r="FD164" s="2">
        <v>-538.20000000000005</v>
      </c>
      <c r="FE164" s="2">
        <v>-0.48</v>
      </c>
      <c r="FH164" s="1" t="s">
        <v>103</v>
      </c>
      <c r="FI164" s="2">
        <v>0</v>
      </c>
      <c r="FJ164" s="2">
        <v>10390</v>
      </c>
      <c r="FK164" s="2">
        <v>0</v>
      </c>
      <c r="FL164" s="2">
        <v>0</v>
      </c>
      <c r="FM164" s="2">
        <v>65328.9</v>
      </c>
      <c r="FN164" s="2">
        <v>21309.9</v>
      </c>
      <c r="FO164" s="2">
        <v>24980.400000000001</v>
      </c>
      <c r="FP164" s="2">
        <v>0</v>
      </c>
      <c r="FQ164" s="2">
        <v>122009.1</v>
      </c>
      <c r="FR164" s="2">
        <v>112533</v>
      </c>
      <c r="FS164" s="2">
        <v>-9476.1</v>
      </c>
      <c r="FT164" s="2">
        <v>-8.42</v>
      </c>
      <c r="FW164" s="1" t="s">
        <v>103</v>
      </c>
      <c r="FX164" s="2">
        <v>71239.399999999994</v>
      </c>
      <c r="FY164" s="2">
        <v>17320.599999999999</v>
      </c>
      <c r="FZ164" s="2">
        <v>8558.5</v>
      </c>
      <c r="GA164" s="2">
        <v>48100</v>
      </c>
      <c r="GB164" s="2">
        <v>12338.2</v>
      </c>
      <c r="GC164" s="2">
        <v>0</v>
      </c>
      <c r="GD164" s="2">
        <v>157556.70000000001</v>
      </c>
      <c r="GE164" s="2">
        <v>112533</v>
      </c>
      <c r="GF164" s="2">
        <v>-45023.7</v>
      </c>
      <c r="GG164" s="2">
        <v>-40.01</v>
      </c>
      <c r="GJ164" s="1" t="s">
        <v>103</v>
      </c>
      <c r="GK164" s="2">
        <v>34777.699999999997</v>
      </c>
      <c r="GL164" s="2">
        <v>53522.8</v>
      </c>
      <c r="GM164" s="2">
        <v>65968.3</v>
      </c>
      <c r="GN164" s="2">
        <v>0</v>
      </c>
      <c r="GO164" s="2">
        <v>154268.70000000001</v>
      </c>
      <c r="GP164" s="2">
        <v>112533</v>
      </c>
      <c r="GQ164" s="2">
        <v>-41735.699999999997</v>
      </c>
      <c r="GR164" s="2">
        <v>-37.090000000000003</v>
      </c>
      <c r="GW164" s="1" t="s">
        <v>103</v>
      </c>
      <c r="GX164" s="2">
        <v>134558.1</v>
      </c>
      <c r="GY164" s="2">
        <v>0</v>
      </c>
      <c r="GZ164" s="2">
        <v>134558.1</v>
      </c>
      <c r="HA164" s="2">
        <v>112533</v>
      </c>
      <c r="HB164" s="2">
        <v>-22025.1</v>
      </c>
      <c r="HC164" s="2">
        <v>-19.57</v>
      </c>
    </row>
    <row r="165" spans="1:211" ht="15" thickBot="1" x14ac:dyDescent="0.35">
      <c r="A165" s="1" t="s">
        <v>104</v>
      </c>
      <c r="B165" s="2">
        <v>36451.800000000003</v>
      </c>
      <c r="C165" s="2">
        <v>76209.2</v>
      </c>
      <c r="D165" s="2">
        <v>56176.7</v>
      </c>
      <c r="E165" s="2">
        <v>0</v>
      </c>
      <c r="F165" s="2">
        <v>5241.1000000000004</v>
      </c>
      <c r="G165" s="2">
        <v>0</v>
      </c>
      <c r="H165" s="2">
        <v>0</v>
      </c>
      <c r="I165" s="2">
        <v>0</v>
      </c>
      <c r="J165" s="2">
        <v>174078.8</v>
      </c>
      <c r="K165" s="2">
        <v>174357</v>
      </c>
      <c r="L165" s="2">
        <v>278.2</v>
      </c>
      <c r="M165" s="2">
        <v>0.16</v>
      </c>
      <c r="P165" s="1" t="s">
        <v>104</v>
      </c>
      <c r="Q165" s="2">
        <v>33206.1</v>
      </c>
      <c r="R165" s="2">
        <v>296</v>
      </c>
      <c r="S165" s="2">
        <v>0</v>
      </c>
      <c r="T165" s="2">
        <v>0</v>
      </c>
      <c r="U165" s="2">
        <v>0</v>
      </c>
      <c r="V165" s="2">
        <v>0</v>
      </c>
      <c r="W165" s="2">
        <v>53388.800000000003</v>
      </c>
      <c r="X165" s="2">
        <v>45366.6</v>
      </c>
      <c r="Y165" s="2">
        <v>132257.5</v>
      </c>
      <c r="Z165" s="2">
        <v>174357</v>
      </c>
      <c r="AA165" s="2">
        <v>42099.5</v>
      </c>
      <c r="AB165" s="2">
        <v>24.15</v>
      </c>
      <c r="AF165" s="1" t="s">
        <v>104</v>
      </c>
      <c r="AG165" s="2">
        <v>48495.3</v>
      </c>
      <c r="AH165" s="2">
        <v>24409.9</v>
      </c>
      <c r="AI165" s="2">
        <v>16040.9</v>
      </c>
      <c r="AJ165" s="2">
        <v>552.5</v>
      </c>
      <c r="AK165" s="2">
        <v>2492.5</v>
      </c>
      <c r="AL165" s="2">
        <v>0</v>
      </c>
      <c r="AM165" s="2">
        <v>0</v>
      </c>
      <c r="AN165" s="2">
        <v>54510.3</v>
      </c>
      <c r="AO165" s="2">
        <v>773.5</v>
      </c>
      <c r="AP165" s="2">
        <v>11582.4</v>
      </c>
      <c r="AQ165" s="2">
        <v>15499.4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174356.7</v>
      </c>
      <c r="AX165" s="2">
        <v>174357</v>
      </c>
      <c r="AY165" s="2">
        <v>0.3</v>
      </c>
      <c r="AZ165" s="2">
        <v>0</v>
      </c>
      <c r="BJ165" s="1" t="s">
        <v>104</v>
      </c>
      <c r="BK165" s="2">
        <v>101352.9</v>
      </c>
      <c r="BL165" s="2">
        <v>35094.800000000003</v>
      </c>
      <c r="BM165" s="2">
        <v>850</v>
      </c>
      <c r="BN165" s="2">
        <v>0</v>
      </c>
      <c r="BO165" s="2">
        <v>4545</v>
      </c>
      <c r="BP165" s="2">
        <v>0</v>
      </c>
      <c r="BQ165" s="2">
        <v>0</v>
      </c>
      <c r="BR165" s="2">
        <v>32513.8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174356.4</v>
      </c>
      <c r="CB165" s="2">
        <v>174357</v>
      </c>
      <c r="CC165" s="2">
        <v>0.6</v>
      </c>
      <c r="CD165" s="2">
        <v>0</v>
      </c>
      <c r="CF165" s="1" t="s">
        <v>104</v>
      </c>
      <c r="CG165" s="2">
        <v>7445.5</v>
      </c>
      <c r="CH165" s="2">
        <v>9969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1239</v>
      </c>
      <c r="CR165" s="2">
        <v>17319.900000000001</v>
      </c>
      <c r="CS165" s="2">
        <v>50848.800000000003</v>
      </c>
      <c r="CT165" s="2">
        <v>28605.4</v>
      </c>
      <c r="CU165" s="2">
        <v>0</v>
      </c>
      <c r="CV165" s="2">
        <v>58929.8</v>
      </c>
      <c r="CW165" s="2">
        <v>174357.5</v>
      </c>
      <c r="CX165" s="2">
        <v>174357</v>
      </c>
      <c r="CY165" s="2">
        <v>-0.5</v>
      </c>
      <c r="CZ165" s="2">
        <v>0</v>
      </c>
      <c r="DD165" s="1" t="s">
        <v>104</v>
      </c>
      <c r="DE165" s="2">
        <v>125003.4</v>
      </c>
      <c r="DF165" s="2">
        <v>27410.2</v>
      </c>
      <c r="DG165" s="2">
        <v>0</v>
      </c>
      <c r="DH165" s="2">
        <v>10595.5</v>
      </c>
      <c r="DI165" s="2">
        <v>0</v>
      </c>
      <c r="DJ165" s="2">
        <v>0</v>
      </c>
      <c r="DK165" s="2">
        <v>11396.7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174405.8</v>
      </c>
      <c r="DT165" s="2">
        <v>174357</v>
      </c>
      <c r="DU165" s="2">
        <v>-48.8</v>
      </c>
      <c r="DV165" s="2">
        <v>-0.03</v>
      </c>
      <c r="DX165" s="1" t="s">
        <v>104</v>
      </c>
      <c r="DY165" s="2">
        <v>29233.3</v>
      </c>
      <c r="DZ165" s="2">
        <v>68028.3</v>
      </c>
      <c r="EA165" s="2">
        <v>21301.9</v>
      </c>
      <c r="EB165" s="2">
        <v>0</v>
      </c>
      <c r="EC165" s="2">
        <v>0</v>
      </c>
      <c r="ED165" s="2">
        <v>1843.5</v>
      </c>
      <c r="EE165" s="2">
        <v>0</v>
      </c>
      <c r="EF165" s="2">
        <v>52246.400000000001</v>
      </c>
      <c r="EG165" s="2">
        <v>0</v>
      </c>
      <c r="EH165" s="2">
        <v>1514.9</v>
      </c>
      <c r="EI165" s="2">
        <v>0</v>
      </c>
      <c r="EJ165" s="2">
        <v>0</v>
      </c>
      <c r="EK165" s="2">
        <v>174168.2</v>
      </c>
      <c r="EL165" s="2">
        <v>174357</v>
      </c>
      <c r="EM165" s="2">
        <v>188.8</v>
      </c>
      <c r="EN165" s="2">
        <v>0.11</v>
      </c>
      <c r="EQ165" s="1" t="s">
        <v>104</v>
      </c>
      <c r="ER165" s="2">
        <v>76034.899999999994</v>
      </c>
      <c r="ES165" s="2">
        <v>7100.5</v>
      </c>
      <c r="ET165" s="2">
        <v>0</v>
      </c>
      <c r="EU165" s="2">
        <v>0</v>
      </c>
      <c r="EV165" s="2">
        <v>0</v>
      </c>
      <c r="EW165" s="2">
        <v>82727.5</v>
      </c>
      <c r="EX165" s="2">
        <v>0</v>
      </c>
      <c r="EY165" s="2">
        <v>2013.8</v>
      </c>
      <c r="EZ165" s="2">
        <v>6028.3</v>
      </c>
      <c r="FA165" s="2">
        <v>0</v>
      </c>
      <c r="FB165" s="2">
        <v>173905.1</v>
      </c>
      <c r="FC165" s="2">
        <v>174357</v>
      </c>
      <c r="FD165" s="2">
        <v>451.9</v>
      </c>
      <c r="FE165" s="2">
        <v>0.26</v>
      </c>
      <c r="FH165" s="1" t="s">
        <v>104</v>
      </c>
      <c r="FI165" s="2">
        <v>112587.8</v>
      </c>
      <c r="FJ165" s="2">
        <v>10390</v>
      </c>
      <c r="FK165" s="2">
        <v>0</v>
      </c>
      <c r="FL165" s="2">
        <v>0</v>
      </c>
      <c r="FM165" s="2">
        <v>3290.2</v>
      </c>
      <c r="FN165" s="2">
        <v>22589.5</v>
      </c>
      <c r="FO165" s="2">
        <v>24980.400000000001</v>
      </c>
      <c r="FP165" s="2">
        <v>0</v>
      </c>
      <c r="FQ165" s="2">
        <v>173837.9</v>
      </c>
      <c r="FR165" s="2">
        <v>174357</v>
      </c>
      <c r="FS165" s="2">
        <v>519.1</v>
      </c>
      <c r="FT165" s="2">
        <v>0.3</v>
      </c>
      <c r="FW165" s="1" t="s">
        <v>104</v>
      </c>
      <c r="FX165" s="2">
        <v>41814.300000000003</v>
      </c>
      <c r="FY165" s="2">
        <v>17320.599999999999</v>
      </c>
      <c r="FZ165" s="2">
        <v>8558.5</v>
      </c>
      <c r="GA165" s="2">
        <v>89358.1</v>
      </c>
      <c r="GB165" s="2">
        <v>12338.2</v>
      </c>
      <c r="GC165" s="2">
        <v>0</v>
      </c>
      <c r="GD165" s="2">
        <v>169389.7</v>
      </c>
      <c r="GE165" s="2">
        <v>174357</v>
      </c>
      <c r="GF165" s="2">
        <v>4967.3</v>
      </c>
      <c r="GG165" s="2">
        <v>2.85</v>
      </c>
      <c r="GJ165" s="1" t="s">
        <v>104</v>
      </c>
      <c r="GK165" s="2">
        <v>34777.699999999997</v>
      </c>
      <c r="GL165" s="2">
        <v>53522.8</v>
      </c>
      <c r="GM165" s="2">
        <v>65968.3</v>
      </c>
      <c r="GN165" s="2">
        <v>0</v>
      </c>
      <c r="GO165" s="2">
        <v>154268.70000000001</v>
      </c>
      <c r="GP165" s="2">
        <v>174357</v>
      </c>
      <c r="GQ165" s="2">
        <v>20088.3</v>
      </c>
      <c r="GR165" s="2">
        <v>11.52</v>
      </c>
      <c r="GW165" s="1" t="s">
        <v>104</v>
      </c>
      <c r="GX165" s="2">
        <v>134558.1</v>
      </c>
      <c r="GY165" s="2">
        <v>0</v>
      </c>
      <c r="GZ165" s="2">
        <v>134558.1</v>
      </c>
      <c r="HA165" s="2">
        <v>174357</v>
      </c>
      <c r="HB165" s="2">
        <v>39798.9</v>
      </c>
      <c r="HC165" s="2">
        <v>22.83</v>
      </c>
    </row>
    <row r="166" spans="1:211" ht="15" thickBot="1" x14ac:dyDescent="0.35">
      <c r="A166" s="1" t="s">
        <v>105</v>
      </c>
      <c r="B166" s="2">
        <v>5718.9</v>
      </c>
      <c r="C166" s="2">
        <v>59542.400000000001</v>
      </c>
      <c r="D166" s="2">
        <v>56176.7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121437.9</v>
      </c>
      <c r="K166" s="2">
        <v>125964</v>
      </c>
      <c r="L166" s="2">
        <v>4526.1000000000004</v>
      </c>
      <c r="M166" s="2">
        <v>3.59</v>
      </c>
      <c r="P166" s="1" t="s">
        <v>105</v>
      </c>
      <c r="Q166" s="2">
        <v>33206.1</v>
      </c>
      <c r="R166" s="2">
        <v>296</v>
      </c>
      <c r="S166" s="2">
        <v>0</v>
      </c>
      <c r="T166" s="2">
        <v>0</v>
      </c>
      <c r="U166" s="2">
        <v>0</v>
      </c>
      <c r="V166" s="2">
        <v>0</v>
      </c>
      <c r="W166" s="2">
        <v>53388.800000000003</v>
      </c>
      <c r="X166" s="2">
        <v>50843.199999999997</v>
      </c>
      <c r="Y166" s="2">
        <v>137734.1</v>
      </c>
      <c r="Z166" s="2">
        <v>125964</v>
      </c>
      <c r="AA166" s="2">
        <v>-11770.1</v>
      </c>
      <c r="AB166" s="2">
        <v>-9.34</v>
      </c>
      <c r="AF166" s="1" t="s">
        <v>105</v>
      </c>
      <c r="AG166" s="2">
        <v>11087</v>
      </c>
      <c r="AH166" s="2">
        <v>2024</v>
      </c>
      <c r="AI166" s="2">
        <v>0</v>
      </c>
      <c r="AJ166" s="2">
        <v>552.5</v>
      </c>
      <c r="AK166" s="2">
        <v>0</v>
      </c>
      <c r="AL166" s="2">
        <v>0</v>
      </c>
      <c r="AM166" s="2">
        <v>573</v>
      </c>
      <c r="AN166" s="2">
        <v>54510.3</v>
      </c>
      <c r="AO166" s="2">
        <v>2028</v>
      </c>
      <c r="AP166" s="2">
        <v>11582.4</v>
      </c>
      <c r="AQ166" s="2">
        <v>15499.4</v>
      </c>
      <c r="AR166" s="2">
        <v>5576</v>
      </c>
      <c r="AS166" s="2">
        <v>2288</v>
      </c>
      <c r="AT166" s="2">
        <v>10414</v>
      </c>
      <c r="AU166" s="2">
        <v>9830</v>
      </c>
      <c r="AV166" s="2">
        <v>0</v>
      </c>
      <c r="AW166" s="2">
        <v>125964.5</v>
      </c>
      <c r="AX166" s="2">
        <v>125964</v>
      </c>
      <c r="AY166" s="2">
        <v>-0.5</v>
      </c>
      <c r="AZ166" s="2">
        <v>0</v>
      </c>
      <c r="BJ166" s="1" t="s">
        <v>105</v>
      </c>
      <c r="BK166" s="2">
        <v>55338.7</v>
      </c>
      <c r="BL166" s="2">
        <v>18002.400000000001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32513.8</v>
      </c>
      <c r="BS166" s="2">
        <v>7674</v>
      </c>
      <c r="BT166" s="2">
        <v>1395.5</v>
      </c>
      <c r="BU166" s="2">
        <v>11039.4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125963.7</v>
      </c>
      <c r="CB166" s="2">
        <v>125964</v>
      </c>
      <c r="CC166" s="2">
        <v>0.3</v>
      </c>
      <c r="CD166" s="2">
        <v>0</v>
      </c>
      <c r="CF166" s="1" t="s">
        <v>105</v>
      </c>
      <c r="CG166" s="2">
        <v>12199</v>
      </c>
      <c r="CH166" s="2">
        <v>10754.5</v>
      </c>
      <c r="CI166" s="2">
        <v>0</v>
      </c>
      <c r="CJ166" s="2">
        <v>7324</v>
      </c>
      <c r="CK166" s="2">
        <v>0</v>
      </c>
      <c r="CL166" s="2">
        <v>449</v>
      </c>
      <c r="CM166" s="2">
        <v>21650.9</v>
      </c>
      <c r="CN166" s="2">
        <v>55891.8</v>
      </c>
      <c r="CO166" s="2">
        <v>0</v>
      </c>
      <c r="CP166" s="2">
        <v>0</v>
      </c>
      <c r="CQ166" s="2">
        <v>1239</v>
      </c>
      <c r="CR166" s="2">
        <v>6431</v>
      </c>
      <c r="CS166" s="2">
        <v>3384</v>
      </c>
      <c r="CT166" s="2">
        <v>0</v>
      </c>
      <c r="CU166" s="2">
        <v>0</v>
      </c>
      <c r="CV166" s="2">
        <v>6641</v>
      </c>
      <c r="CW166" s="2">
        <v>125964.1</v>
      </c>
      <c r="CX166" s="2">
        <v>125964</v>
      </c>
      <c r="CY166" s="2">
        <v>-0.1</v>
      </c>
      <c r="CZ166" s="2">
        <v>0</v>
      </c>
      <c r="DD166" s="1" t="s">
        <v>105</v>
      </c>
      <c r="DE166" s="2">
        <v>20014.599999999999</v>
      </c>
      <c r="DF166" s="2">
        <v>0</v>
      </c>
      <c r="DG166" s="2">
        <v>0</v>
      </c>
      <c r="DH166" s="2">
        <v>0</v>
      </c>
      <c r="DI166" s="2">
        <v>1071.3</v>
      </c>
      <c r="DJ166" s="2">
        <v>9367.1</v>
      </c>
      <c r="DK166" s="2">
        <v>11396.7</v>
      </c>
      <c r="DL166" s="2">
        <v>20123.099999999999</v>
      </c>
      <c r="DM166" s="2">
        <v>59605.7</v>
      </c>
      <c r="DN166" s="2">
        <v>0</v>
      </c>
      <c r="DO166" s="2">
        <v>4420.7</v>
      </c>
      <c r="DP166" s="2">
        <v>0</v>
      </c>
      <c r="DQ166" s="2">
        <v>0</v>
      </c>
      <c r="DR166" s="2">
        <v>0</v>
      </c>
      <c r="DS166" s="2">
        <v>125999.2</v>
      </c>
      <c r="DT166" s="2">
        <v>125964</v>
      </c>
      <c r="DU166" s="2">
        <v>-35.200000000000003</v>
      </c>
      <c r="DV166" s="2">
        <v>-0.03</v>
      </c>
      <c r="DX166" s="1" t="s">
        <v>105</v>
      </c>
      <c r="DY166" s="2">
        <v>0</v>
      </c>
      <c r="DZ166" s="2">
        <v>83728.7</v>
      </c>
      <c r="EA166" s="2">
        <v>0</v>
      </c>
      <c r="EB166" s="2">
        <v>0</v>
      </c>
      <c r="EC166" s="2">
        <v>0</v>
      </c>
      <c r="ED166" s="2">
        <v>1843.5</v>
      </c>
      <c r="EE166" s="2">
        <v>24974.400000000001</v>
      </c>
      <c r="EF166" s="2">
        <v>15280.9</v>
      </c>
      <c r="EG166" s="2">
        <v>0</v>
      </c>
      <c r="EH166" s="2">
        <v>0</v>
      </c>
      <c r="EI166" s="2">
        <v>0</v>
      </c>
      <c r="EJ166" s="2">
        <v>0</v>
      </c>
      <c r="EK166" s="2">
        <v>125827.6</v>
      </c>
      <c r="EL166" s="2">
        <v>125964</v>
      </c>
      <c r="EM166" s="2">
        <v>136.4</v>
      </c>
      <c r="EN166" s="2">
        <v>0.11</v>
      </c>
      <c r="EQ166" s="1" t="s">
        <v>105</v>
      </c>
      <c r="ER166" s="2">
        <v>97217.4</v>
      </c>
      <c r="ES166" s="2">
        <v>5991.4</v>
      </c>
      <c r="ET166" s="2">
        <v>0</v>
      </c>
      <c r="EU166" s="2">
        <v>0</v>
      </c>
      <c r="EV166" s="2">
        <v>0</v>
      </c>
      <c r="EW166" s="2">
        <v>6421.8</v>
      </c>
      <c r="EX166" s="2">
        <v>9824</v>
      </c>
      <c r="EY166" s="2">
        <v>0</v>
      </c>
      <c r="EZ166" s="2">
        <v>0</v>
      </c>
      <c r="FA166" s="2">
        <v>0</v>
      </c>
      <c r="FB166" s="2">
        <v>119454.6</v>
      </c>
      <c r="FC166" s="2">
        <v>125964</v>
      </c>
      <c r="FD166" s="2">
        <v>6509.4</v>
      </c>
      <c r="FE166" s="2">
        <v>5.17</v>
      </c>
      <c r="FH166" s="1" t="s">
        <v>105</v>
      </c>
      <c r="FI166" s="2">
        <v>97220.7</v>
      </c>
      <c r="FJ166" s="2">
        <v>13497.2</v>
      </c>
      <c r="FK166" s="2">
        <v>0</v>
      </c>
      <c r="FL166" s="2">
        <v>0</v>
      </c>
      <c r="FM166" s="2">
        <v>8690.5</v>
      </c>
      <c r="FN166" s="2">
        <v>0</v>
      </c>
      <c r="FO166" s="2">
        <v>0</v>
      </c>
      <c r="FP166" s="2">
        <v>0</v>
      </c>
      <c r="FQ166" s="2">
        <v>119408.4</v>
      </c>
      <c r="FR166" s="2">
        <v>125964</v>
      </c>
      <c r="FS166" s="2">
        <v>6555.6</v>
      </c>
      <c r="FT166" s="2">
        <v>5.2</v>
      </c>
      <c r="FW166" s="1" t="s">
        <v>105</v>
      </c>
      <c r="FX166" s="2">
        <v>96789.7</v>
      </c>
      <c r="FY166" s="2">
        <v>18340.7</v>
      </c>
      <c r="FZ166" s="2">
        <v>8558.5</v>
      </c>
      <c r="GA166" s="2">
        <v>0</v>
      </c>
      <c r="GB166" s="2">
        <v>0</v>
      </c>
      <c r="GC166" s="2">
        <v>0</v>
      </c>
      <c r="GD166" s="2">
        <v>123688.8</v>
      </c>
      <c r="GE166" s="2">
        <v>125964</v>
      </c>
      <c r="GF166" s="2">
        <v>2275.1999999999998</v>
      </c>
      <c r="GG166" s="2">
        <v>1.81</v>
      </c>
      <c r="GJ166" s="1" t="s">
        <v>105</v>
      </c>
      <c r="GK166" s="2">
        <v>67584.899999999994</v>
      </c>
      <c r="GL166" s="2">
        <v>53522.8</v>
      </c>
      <c r="GM166" s="2">
        <v>0</v>
      </c>
      <c r="GN166" s="2">
        <v>0</v>
      </c>
      <c r="GO166" s="2">
        <v>121107.7</v>
      </c>
      <c r="GP166" s="2">
        <v>125964</v>
      </c>
      <c r="GQ166" s="2">
        <v>4856.3</v>
      </c>
      <c r="GR166" s="2">
        <v>3.86</v>
      </c>
      <c r="GW166" s="1" t="s">
        <v>105</v>
      </c>
      <c r="GX166" s="2">
        <v>134558.1</v>
      </c>
      <c r="GY166" s="2">
        <v>0</v>
      </c>
      <c r="GZ166" s="2">
        <v>134558.1</v>
      </c>
      <c r="HA166" s="2">
        <v>125964</v>
      </c>
      <c r="HB166" s="2">
        <v>-8594.1</v>
      </c>
      <c r="HC166" s="2">
        <v>-6.82</v>
      </c>
    </row>
    <row r="167" spans="1:211" ht="15" thickBot="1" x14ac:dyDescent="0.35">
      <c r="A167" s="1" t="s">
        <v>106</v>
      </c>
      <c r="B167" s="2">
        <v>23241.9</v>
      </c>
      <c r="C167" s="2">
        <v>60374</v>
      </c>
      <c r="D167" s="2">
        <v>56176.7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139792.6</v>
      </c>
      <c r="K167" s="2">
        <v>138966</v>
      </c>
      <c r="L167" s="2">
        <v>-826.6</v>
      </c>
      <c r="M167" s="2">
        <v>-0.59</v>
      </c>
      <c r="P167" s="1" t="s">
        <v>106</v>
      </c>
      <c r="Q167" s="2">
        <v>32982.6</v>
      </c>
      <c r="R167" s="2">
        <v>0</v>
      </c>
      <c r="S167" s="2">
        <v>0</v>
      </c>
      <c r="T167" s="2">
        <v>0</v>
      </c>
      <c r="U167" s="2">
        <v>0</v>
      </c>
      <c r="V167" s="2">
        <v>3289</v>
      </c>
      <c r="W167" s="2">
        <v>53388.800000000003</v>
      </c>
      <c r="X167" s="2">
        <v>53375.3</v>
      </c>
      <c r="Y167" s="2">
        <v>143035.70000000001</v>
      </c>
      <c r="Z167" s="2">
        <v>138966</v>
      </c>
      <c r="AA167" s="2">
        <v>-4069.7</v>
      </c>
      <c r="AB167" s="2">
        <v>-2.93</v>
      </c>
      <c r="AF167" s="1" t="s">
        <v>106</v>
      </c>
      <c r="AG167" s="2">
        <v>27506.400000000001</v>
      </c>
      <c r="AH167" s="2">
        <v>2172.5</v>
      </c>
      <c r="AI167" s="2">
        <v>16040.9</v>
      </c>
      <c r="AJ167" s="2">
        <v>1183</v>
      </c>
      <c r="AK167" s="2">
        <v>0</v>
      </c>
      <c r="AL167" s="2">
        <v>0</v>
      </c>
      <c r="AM167" s="2">
        <v>0</v>
      </c>
      <c r="AN167" s="2">
        <v>54510.3</v>
      </c>
      <c r="AO167" s="2">
        <v>773.5</v>
      </c>
      <c r="AP167" s="2">
        <v>0</v>
      </c>
      <c r="AQ167" s="2">
        <v>0</v>
      </c>
      <c r="AR167" s="2">
        <v>5576</v>
      </c>
      <c r="AS167" s="2">
        <v>5431</v>
      </c>
      <c r="AT167" s="2">
        <v>10414</v>
      </c>
      <c r="AU167" s="2">
        <v>15358.4</v>
      </c>
      <c r="AV167" s="2">
        <v>0</v>
      </c>
      <c r="AW167" s="2">
        <v>138965.9</v>
      </c>
      <c r="AX167" s="2">
        <v>138966</v>
      </c>
      <c r="AY167" s="2">
        <v>0.1</v>
      </c>
      <c r="AZ167" s="2">
        <v>0</v>
      </c>
      <c r="BJ167" s="1" t="s">
        <v>106</v>
      </c>
      <c r="BK167" s="2">
        <v>83657.5</v>
      </c>
      <c r="BL167" s="2">
        <v>21944.400000000001</v>
      </c>
      <c r="BM167" s="2">
        <v>850</v>
      </c>
      <c r="BN167" s="2">
        <v>0</v>
      </c>
      <c r="BO167" s="2">
        <v>0</v>
      </c>
      <c r="BP167" s="2">
        <v>0</v>
      </c>
      <c r="BQ167" s="2">
        <v>0</v>
      </c>
      <c r="BR167" s="2">
        <v>32513.8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138965.70000000001</v>
      </c>
      <c r="CB167" s="2">
        <v>138966</v>
      </c>
      <c r="CC167" s="2">
        <v>0.3</v>
      </c>
      <c r="CD167" s="2">
        <v>0</v>
      </c>
      <c r="CF167" s="1" t="s">
        <v>106</v>
      </c>
      <c r="CG167" s="2">
        <v>2067.5</v>
      </c>
      <c r="CH167" s="2">
        <v>0</v>
      </c>
      <c r="CI167" s="2">
        <v>0</v>
      </c>
      <c r="CJ167" s="2">
        <v>0</v>
      </c>
      <c r="CK167" s="2">
        <v>0</v>
      </c>
      <c r="CL167" s="2">
        <v>24984.400000000001</v>
      </c>
      <c r="CM167" s="2">
        <v>21650.9</v>
      </c>
      <c r="CN167" s="2">
        <v>55891.8</v>
      </c>
      <c r="CO167" s="2">
        <v>0</v>
      </c>
      <c r="CP167" s="2">
        <v>24168.400000000001</v>
      </c>
      <c r="CQ167" s="2">
        <v>2505.5</v>
      </c>
      <c r="CR167" s="2">
        <v>7697</v>
      </c>
      <c r="CS167" s="2">
        <v>0</v>
      </c>
      <c r="CT167" s="2">
        <v>0</v>
      </c>
      <c r="CU167" s="2">
        <v>0</v>
      </c>
      <c r="CV167" s="2">
        <v>0</v>
      </c>
      <c r="CW167" s="2">
        <v>138965.6</v>
      </c>
      <c r="CX167" s="2">
        <v>138966</v>
      </c>
      <c r="CY167" s="2">
        <v>0.4</v>
      </c>
      <c r="CZ167" s="2">
        <v>0</v>
      </c>
      <c r="DD167" s="1" t="s">
        <v>106</v>
      </c>
      <c r="DE167" s="2">
        <v>73188</v>
      </c>
      <c r="DF167" s="2">
        <v>41364.1</v>
      </c>
      <c r="DG167" s="2">
        <v>7564.1</v>
      </c>
      <c r="DH167" s="2">
        <v>0</v>
      </c>
      <c r="DI167" s="2">
        <v>1071.3</v>
      </c>
      <c r="DJ167" s="2">
        <v>0</v>
      </c>
      <c r="DK167" s="2">
        <v>11396.7</v>
      </c>
      <c r="DL167" s="2">
        <v>0</v>
      </c>
      <c r="DM167" s="2">
        <v>0</v>
      </c>
      <c r="DN167" s="2">
        <v>0</v>
      </c>
      <c r="DO167" s="2">
        <v>4420.7</v>
      </c>
      <c r="DP167" s="2">
        <v>0</v>
      </c>
      <c r="DQ167" s="2">
        <v>0</v>
      </c>
      <c r="DR167" s="2">
        <v>0</v>
      </c>
      <c r="DS167" s="2">
        <v>139004.9</v>
      </c>
      <c r="DT167" s="2">
        <v>138966</v>
      </c>
      <c r="DU167" s="2">
        <v>-38.9</v>
      </c>
      <c r="DV167" s="2">
        <v>-0.03</v>
      </c>
      <c r="DX167" s="1" t="s">
        <v>106</v>
      </c>
      <c r="DY167" s="2">
        <v>41541.5</v>
      </c>
      <c r="DZ167" s="2">
        <v>95430.6</v>
      </c>
      <c r="EA167" s="2">
        <v>0</v>
      </c>
      <c r="EB167" s="2">
        <v>0</v>
      </c>
      <c r="EC167" s="2">
        <v>0</v>
      </c>
      <c r="ED167" s="2">
        <v>1843.5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138815.5</v>
      </c>
      <c r="EL167" s="2">
        <v>138966</v>
      </c>
      <c r="EM167" s="2">
        <v>150.5</v>
      </c>
      <c r="EN167" s="2">
        <v>0.11</v>
      </c>
      <c r="EQ167" s="1" t="s">
        <v>106</v>
      </c>
      <c r="ER167" s="2">
        <v>116762.1</v>
      </c>
      <c r="ES167" s="2">
        <v>5991.4</v>
      </c>
      <c r="ET167" s="2">
        <v>0</v>
      </c>
      <c r="EU167" s="2">
        <v>0</v>
      </c>
      <c r="EV167" s="2">
        <v>0</v>
      </c>
      <c r="EW167" s="2">
        <v>0</v>
      </c>
      <c r="EX167" s="2">
        <v>9824</v>
      </c>
      <c r="EY167" s="2">
        <v>0</v>
      </c>
      <c r="EZ167" s="2">
        <v>6028.3</v>
      </c>
      <c r="FA167" s="2">
        <v>0</v>
      </c>
      <c r="FB167" s="2">
        <v>138605.79999999999</v>
      </c>
      <c r="FC167" s="2">
        <v>138966</v>
      </c>
      <c r="FD167" s="2">
        <v>360.2</v>
      </c>
      <c r="FE167" s="2">
        <v>0.26</v>
      </c>
      <c r="FH167" s="1" t="s">
        <v>106</v>
      </c>
      <c r="FI167" s="2">
        <v>97220.7</v>
      </c>
      <c r="FJ167" s="2">
        <v>13497.2</v>
      </c>
      <c r="FK167" s="2">
        <v>0</v>
      </c>
      <c r="FL167" s="2">
        <v>0</v>
      </c>
      <c r="FM167" s="2">
        <v>7976.2</v>
      </c>
      <c r="FN167" s="2">
        <v>0</v>
      </c>
      <c r="FO167" s="2">
        <v>24980.400000000001</v>
      </c>
      <c r="FP167" s="2">
        <v>0</v>
      </c>
      <c r="FQ167" s="2">
        <v>143674.4</v>
      </c>
      <c r="FR167" s="2">
        <v>138966</v>
      </c>
      <c r="FS167" s="2">
        <v>-4708.3999999999996</v>
      </c>
      <c r="FT167" s="2">
        <v>-3.39</v>
      </c>
      <c r="FW167" s="1" t="s">
        <v>106</v>
      </c>
      <c r="FX167" s="2">
        <v>96789.7</v>
      </c>
      <c r="FY167" s="2">
        <v>17320.599999999999</v>
      </c>
      <c r="FZ167" s="2">
        <v>8558.5</v>
      </c>
      <c r="GA167" s="2">
        <v>0</v>
      </c>
      <c r="GB167" s="2">
        <v>12338.2</v>
      </c>
      <c r="GC167" s="2">
        <v>0</v>
      </c>
      <c r="GD167" s="2">
        <v>135006.9</v>
      </c>
      <c r="GE167" s="2">
        <v>138966</v>
      </c>
      <c r="GF167" s="2">
        <v>3959.1</v>
      </c>
      <c r="GG167" s="2">
        <v>2.85</v>
      </c>
      <c r="GJ167" s="1" t="s">
        <v>106</v>
      </c>
      <c r="GK167" s="2">
        <v>34777.699999999997</v>
      </c>
      <c r="GL167" s="2">
        <v>53522.8</v>
      </c>
      <c r="GM167" s="2">
        <v>65968.3</v>
      </c>
      <c r="GN167" s="2">
        <v>0</v>
      </c>
      <c r="GO167" s="2">
        <v>154268.70000000001</v>
      </c>
      <c r="GP167" s="2">
        <v>138966</v>
      </c>
      <c r="GQ167" s="2">
        <v>-15302.7</v>
      </c>
      <c r="GR167" s="2">
        <v>-11.01</v>
      </c>
      <c r="GW167" s="1" t="s">
        <v>106</v>
      </c>
      <c r="GX167" s="2">
        <v>134558.1</v>
      </c>
      <c r="GY167" s="2">
        <v>0</v>
      </c>
      <c r="GZ167" s="2">
        <v>134558.1</v>
      </c>
      <c r="HA167" s="2">
        <v>138966</v>
      </c>
      <c r="HB167" s="2">
        <v>4407.8999999999996</v>
      </c>
      <c r="HC167" s="2">
        <v>3.17</v>
      </c>
    </row>
    <row r="168" spans="1:211" ht="15" thickBot="1" x14ac:dyDescent="0.35">
      <c r="A168" s="1" t="s">
        <v>107</v>
      </c>
      <c r="B168" s="2">
        <v>5718.9</v>
      </c>
      <c r="C168" s="2">
        <v>59542.400000000001</v>
      </c>
      <c r="D168" s="2">
        <v>56176.7</v>
      </c>
      <c r="E168" s="2">
        <v>0</v>
      </c>
      <c r="F168" s="2">
        <v>5241.1000000000004</v>
      </c>
      <c r="G168" s="2">
        <v>0</v>
      </c>
      <c r="H168" s="2">
        <v>0</v>
      </c>
      <c r="I168" s="2">
        <v>0</v>
      </c>
      <c r="J168" s="2">
        <v>126679.1</v>
      </c>
      <c r="K168" s="2">
        <v>127857</v>
      </c>
      <c r="L168" s="2">
        <v>1177.9000000000001</v>
      </c>
      <c r="M168" s="2">
        <v>0.92</v>
      </c>
      <c r="P168" s="1" t="s">
        <v>107</v>
      </c>
      <c r="Q168" s="2">
        <v>33206.1</v>
      </c>
      <c r="R168" s="2">
        <v>296</v>
      </c>
      <c r="S168" s="2">
        <v>223.5</v>
      </c>
      <c r="T168" s="2">
        <v>0</v>
      </c>
      <c r="U168" s="2">
        <v>0</v>
      </c>
      <c r="V168" s="2">
        <v>0</v>
      </c>
      <c r="W168" s="2">
        <v>53388.800000000003</v>
      </c>
      <c r="X168" s="2">
        <v>51391.6</v>
      </c>
      <c r="Y168" s="2">
        <v>138506</v>
      </c>
      <c r="Z168" s="2">
        <v>127857</v>
      </c>
      <c r="AA168" s="2">
        <v>-10649</v>
      </c>
      <c r="AB168" s="2">
        <v>-8.33</v>
      </c>
      <c r="AF168" s="1" t="s">
        <v>107</v>
      </c>
      <c r="AG168" s="2">
        <v>11087</v>
      </c>
      <c r="AH168" s="2">
        <v>2024</v>
      </c>
      <c r="AI168" s="2">
        <v>0</v>
      </c>
      <c r="AJ168" s="2">
        <v>1183</v>
      </c>
      <c r="AK168" s="2">
        <v>2492.5</v>
      </c>
      <c r="AL168" s="2">
        <v>0</v>
      </c>
      <c r="AM168" s="2">
        <v>573</v>
      </c>
      <c r="AN168" s="2">
        <v>54510.3</v>
      </c>
      <c r="AO168" s="2">
        <v>1410.5</v>
      </c>
      <c r="AP168" s="2">
        <v>11582.4</v>
      </c>
      <c r="AQ168" s="2">
        <v>17623.400000000001</v>
      </c>
      <c r="AR168" s="2">
        <v>4505</v>
      </c>
      <c r="AS168" s="2">
        <v>622.5</v>
      </c>
      <c r="AT168" s="2">
        <v>10414</v>
      </c>
      <c r="AU168" s="2">
        <v>9830</v>
      </c>
      <c r="AV168" s="2">
        <v>0</v>
      </c>
      <c r="AW168" s="2">
        <v>127857.4</v>
      </c>
      <c r="AX168" s="2">
        <v>127857</v>
      </c>
      <c r="AY168" s="2">
        <v>-0.4</v>
      </c>
      <c r="AZ168" s="2">
        <v>0</v>
      </c>
      <c r="BJ168" s="1" t="s">
        <v>107</v>
      </c>
      <c r="BK168" s="2">
        <v>60617.1</v>
      </c>
      <c r="BL168" s="2">
        <v>18285.900000000001</v>
      </c>
      <c r="BM168" s="2">
        <v>0</v>
      </c>
      <c r="BN168" s="2">
        <v>0</v>
      </c>
      <c r="BO168" s="2">
        <v>4545</v>
      </c>
      <c r="BP168" s="2">
        <v>0</v>
      </c>
      <c r="BQ168" s="2">
        <v>0</v>
      </c>
      <c r="BR168" s="2">
        <v>32513.8</v>
      </c>
      <c r="BS168" s="2">
        <v>7674</v>
      </c>
      <c r="BT168" s="2">
        <v>1395.5</v>
      </c>
      <c r="BU168" s="2">
        <v>2825.5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127856.7</v>
      </c>
      <c r="CB168" s="2">
        <v>127857</v>
      </c>
      <c r="CC168" s="2">
        <v>0.3</v>
      </c>
      <c r="CD168" s="2">
        <v>0</v>
      </c>
      <c r="CF168" s="1" t="s">
        <v>107</v>
      </c>
      <c r="CG168" s="2">
        <v>12199</v>
      </c>
      <c r="CH168" s="2">
        <v>10754.5</v>
      </c>
      <c r="CI168" s="2">
        <v>13795.5</v>
      </c>
      <c r="CJ168" s="2">
        <v>0</v>
      </c>
      <c r="CK168" s="2">
        <v>0</v>
      </c>
      <c r="CL168" s="2">
        <v>449</v>
      </c>
      <c r="CM168" s="2">
        <v>21650.9</v>
      </c>
      <c r="CN168" s="2">
        <v>55891.8</v>
      </c>
      <c r="CO168" s="2">
        <v>0</v>
      </c>
      <c r="CP168" s="2">
        <v>0</v>
      </c>
      <c r="CQ168" s="2">
        <v>0</v>
      </c>
      <c r="CR168" s="2">
        <v>9732.5</v>
      </c>
      <c r="CS168" s="2">
        <v>3384</v>
      </c>
      <c r="CT168" s="2">
        <v>0</v>
      </c>
      <c r="CU168" s="2">
        <v>0</v>
      </c>
      <c r="CV168" s="2">
        <v>0</v>
      </c>
      <c r="CW168" s="2">
        <v>127857.1</v>
      </c>
      <c r="CX168" s="2">
        <v>127857</v>
      </c>
      <c r="CY168" s="2">
        <v>-0.1</v>
      </c>
      <c r="CZ168" s="2">
        <v>0</v>
      </c>
      <c r="DD168" s="1" t="s">
        <v>107</v>
      </c>
      <c r="DE168" s="2">
        <v>26873.5</v>
      </c>
      <c r="DF168" s="2">
        <v>21423</v>
      </c>
      <c r="DG168" s="2">
        <v>7195</v>
      </c>
      <c r="DH168" s="2">
        <v>10595.5</v>
      </c>
      <c r="DI168" s="2">
        <v>1071.3</v>
      </c>
      <c r="DJ168" s="2">
        <v>9367.1</v>
      </c>
      <c r="DK168" s="2">
        <v>11396.7</v>
      </c>
      <c r="DL168" s="2">
        <v>20123.099999999999</v>
      </c>
      <c r="DM168" s="2">
        <v>19847.5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127892.8</v>
      </c>
      <c r="DT168" s="2">
        <v>127857</v>
      </c>
      <c r="DU168" s="2">
        <v>-35.799999999999997</v>
      </c>
      <c r="DV168" s="2">
        <v>-0.03</v>
      </c>
      <c r="DX168" s="1" t="s">
        <v>107</v>
      </c>
      <c r="DY168" s="2">
        <v>6143.8</v>
      </c>
      <c r="DZ168" s="2">
        <v>95430.6</v>
      </c>
      <c r="EA168" s="2">
        <v>21301.9</v>
      </c>
      <c r="EB168" s="2">
        <v>0</v>
      </c>
      <c r="EC168" s="2">
        <v>0</v>
      </c>
      <c r="ED168" s="2">
        <v>1843.5</v>
      </c>
      <c r="EE168" s="2">
        <v>2999.2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127719.1</v>
      </c>
      <c r="EL168" s="2">
        <v>127857</v>
      </c>
      <c r="EM168" s="2">
        <v>137.9</v>
      </c>
      <c r="EN168" s="2">
        <v>0.11</v>
      </c>
      <c r="EQ168" s="1" t="s">
        <v>107</v>
      </c>
      <c r="ER168" s="2">
        <v>116762.1</v>
      </c>
      <c r="ES168" s="2">
        <v>7100.5</v>
      </c>
      <c r="ET168" s="2">
        <v>0</v>
      </c>
      <c r="EU168" s="2">
        <v>0</v>
      </c>
      <c r="EV168" s="2">
        <v>0</v>
      </c>
      <c r="EW168" s="2">
        <v>3663</v>
      </c>
      <c r="EX168" s="2">
        <v>0</v>
      </c>
      <c r="EY168" s="2">
        <v>0</v>
      </c>
      <c r="EZ168" s="2">
        <v>0</v>
      </c>
      <c r="FA168" s="2">
        <v>0</v>
      </c>
      <c r="FB168" s="2">
        <v>127525.6</v>
      </c>
      <c r="FC168" s="2">
        <v>127857</v>
      </c>
      <c r="FD168" s="2">
        <v>331.4</v>
      </c>
      <c r="FE168" s="2">
        <v>0.26</v>
      </c>
      <c r="FH168" s="1" t="s">
        <v>107</v>
      </c>
      <c r="FI168" s="2">
        <v>112587.8</v>
      </c>
      <c r="FJ168" s="2">
        <v>13497.2</v>
      </c>
      <c r="FK168" s="2">
        <v>0</v>
      </c>
      <c r="FL168" s="2">
        <v>0</v>
      </c>
      <c r="FM168" s="2">
        <v>1391.3</v>
      </c>
      <c r="FN168" s="2">
        <v>0</v>
      </c>
      <c r="FO168" s="2">
        <v>0</v>
      </c>
      <c r="FP168" s="2">
        <v>0</v>
      </c>
      <c r="FQ168" s="2">
        <v>127476.3</v>
      </c>
      <c r="FR168" s="2">
        <v>127857</v>
      </c>
      <c r="FS168" s="2">
        <v>380.7</v>
      </c>
      <c r="FT168" s="2">
        <v>0.3</v>
      </c>
      <c r="FW168" s="1" t="s">
        <v>107</v>
      </c>
      <c r="FX168" s="2">
        <v>96789.7</v>
      </c>
      <c r="FY168" s="2">
        <v>18340.7</v>
      </c>
      <c r="FZ168" s="2">
        <v>8558.5</v>
      </c>
      <c r="GA168" s="2">
        <v>0</v>
      </c>
      <c r="GB168" s="2">
        <v>0</v>
      </c>
      <c r="GC168" s="2">
        <v>0</v>
      </c>
      <c r="GD168" s="2">
        <v>123688.8</v>
      </c>
      <c r="GE168" s="2">
        <v>127857</v>
      </c>
      <c r="GF168" s="2">
        <v>4168.2</v>
      </c>
      <c r="GG168" s="2">
        <v>3.26</v>
      </c>
      <c r="GJ168" s="1" t="s">
        <v>107</v>
      </c>
      <c r="GK168" s="2">
        <v>67584.899999999994</v>
      </c>
      <c r="GL168" s="2">
        <v>53522.8</v>
      </c>
      <c r="GM168" s="2">
        <v>0</v>
      </c>
      <c r="GN168" s="2">
        <v>0</v>
      </c>
      <c r="GO168" s="2">
        <v>121107.7</v>
      </c>
      <c r="GP168" s="2">
        <v>127857</v>
      </c>
      <c r="GQ168" s="2">
        <v>6749.3</v>
      </c>
      <c r="GR168" s="2">
        <v>5.28</v>
      </c>
      <c r="GW168" s="1" t="s">
        <v>107</v>
      </c>
      <c r="GX168" s="2">
        <v>134558.1</v>
      </c>
      <c r="GY168" s="2">
        <v>0</v>
      </c>
      <c r="GZ168" s="2">
        <v>134558.1</v>
      </c>
      <c r="HA168" s="2">
        <v>127857</v>
      </c>
      <c r="HB168" s="2">
        <v>-6701.1</v>
      </c>
      <c r="HC168" s="2">
        <v>-5.24</v>
      </c>
    </row>
    <row r="169" spans="1:211" ht="15" thickBot="1" x14ac:dyDescent="0.35">
      <c r="A169" s="1" t="s">
        <v>108</v>
      </c>
      <c r="B169" s="2">
        <v>4854.7</v>
      </c>
      <c r="C169" s="2">
        <v>60374</v>
      </c>
      <c r="D169" s="2">
        <v>56176.7</v>
      </c>
      <c r="E169" s="2">
        <v>0</v>
      </c>
      <c r="F169" s="2">
        <v>5241.1000000000004</v>
      </c>
      <c r="G169" s="2">
        <v>0</v>
      </c>
      <c r="H169" s="2">
        <v>0</v>
      </c>
      <c r="I169" s="2">
        <v>0</v>
      </c>
      <c r="J169" s="2">
        <v>126646.6</v>
      </c>
      <c r="K169" s="2">
        <v>125066</v>
      </c>
      <c r="L169" s="2">
        <v>-1580.6</v>
      </c>
      <c r="M169" s="2">
        <v>-1.26</v>
      </c>
      <c r="P169" s="1" t="s">
        <v>108</v>
      </c>
      <c r="Q169" s="2">
        <v>33206.1</v>
      </c>
      <c r="R169" s="2">
        <v>296</v>
      </c>
      <c r="S169" s="2">
        <v>223.5</v>
      </c>
      <c r="T169" s="2">
        <v>0</v>
      </c>
      <c r="U169" s="2">
        <v>0</v>
      </c>
      <c r="V169" s="2">
        <v>0</v>
      </c>
      <c r="W169" s="2">
        <v>53388.800000000003</v>
      </c>
      <c r="X169" s="2">
        <v>50253.599999999999</v>
      </c>
      <c r="Y169" s="2">
        <v>137367.9</v>
      </c>
      <c r="Z169" s="2">
        <v>125066</v>
      </c>
      <c r="AA169" s="2">
        <v>-12301.9</v>
      </c>
      <c r="AB169" s="2">
        <v>-9.84</v>
      </c>
      <c r="AF169" s="1" t="s">
        <v>108</v>
      </c>
      <c r="AG169" s="2">
        <v>10830.5</v>
      </c>
      <c r="AH169" s="2">
        <v>2043</v>
      </c>
      <c r="AI169" s="2">
        <v>0</v>
      </c>
      <c r="AJ169" s="2">
        <v>552.5</v>
      </c>
      <c r="AK169" s="2">
        <v>2492.5</v>
      </c>
      <c r="AL169" s="2">
        <v>0</v>
      </c>
      <c r="AM169" s="2">
        <v>573</v>
      </c>
      <c r="AN169" s="2">
        <v>54510.3</v>
      </c>
      <c r="AO169" s="2">
        <v>2028</v>
      </c>
      <c r="AP169" s="2">
        <v>11582.4</v>
      </c>
      <c r="AQ169" s="2">
        <v>17623.400000000001</v>
      </c>
      <c r="AR169" s="2">
        <v>2748.5</v>
      </c>
      <c r="AS169" s="2">
        <v>0</v>
      </c>
      <c r="AT169" s="2">
        <v>10414</v>
      </c>
      <c r="AU169" s="2">
        <v>9668</v>
      </c>
      <c r="AV169" s="2">
        <v>0</v>
      </c>
      <c r="AW169" s="2">
        <v>125066</v>
      </c>
      <c r="AX169" s="2">
        <v>125066</v>
      </c>
      <c r="AY169" s="2">
        <v>0</v>
      </c>
      <c r="AZ169" s="2">
        <v>0</v>
      </c>
      <c r="BJ169" s="1" t="s">
        <v>108</v>
      </c>
      <c r="BK169" s="2">
        <v>55338.7</v>
      </c>
      <c r="BL169" s="2">
        <v>18285.900000000001</v>
      </c>
      <c r="BM169" s="2">
        <v>0</v>
      </c>
      <c r="BN169" s="2">
        <v>0</v>
      </c>
      <c r="BO169" s="2">
        <v>4545</v>
      </c>
      <c r="BP169" s="2">
        <v>0</v>
      </c>
      <c r="BQ169" s="2">
        <v>0</v>
      </c>
      <c r="BR169" s="2">
        <v>32513.8</v>
      </c>
      <c r="BS169" s="2">
        <v>11556.9</v>
      </c>
      <c r="BT169" s="2">
        <v>0</v>
      </c>
      <c r="BU169" s="2">
        <v>2825.5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125065.7</v>
      </c>
      <c r="CB169" s="2">
        <v>125066</v>
      </c>
      <c r="CC169" s="2">
        <v>0.3</v>
      </c>
      <c r="CD169" s="2">
        <v>0</v>
      </c>
      <c r="CF169" s="1" t="s">
        <v>108</v>
      </c>
      <c r="CG169" s="2">
        <v>12199</v>
      </c>
      <c r="CH169" s="2">
        <v>10754.5</v>
      </c>
      <c r="CI169" s="2">
        <v>4812.5</v>
      </c>
      <c r="CJ169" s="2">
        <v>0</v>
      </c>
      <c r="CK169" s="2">
        <v>0</v>
      </c>
      <c r="CL169" s="2">
        <v>0</v>
      </c>
      <c r="CM169" s="2">
        <v>21650.9</v>
      </c>
      <c r="CN169" s="2">
        <v>55891.8</v>
      </c>
      <c r="CO169" s="2">
        <v>0</v>
      </c>
      <c r="CP169" s="2">
        <v>0</v>
      </c>
      <c r="CQ169" s="2">
        <v>0</v>
      </c>
      <c r="CR169" s="2">
        <v>9732.5</v>
      </c>
      <c r="CS169" s="2">
        <v>3384</v>
      </c>
      <c r="CT169" s="2">
        <v>0</v>
      </c>
      <c r="CU169" s="2">
        <v>0</v>
      </c>
      <c r="CV169" s="2">
        <v>6641</v>
      </c>
      <c r="CW169" s="2">
        <v>125066.1</v>
      </c>
      <c r="CX169" s="2">
        <v>125066</v>
      </c>
      <c r="CY169" s="2">
        <v>-0.1</v>
      </c>
      <c r="CZ169" s="2">
        <v>0</v>
      </c>
      <c r="DD169" s="1" t="s">
        <v>108</v>
      </c>
      <c r="DE169" s="2">
        <v>52889.8</v>
      </c>
      <c r="DF169" s="2">
        <v>19082.8</v>
      </c>
      <c r="DG169" s="2">
        <v>0</v>
      </c>
      <c r="DH169" s="2">
        <v>10595.5</v>
      </c>
      <c r="DI169" s="2">
        <v>1071.3</v>
      </c>
      <c r="DJ169" s="2">
        <v>9367.1</v>
      </c>
      <c r="DK169" s="2">
        <v>11396.7</v>
      </c>
      <c r="DL169" s="2">
        <v>850.2</v>
      </c>
      <c r="DM169" s="2">
        <v>19847.5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125101</v>
      </c>
      <c r="DT169" s="2">
        <v>125066</v>
      </c>
      <c r="DU169" s="2">
        <v>-35</v>
      </c>
      <c r="DV169" s="2">
        <v>-0.03</v>
      </c>
      <c r="DX169" s="1" t="s">
        <v>108</v>
      </c>
      <c r="DY169" s="2">
        <v>6143.8</v>
      </c>
      <c r="DZ169" s="2">
        <v>92642.6</v>
      </c>
      <c r="EA169" s="2">
        <v>21301.9</v>
      </c>
      <c r="EB169" s="2">
        <v>0</v>
      </c>
      <c r="EC169" s="2">
        <v>0</v>
      </c>
      <c r="ED169" s="2">
        <v>1843.5</v>
      </c>
      <c r="EE169" s="2">
        <v>2999.2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124931.1</v>
      </c>
      <c r="EL169" s="2">
        <v>125066</v>
      </c>
      <c r="EM169" s="2">
        <v>134.9</v>
      </c>
      <c r="EN169" s="2">
        <v>0.11</v>
      </c>
      <c r="EQ169" s="1" t="s">
        <v>108</v>
      </c>
      <c r="ER169" s="2">
        <v>113978.3</v>
      </c>
      <c r="ES169" s="2">
        <v>7100.5</v>
      </c>
      <c r="ET169" s="2">
        <v>0</v>
      </c>
      <c r="EU169" s="2">
        <v>0</v>
      </c>
      <c r="EV169" s="2">
        <v>0</v>
      </c>
      <c r="EW169" s="2">
        <v>3663</v>
      </c>
      <c r="EX169" s="2">
        <v>0</v>
      </c>
      <c r="EY169" s="2">
        <v>0</v>
      </c>
      <c r="EZ169" s="2">
        <v>0</v>
      </c>
      <c r="FA169" s="2">
        <v>0</v>
      </c>
      <c r="FB169" s="2">
        <v>124741.9</v>
      </c>
      <c r="FC169" s="2">
        <v>125066</v>
      </c>
      <c r="FD169" s="2">
        <v>324.10000000000002</v>
      </c>
      <c r="FE169" s="2">
        <v>0.26</v>
      </c>
      <c r="FH169" s="1" t="s">
        <v>108</v>
      </c>
      <c r="FI169" s="2">
        <v>112587.8</v>
      </c>
      <c r="FJ169" s="2">
        <v>13497.2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126085</v>
      </c>
      <c r="FR169" s="2">
        <v>125066</v>
      </c>
      <c r="FS169" s="2">
        <v>-1019</v>
      </c>
      <c r="FT169" s="2">
        <v>-0.81</v>
      </c>
      <c r="FW169" s="1" t="s">
        <v>108</v>
      </c>
      <c r="FX169" s="2">
        <v>96789.7</v>
      </c>
      <c r="FY169" s="2">
        <v>18340.7</v>
      </c>
      <c r="FZ169" s="2">
        <v>8558.5</v>
      </c>
      <c r="GA169" s="2">
        <v>0</v>
      </c>
      <c r="GB169" s="2">
        <v>0</v>
      </c>
      <c r="GC169" s="2">
        <v>0</v>
      </c>
      <c r="GD169" s="2">
        <v>123688.8</v>
      </c>
      <c r="GE169" s="2">
        <v>125066</v>
      </c>
      <c r="GF169" s="2">
        <v>1377.2</v>
      </c>
      <c r="GG169" s="2">
        <v>1.1000000000000001</v>
      </c>
      <c r="GJ169" s="1" t="s">
        <v>108</v>
      </c>
      <c r="GK169" s="2">
        <v>67584.899999999994</v>
      </c>
      <c r="GL169" s="2">
        <v>53522.8</v>
      </c>
      <c r="GM169" s="2">
        <v>0</v>
      </c>
      <c r="GN169" s="2">
        <v>0</v>
      </c>
      <c r="GO169" s="2">
        <v>121107.7</v>
      </c>
      <c r="GP169" s="2">
        <v>125066</v>
      </c>
      <c r="GQ169" s="2">
        <v>3958.3</v>
      </c>
      <c r="GR169" s="2">
        <v>3.16</v>
      </c>
      <c r="GW169" s="1" t="s">
        <v>108</v>
      </c>
      <c r="GX169" s="2">
        <v>134558.1</v>
      </c>
      <c r="GY169" s="2">
        <v>0</v>
      </c>
      <c r="GZ169" s="2">
        <v>134558.1</v>
      </c>
      <c r="HA169" s="2">
        <v>125066</v>
      </c>
      <c r="HB169" s="2">
        <v>-9492.1</v>
      </c>
      <c r="HC169" s="2">
        <v>-7.59</v>
      </c>
    </row>
    <row r="170" spans="1:211" ht="15" thickBot="1" x14ac:dyDescent="0.35">
      <c r="A170" s="1" t="s">
        <v>109</v>
      </c>
      <c r="B170" s="2">
        <v>12299.8</v>
      </c>
      <c r="C170" s="2">
        <v>60374</v>
      </c>
      <c r="D170" s="2">
        <v>56176.7</v>
      </c>
      <c r="E170" s="2">
        <v>0</v>
      </c>
      <c r="F170" s="2">
        <v>5241.1000000000004</v>
      </c>
      <c r="G170" s="2">
        <v>0</v>
      </c>
      <c r="H170" s="2">
        <v>0</v>
      </c>
      <c r="I170" s="2">
        <v>0</v>
      </c>
      <c r="J170" s="2">
        <v>134091.70000000001</v>
      </c>
      <c r="K170" s="2">
        <v>127857</v>
      </c>
      <c r="L170" s="2">
        <v>-6234.7</v>
      </c>
      <c r="M170" s="2">
        <v>-4.88</v>
      </c>
      <c r="P170" s="1" t="s">
        <v>109</v>
      </c>
      <c r="Q170" s="2">
        <v>32982.6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53388.800000000003</v>
      </c>
      <c r="X170" s="2">
        <v>51391.6</v>
      </c>
      <c r="Y170" s="2">
        <v>137763</v>
      </c>
      <c r="Z170" s="2">
        <v>127857</v>
      </c>
      <c r="AA170" s="2">
        <v>-9906</v>
      </c>
      <c r="AB170" s="2">
        <v>-7.75</v>
      </c>
      <c r="AF170" s="1" t="s">
        <v>109</v>
      </c>
      <c r="AG170" s="2">
        <v>14544.4</v>
      </c>
      <c r="AH170" s="2">
        <v>2172.5</v>
      </c>
      <c r="AI170" s="2">
        <v>16040.9</v>
      </c>
      <c r="AJ170" s="2">
        <v>1183</v>
      </c>
      <c r="AK170" s="2">
        <v>2492.5</v>
      </c>
      <c r="AL170" s="2">
        <v>0</v>
      </c>
      <c r="AM170" s="2">
        <v>573</v>
      </c>
      <c r="AN170" s="2">
        <v>54510.3</v>
      </c>
      <c r="AO170" s="2">
        <v>0</v>
      </c>
      <c r="AP170" s="2">
        <v>0</v>
      </c>
      <c r="AQ170" s="2">
        <v>15499.4</v>
      </c>
      <c r="AR170" s="2">
        <v>0</v>
      </c>
      <c r="AS170" s="2">
        <v>597.5</v>
      </c>
      <c r="AT170" s="2">
        <v>10414</v>
      </c>
      <c r="AU170" s="2">
        <v>9830</v>
      </c>
      <c r="AV170" s="2">
        <v>0</v>
      </c>
      <c r="AW170" s="2">
        <v>127857.4</v>
      </c>
      <c r="AX170" s="2">
        <v>127857</v>
      </c>
      <c r="AY170" s="2">
        <v>-0.4</v>
      </c>
      <c r="AZ170" s="2">
        <v>0</v>
      </c>
      <c r="BJ170" s="1" t="s">
        <v>109</v>
      </c>
      <c r="BK170" s="2">
        <v>67241.100000000006</v>
      </c>
      <c r="BL170" s="2">
        <v>21944.400000000001</v>
      </c>
      <c r="BM170" s="2">
        <v>0</v>
      </c>
      <c r="BN170" s="2">
        <v>0</v>
      </c>
      <c r="BO170" s="2">
        <v>5107.5</v>
      </c>
      <c r="BP170" s="2">
        <v>0</v>
      </c>
      <c r="BQ170" s="2">
        <v>0</v>
      </c>
      <c r="BR170" s="2">
        <v>32513.8</v>
      </c>
      <c r="BS170" s="2">
        <v>1050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127856.7</v>
      </c>
      <c r="CB170" s="2">
        <v>127857</v>
      </c>
      <c r="CC170" s="2">
        <v>0.3</v>
      </c>
      <c r="CD170" s="2">
        <v>0</v>
      </c>
      <c r="CF170" s="1" t="s">
        <v>109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449</v>
      </c>
      <c r="CM170" s="2">
        <v>21650.9</v>
      </c>
      <c r="CN170" s="2">
        <v>55891.8</v>
      </c>
      <c r="CO170" s="2">
        <v>3754</v>
      </c>
      <c r="CP170" s="2">
        <v>24168.400000000001</v>
      </c>
      <c r="CQ170" s="2">
        <v>1239</v>
      </c>
      <c r="CR170" s="2">
        <v>17319.900000000001</v>
      </c>
      <c r="CS170" s="2">
        <v>3384</v>
      </c>
      <c r="CT170" s="2">
        <v>0</v>
      </c>
      <c r="CU170" s="2">
        <v>0</v>
      </c>
      <c r="CV170" s="2">
        <v>0</v>
      </c>
      <c r="CW170" s="2">
        <v>127857.1</v>
      </c>
      <c r="CX170" s="2">
        <v>127857</v>
      </c>
      <c r="CY170" s="2">
        <v>-0.1</v>
      </c>
      <c r="CZ170" s="2">
        <v>0</v>
      </c>
      <c r="DD170" s="1" t="s">
        <v>109</v>
      </c>
      <c r="DE170" s="2">
        <v>60008.800000000003</v>
      </c>
      <c r="DF170" s="2">
        <v>26559.9</v>
      </c>
      <c r="DG170" s="2">
        <v>8893.5</v>
      </c>
      <c r="DH170" s="2">
        <v>10595.5</v>
      </c>
      <c r="DI170" s="2">
        <v>1071.3</v>
      </c>
      <c r="DJ170" s="2">
        <v>9367.1</v>
      </c>
      <c r="DK170" s="2">
        <v>11396.7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2">
        <v>0</v>
      </c>
      <c r="DR170" s="2">
        <v>0</v>
      </c>
      <c r="DS170" s="2">
        <v>127892.8</v>
      </c>
      <c r="DT170" s="2">
        <v>127857</v>
      </c>
      <c r="DU170" s="2">
        <v>-35.799999999999997</v>
      </c>
      <c r="DV170" s="2">
        <v>-0.03</v>
      </c>
      <c r="DX170" s="1" t="s">
        <v>109</v>
      </c>
      <c r="DY170" s="2">
        <v>6143.8</v>
      </c>
      <c r="DZ170" s="2">
        <v>98429.8</v>
      </c>
      <c r="EA170" s="2">
        <v>21301.9</v>
      </c>
      <c r="EB170" s="2">
        <v>0</v>
      </c>
      <c r="EC170" s="2">
        <v>0</v>
      </c>
      <c r="ED170" s="2">
        <v>1843.5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127719.1</v>
      </c>
      <c r="EL170" s="2">
        <v>127857</v>
      </c>
      <c r="EM170" s="2">
        <v>137.9</v>
      </c>
      <c r="EN170" s="2">
        <v>0.11</v>
      </c>
      <c r="EQ170" s="1" t="s">
        <v>109</v>
      </c>
      <c r="ER170" s="2">
        <v>120425.1</v>
      </c>
      <c r="ES170" s="2">
        <v>7100.5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>
        <v>0</v>
      </c>
      <c r="EZ170" s="2">
        <v>0</v>
      </c>
      <c r="FA170" s="2">
        <v>0</v>
      </c>
      <c r="FB170" s="2">
        <v>127525.6</v>
      </c>
      <c r="FC170" s="2">
        <v>127857</v>
      </c>
      <c r="FD170" s="2">
        <v>331.4</v>
      </c>
      <c r="FE170" s="2">
        <v>0.26</v>
      </c>
      <c r="FH170" s="1" t="s">
        <v>109</v>
      </c>
      <c r="FI170" s="2">
        <v>113979.1</v>
      </c>
      <c r="FJ170" s="2">
        <v>13497.2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127476.3</v>
      </c>
      <c r="FR170" s="2">
        <v>127857</v>
      </c>
      <c r="FS170" s="2">
        <v>380.7</v>
      </c>
      <c r="FT170" s="2">
        <v>0.3</v>
      </c>
      <c r="FW170" s="1" t="s">
        <v>109</v>
      </c>
      <c r="FX170" s="2">
        <v>96789.7</v>
      </c>
      <c r="FY170" s="2">
        <v>18340.7</v>
      </c>
      <c r="FZ170" s="2">
        <v>8558.5</v>
      </c>
      <c r="GA170" s="2">
        <v>0</v>
      </c>
      <c r="GB170" s="2">
        <v>0</v>
      </c>
      <c r="GC170" s="2">
        <v>0</v>
      </c>
      <c r="GD170" s="2">
        <v>123688.8</v>
      </c>
      <c r="GE170" s="2">
        <v>127857</v>
      </c>
      <c r="GF170" s="2">
        <v>4168.2</v>
      </c>
      <c r="GG170" s="2">
        <v>3.26</v>
      </c>
      <c r="GJ170" s="1" t="s">
        <v>109</v>
      </c>
      <c r="GK170" s="2">
        <v>67584.899999999994</v>
      </c>
      <c r="GL170" s="2">
        <v>53522.8</v>
      </c>
      <c r="GM170" s="2">
        <v>0</v>
      </c>
      <c r="GN170" s="2">
        <v>0</v>
      </c>
      <c r="GO170" s="2">
        <v>121107.7</v>
      </c>
      <c r="GP170" s="2">
        <v>127857</v>
      </c>
      <c r="GQ170" s="2">
        <v>6749.3</v>
      </c>
      <c r="GR170" s="2">
        <v>5.28</v>
      </c>
      <c r="GW170" s="1" t="s">
        <v>109</v>
      </c>
      <c r="GX170" s="2">
        <v>134558.1</v>
      </c>
      <c r="GY170" s="2">
        <v>0</v>
      </c>
      <c r="GZ170" s="2">
        <v>134558.1</v>
      </c>
      <c r="HA170" s="2">
        <v>127857</v>
      </c>
      <c r="HB170" s="2">
        <v>-6701.1</v>
      </c>
      <c r="HC170" s="2">
        <v>-5.24</v>
      </c>
    </row>
    <row r="171" spans="1:211" ht="15" thickBot="1" x14ac:dyDescent="0.35">
      <c r="A171" s="1" t="s">
        <v>110</v>
      </c>
      <c r="B171" s="2">
        <v>3390.6</v>
      </c>
      <c r="C171" s="2">
        <v>58223.5</v>
      </c>
      <c r="D171" s="2">
        <v>56176.7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117790.8</v>
      </c>
      <c r="K171" s="2">
        <v>113566</v>
      </c>
      <c r="L171" s="2">
        <v>-4224.8</v>
      </c>
      <c r="M171" s="2">
        <v>-3.72</v>
      </c>
      <c r="P171" s="1" t="s">
        <v>110</v>
      </c>
      <c r="Q171" s="2">
        <v>32982.6</v>
      </c>
      <c r="R171" s="2">
        <v>296</v>
      </c>
      <c r="S171" s="2">
        <v>312.3</v>
      </c>
      <c r="T171" s="2">
        <v>0</v>
      </c>
      <c r="U171" s="2">
        <v>0</v>
      </c>
      <c r="V171" s="2">
        <v>0</v>
      </c>
      <c r="W171" s="2">
        <v>53388.800000000003</v>
      </c>
      <c r="X171" s="2">
        <v>45698.9</v>
      </c>
      <c r="Y171" s="2">
        <v>132678.70000000001</v>
      </c>
      <c r="Z171" s="2">
        <v>113566</v>
      </c>
      <c r="AA171" s="2">
        <v>-19112.7</v>
      </c>
      <c r="AB171" s="2">
        <v>-16.829999999999998</v>
      </c>
      <c r="AF171" s="1" t="s">
        <v>110</v>
      </c>
      <c r="AG171" s="2">
        <v>9393</v>
      </c>
      <c r="AH171" s="2">
        <v>1270</v>
      </c>
      <c r="AI171" s="2">
        <v>0</v>
      </c>
      <c r="AJ171" s="2">
        <v>552.5</v>
      </c>
      <c r="AK171" s="2">
        <v>0</v>
      </c>
      <c r="AL171" s="2">
        <v>0</v>
      </c>
      <c r="AM171" s="2">
        <v>573</v>
      </c>
      <c r="AN171" s="2">
        <v>54510.3</v>
      </c>
      <c r="AO171" s="2">
        <v>773.5</v>
      </c>
      <c r="AP171" s="2">
        <v>11582.4</v>
      </c>
      <c r="AQ171" s="2">
        <v>34911.300000000003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113566</v>
      </c>
      <c r="AX171" s="2">
        <v>113566</v>
      </c>
      <c r="AY171" s="2">
        <v>0</v>
      </c>
      <c r="AZ171" s="2">
        <v>0</v>
      </c>
      <c r="BJ171" s="1" t="s">
        <v>110</v>
      </c>
      <c r="BK171" s="2">
        <v>9199.9</v>
      </c>
      <c r="BL171" s="2">
        <v>8537.9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32513.8</v>
      </c>
      <c r="BS171" s="2">
        <v>49424.7</v>
      </c>
      <c r="BT171" s="2">
        <v>8331.4</v>
      </c>
      <c r="BU171" s="2">
        <v>5558.5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113566.3</v>
      </c>
      <c r="CB171" s="2">
        <v>113566</v>
      </c>
      <c r="CC171" s="2">
        <v>-0.3</v>
      </c>
      <c r="CD171" s="2">
        <v>0</v>
      </c>
      <c r="CF171" s="1" t="s">
        <v>110</v>
      </c>
      <c r="CG171" s="2">
        <v>2067.5</v>
      </c>
      <c r="CH171" s="2">
        <v>10754.5</v>
      </c>
      <c r="CI171" s="2">
        <v>13795.5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17319.900000000001</v>
      </c>
      <c r="CS171" s="2">
        <v>11317</v>
      </c>
      <c r="CT171" s="2">
        <v>13459</v>
      </c>
      <c r="CU171" s="2">
        <v>0</v>
      </c>
      <c r="CV171" s="2">
        <v>44853.4</v>
      </c>
      <c r="CW171" s="2">
        <v>113566.7</v>
      </c>
      <c r="CX171" s="2">
        <v>113566</v>
      </c>
      <c r="CY171" s="2">
        <v>-0.7</v>
      </c>
      <c r="CZ171" s="2">
        <v>0</v>
      </c>
      <c r="DD171" s="1" t="s">
        <v>110</v>
      </c>
      <c r="DE171" s="2">
        <v>1283.9000000000001</v>
      </c>
      <c r="DF171" s="2">
        <v>0</v>
      </c>
      <c r="DG171" s="2">
        <v>0</v>
      </c>
      <c r="DH171" s="2">
        <v>0</v>
      </c>
      <c r="DI171" s="2">
        <v>1071.3</v>
      </c>
      <c r="DJ171" s="2">
        <v>9367.1</v>
      </c>
      <c r="DK171" s="2">
        <v>11396.7</v>
      </c>
      <c r="DL171" s="2">
        <v>33153.300000000003</v>
      </c>
      <c r="DM171" s="2">
        <v>52904.800000000003</v>
      </c>
      <c r="DN171" s="2">
        <v>0</v>
      </c>
      <c r="DO171" s="2">
        <v>4420.7</v>
      </c>
      <c r="DP171" s="2">
        <v>0</v>
      </c>
      <c r="DQ171" s="2">
        <v>0</v>
      </c>
      <c r="DR171" s="2">
        <v>0</v>
      </c>
      <c r="DS171" s="2">
        <v>113597.8</v>
      </c>
      <c r="DT171" s="2">
        <v>113566</v>
      </c>
      <c r="DU171" s="2">
        <v>-31.8</v>
      </c>
      <c r="DV171" s="2">
        <v>-0.03</v>
      </c>
      <c r="DX171" s="1" t="s">
        <v>110</v>
      </c>
      <c r="DY171" s="2">
        <v>516.4</v>
      </c>
      <c r="DZ171" s="2">
        <v>83728.7</v>
      </c>
      <c r="EA171" s="2">
        <v>0</v>
      </c>
      <c r="EB171" s="2">
        <v>0</v>
      </c>
      <c r="EC171" s="2">
        <v>0</v>
      </c>
      <c r="ED171" s="2">
        <v>1843.5</v>
      </c>
      <c r="EE171" s="2">
        <v>16482.099999999999</v>
      </c>
      <c r="EF171" s="2">
        <v>15280.9</v>
      </c>
      <c r="EG171" s="2">
        <v>0</v>
      </c>
      <c r="EH171" s="2">
        <v>0</v>
      </c>
      <c r="EI171" s="2">
        <v>0</v>
      </c>
      <c r="EJ171" s="2">
        <v>0</v>
      </c>
      <c r="EK171" s="2">
        <v>117851.7</v>
      </c>
      <c r="EL171" s="2">
        <v>113566</v>
      </c>
      <c r="EM171" s="2">
        <v>-4285.7</v>
      </c>
      <c r="EN171" s="2">
        <v>-3.77</v>
      </c>
      <c r="EQ171" s="1" t="s">
        <v>110</v>
      </c>
      <c r="ER171" s="2">
        <v>97217.4</v>
      </c>
      <c r="ES171" s="2">
        <v>5991.4</v>
      </c>
      <c r="ET171" s="2">
        <v>0</v>
      </c>
      <c r="EU171" s="2">
        <v>0</v>
      </c>
      <c r="EV171" s="2">
        <v>0</v>
      </c>
      <c r="EW171" s="2">
        <v>6421.8</v>
      </c>
      <c r="EX171" s="2">
        <v>9824</v>
      </c>
      <c r="EY171" s="2">
        <v>0</v>
      </c>
      <c r="EZ171" s="2">
        <v>0</v>
      </c>
      <c r="FA171" s="2">
        <v>0</v>
      </c>
      <c r="FB171" s="2">
        <v>119454.6</v>
      </c>
      <c r="FC171" s="2">
        <v>113566</v>
      </c>
      <c r="FD171" s="2">
        <v>-5888.6</v>
      </c>
      <c r="FE171" s="2">
        <v>-5.19</v>
      </c>
      <c r="FH171" s="1" t="s">
        <v>110</v>
      </c>
      <c r="FI171" s="2">
        <v>97220.7</v>
      </c>
      <c r="FJ171" s="2">
        <v>13497.2</v>
      </c>
      <c r="FK171" s="2">
        <v>0</v>
      </c>
      <c r="FL171" s="2">
        <v>0</v>
      </c>
      <c r="FM171" s="2">
        <v>8690.5</v>
      </c>
      <c r="FN171" s="2">
        <v>0</v>
      </c>
      <c r="FO171" s="2">
        <v>0</v>
      </c>
      <c r="FP171" s="2">
        <v>0</v>
      </c>
      <c r="FQ171" s="2">
        <v>119408.4</v>
      </c>
      <c r="FR171" s="2">
        <v>113566</v>
      </c>
      <c r="FS171" s="2">
        <v>-5842.4</v>
      </c>
      <c r="FT171" s="2">
        <v>-5.14</v>
      </c>
      <c r="FW171" s="1" t="s">
        <v>110</v>
      </c>
      <c r="FX171" s="2">
        <v>96789.7</v>
      </c>
      <c r="FY171" s="2">
        <v>18340.7</v>
      </c>
      <c r="FZ171" s="2">
        <v>8558.5</v>
      </c>
      <c r="GA171" s="2">
        <v>0</v>
      </c>
      <c r="GB171" s="2">
        <v>0</v>
      </c>
      <c r="GC171" s="2">
        <v>0</v>
      </c>
      <c r="GD171" s="2">
        <v>123688.8</v>
      </c>
      <c r="GE171" s="2">
        <v>113566</v>
      </c>
      <c r="GF171" s="2">
        <v>-10122.799999999999</v>
      </c>
      <c r="GG171" s="2">
        <v>-8.91</v>
      </c>
      <c r="GJ171" s="1" t="s">
        <v>110</v>
      </c>
      <c r="GK171" s="2">
        <v>67584.899999999994</v>
      </c>
      <c r="GL171" s="2">
        <v>53522.8</v>
      </c>
      <c r="GM171" s="2">
        <v>0</v>
      </c>
      <c r="GN171" s="2">
        <v>0</v>
      </c>
      <c r="GO171" s="2">
        <v>121107.7</v>
      </c>
      <c r="GP171" s="2">
        <v>113566</v>
      </c>
      <c r="GQ171" s="2">
        <v>-7541.7</v>
      </c>
      <c r="GR171" s="2">
        <v>-6.64</v>
      </c>
      <c r="GW171" s="1" t="s">
        <v>110</v>
      </c>
      <c r="GX171" s="2">
        <v>134558.1</v>
      </c>
      <c r="GY171" s="2">
        <v>0</v>
      </c>
      <c r="GZ171" s="2">
        <v>134558.1</v>
      </c>
      <c r="HA171" s="2">
        <v>113566</v>
      </c>
      <c r="HB171" s="2">
        <v>-20992.1</v>
      </c>
      <c r="HC171" s="2">
        <v>-18.48</v>
      </c>
    </row>
    <row r="172" spans="1:211" ht="15" thickBot="1" x14ac:dyDescent="0.35">
      <c r="A172" s="1" t="s">
        <v>111</v>
      </c>
      <c r="B172" s="2">
        <v>22335.3</v>
      </c>
      <c r="C172" s="2">
        <v>60374</v>
      </c>
      <c r="D172" s="2">
        <v>56176.7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138886.1</v>
      </c>
      <c r="K172" s="2">
        <v>139250</v>
      </c>
      <c r="L172" s="2">
        <v>363.9</v>
      </c>
      <c r="M172" s="2">
        <v>0.26</v>
      </c>
      <c r="P172" s="1" t="s">
        <v>111</v>
      </c>
      <c r="Q172" s="2">
        <v>33206.1</v>
      </c>
      <c r="R172" s="2">
        <v>296</v>
      </c>
      <c r="S172" s="2">
        <v>223.5</v>
      </c>
      <c r="T172" s="2">
        <v>0</v>
      </c>
      <c r="U172" s="2">
        <v>0</v>
      </c>
      <c r="V172" s="2">
        <v>0</v>
      </c>
      <c r="W172" s="2">
        <v>53687.7</v>
      </c>
      <c r="X172" s="2">
        <v>53375.3</v>
      </c>
      <c r="Y172" s="2">
        <v>140788.6</v>
      </c>
      <c r="Z172" s="2">
        <v>139250</v>
      </c>
      <c r="AA172" s="2">
        <v>-1538.6</v>
      </c>
      <c r="AB172" s="2">
        <v>-1.1000000000000001</v>
      </c>
      <c r="AF172" s="1" t="s">
        <v>111</v>
      </c>
      <c r="AG172" s="2">
        <v>27506.400000000001</v>
      </c>
      <c r="AH172" s="2">
        <v>2172.5</v>
      </c>
      <c r="AI172" s="2">
        <v>5390.5</v>
      </c>
      <c r="AJ172" s="2">
        <v>552.5</v>
      </c>
      <c r="AK172" s="2">
        <v>0</v>
      </c>
      <c r="AL172" s="2">
        <v>0</v>
      </c>
      <c r="AM172" s="2">
        <v>573</v>
      </c>
      <c r="AN172" s="2">
        <v>54510.3</v>
      </c>
      <c r="AO172" s="2">
        <v>1232.5</v>
      </c>
      <c r="AP172" s="2">
        <v>11582.4</v>
      </c>
      <c r="AQ172" s="2">
        <v>17623.400000000001</v>
      </c>
      <c r="AR172" s="2">
        <v>2748.5</v>
      </c>
      <c r="AS172" s="2">
        <v>0</v>
      </c>
      <c r="AT172" s="2">
        <v>0</v>
      </c>
      <c r="AU172" s="2">
        <v>15358.4</v>
      </c>
      <c r="AV172" s="2">
        <v>0</v>
      </c>
      <c r="AW172" s="2">
        <v>139250.4</v>
      </c>
      <c r="AX172" s="2">
        <v>139250</v>
      </c>
      <c r="AY172" s="2">
        <v>-0.4</v>
      </c>
      <c r="AZ172" s="2">
        <v>0</v>
      </c>
      <c r="BJ172" s="1" t="s">
        <v>111</v>
      </c>
      <c r="BK172" s="2">
        <v>80139.5</v>
      </c>
      <c r="BL172" s="2">
        <v>21944.400000000001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32513.8</v>
      </c>
      <c r="BS172" s="2">
        <v>1050</v>
      </c>
      <c r="BT172" s="2">
        <v>0</v>
      </c>
      <c r="BU172" s="2">
        <v>0</v>
      </c>
      <c r="BV172" s="2">
        <v>3602.5</v>
      </c>
      <c r="BW172" s="2">
        <v>0</v>
      </c>
      <c r="BX172" s="2">
        <v>0</v>
      </c>
      <c r="BY172" s="2">
        <v>0</v>
      </c>
      <c r="BZ172" s="2">
        <v>0</v>
      </c>
      <c r="CA172" s="2">
        <v>139250.20000000001</v>
      </c>
      <c r="CB172" s="2">
        <v>139250</v>
      </c>
      <c r="CC172" s="2">
        <v>-0.2</v>
      </c>
      <c r="CD172" s="2">
        <v>0</v>
      </c>
      <c r="CF172" s="1" t="s">
        <v>111</v>
      </c>
      <c r="CG172" s="2">
        <v>7445.5</v>
      </c>
      <c r="CH172" s="2">
        <v>9969</v>
      </c>
      <c r="CI172" s="2">
        <v>4812.5</v>
      </c>
      <c r="CJ172" s="2">
        <v>0</v>
      </c>
      <c r="CK172" s="2">
        <v>0</v>
      </c>
      <c r="CL172" s="2">
        <v>0</v>
      </c>
      <c r="CM172" s="2">
        <v>21650.9</v>
      </c>
      <c r="CN172" s="2">
        <v>55891.8</v>
      </c>
      <c r="CO172" s="2">
        <v>0</v>
      </c>
      <c r="CP172" s="2">
        <v>0</v>
      </c>
      <c r="CQ172" s="2">
        <v>0</v>
      </c>
      <c r="CR172" s="2">
        <v>9732.5</v>
      </c>
      <c r="CS172" s="2">
        <v>11591</v>
      </c>
      <c r="CT172" s="2">
        <v>18156.900000000001</v>
      </c>
      <c r="CU172" s="2">
        <v>0</v>
      </c>
      <c r="CV172" s="2">
        <v>0</v>
      </c>
      <c r="CW172" s="2">
        <v>139250.1</v>
      </c>
      <c r="CX172" s="2">
        <v>139250</v>
      </c>
      <c r="CY172" s="2">
        <v>-0.1</v>
      </c>
      <c r="CZ172" s="2">
        <v>0</v>
      </c>
      <c r="DD172" s="1" t="s">
        <v>111</v>
      </c>
      <c r="DE172" s="2">
        <v>60008.800000000003</v>
      </c>
      <c r="DF172" s="2">
        <v>26559.9</v>
      </c>
      <c r="DG172" s="2">
        <v>0</v>
      </c>
      <c r="DH172" s="2">
        <v>0</v>
      </c>
      <c r="DI172" s="2">
        <v>0</v>
      </c>
      <c r="DJ172" s="2">
        <v>9367.1</v>
      </c>
      <c r="DK172" s="2">
        <v>11396.7</v>
      </c>
      <c r="DL172" s="2">
        <v>850.2</v>
      </c>
      <c r="DM172" s="2">
        <v>19847.5</v>
      </c>
      <c r="DN172" s="2">
        <v>4803.8</v>
      </c>
      <c r="DO172" s="2">
        <v>4420.7</v>
      </c>
      <c r="DP172" s="2">
        <v>2034.1</v>
      </c>
      <c r="DQ172" s="2">
        <v>0</v>
      </c>
      <c r="DR172" s="2">
        <v>0</v>
      </c>
      <c r="DS172" s="2">
        <v>139288.9</v>
      </c>
      <c r="DT172" s="2">
        <v>139250</v>
      </c>
      <c r="DU172" s="2">
        <v>-38.9</v>
      </c>
      <c r="DV172" s="2">
        <v>-0.03</v>
      </c>
      <c r="DX172" s="1" t="s">
        <v>111</v>
      </c>
      <c r="DY172" s="2">
        <v>6143.8</v>
      </c>
      <c r="DZ172" s="2">
        <v>40842.199999999997</v>
      </c>
      <c r="EA172" s="2">
        <v>0</v>
      </c>
      <c r="EB172" s="2">
        <v>0</v>
      </c>
      <c r="EC172" s="2">
        <v>0</v>
      </c>
      <c r="ED172" s="2">
        <v>1843.5</v>
      </c>
      <c r="EE172" s="2">
        <v>0</v>
      </c>
      <c r="EF172" s="2">
        <v>52246.400000000001</v>
      </c>
      <c r="EG172" s="2">
        <v>34109</v>
      </c>
      <c r="EH172" s="2">
        <v>3914.8</v>
      </c>
      <c r="EI172" s="2">
        <v>0</v>
      </c>
      <c r="EJ172" s="2">
        <v>0</v>
      </c>
      <c r="EK172" s="2">
        <v>139099.70000000001</v>
      </c>
      <c r="EL172" s="2">
        <v>139250</v>
      </c>
      <c r="EM172" s="2">
        <v>150.30000000000001</v>
      </c>
      <c r="EN172" s="2">
        <v>0.11</v>
      </c>
      <c r="EQ172" s="1" t="s">
        <v>111</v>
      </c>
      <c r="ER172" s="2">
        <v>33837.599999999999</v>
      </c>
      <c r="ES172" s="2">
        <v>0</v>
      </c>
      <c r="ET172" s="2">
        <v>0</v>
      </c>
      <c r="EU172" s="2">
        <v>0</v>
      </c>
      <c r="EV172" s="2">
        <v>0</v>
      </c>
      <c r="EW172" s="2">
        <v>82727.5</v>
      </c>
      <c r="EX172" s="2">
        <v>18610.599999999999</v>
      </c>
      <c r="EY172" s="2">
        <v>3713.4</v>
      </c>
      <c r="EZ172" s="2">
        <v>0</v>
      </c>
      <c r="FA172" s="2">
        <v>0</v>
      </c>
      <c r="FB172" s="2">
        <v>138889.1</v>
      </c>
      <c r="FC172" s="2">
        <v>139250</v>
      </c>
      <c r="FD172" s="2">
        <v>360.9</v>
      </c>
      <c r="FE172" s="2">
        <v>0.26</v>
      </c>
      <c r="FH172" s="1" t="s">
        <v>111</v>
      </c>
      <c r="FI172" s="2">
        <v>50916.9</v>
      </c>
      <c r="FJ172" s="2">
        <v>0</v>
      </c>
      <c r="FK172" s="2">
        <v>0</v>
      </c>
      <c r="FL172" s="2">
        <v>0</v>
      </c>
      <c r="FM172" s="2">
        <v>65328.9</v>
      </c>
      <c r="FN172" s="2">
        <v>22589.5</v>
      </c>
      <c r="FO172" s="2">
        <v>0</v>
      </c>
      <c r="FP172" s="2">
        <v>0</v>
      </c>
      <c r="FQ172" s="2">
        <v>138835.4</v>
      </c>
      <c r="FR172" s="2">
        <v>139250</v>
      </c>
      <c r="FS172" s="2">
        <v>414.6</v>
      </c>
      <c r="FT172" s="2">
        <v>0.3</v>
      </c>
      <c r="FW172" s="1" t="s">
        <v>111</v>
      </c>
      <c r="FX172" s="2">
        <v>19025.599999999999</v>
      </c>
      <c r="FY172" s="2">
        <v>18340.7</v>
      </c>
      <c r="FZ172" s="2">
        <v>8558.5</v>
      </c>
      <c r="GA172" s="2">
        <v>89358.1</v>
      </c>
      <c r="GB172" s="2">
        <v>0</v>
      </c>
      <c r="GC172" s="2">
        <v>0</v>
      </c>
      <c r="GD172" s="2">
        <v>135282.79999999999</v>
      </c>
      <c r="GE172" s="2">
        <v>139250</v>
      </c>
      <c r="GF172" s="2">
        <v>3967.2</v>
      </c>
      <c r="GG172" s="2">
        <v>2.85</v>
      </c>
      <c r="GJ172" s="1" t="s">
        <v>111</v>
      </c>
      <c r="GK172" s="2">
        <v>67584.899999999994</v>
      </c>
      <c r="GL172" s="2">
        <v>53522.8</v>
      </c>
      <c r="GM172" s="2">
        <v>0</v>
      </c>
      <c r="GN172" s="2">
        <v>0</v>
      </c>
      <c r="GO172" s="2">
        <v>121107.7</v>
      </c>
      <c r="GP172" s="2">
        <v>139250</v>
      </c>
      <c r="GQ172" s="2">
        <v>18142.3</v>
      </c>
      <c r="GR172" s="2">
        <v>13.03</v>
      </c>
      <c r="GW172" s="1" t="s">
        <v>111</v>
      </c>
      <c r="GX172" s="2">
        <v>134558.1</v>
      </c>
      <c r="GY172" s="2">
        <v>0</v>
      </c>
      <c r="GZ172" s="2">
        <v>134558.1</v>
      </c>
      <c r="HA172" s="2">
        <v>139250</v>
      </c>
      <c r="HB172" s="2">
        <v>4691.8999999999996</v>
      </c>
      <c r="HC172" s="2">
        <v>3.37</v>
      </c>
    </row>
    <row r="173" spans="1:211" ht="15" thickBot="1" x14ac:dyDescent="0.35">
      <c r="A173" s="1" t="s">
        <v>112</v>
      </c>
      <c r="B173" s="2">
        <v>12299.8</v>
      </c>
      <c r="C173" s="2">
        <v>60374</v>
      </c>
      <c r="D173" s="2">
        <v>59847.4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132521.20000000001</v>
      </c>
      <c r="K173" s="2">
        <v>132733</v>
      </c>
      <c r="L173" s="2">
        <v>211.8</v>
      </c>
      <c r="M173" s="2">
        <v>0.16</v>
      </c>
      <c r="P173" s="1" t="s">
        <v>112</v>
      </c>
      <c r="Q173" s="2">
        <v>33206.1</v>
      </c>
      <c r="R173" s="2">
        <v>0</v>
      </c>
      <c r="S173" s="2">
        <v>0</v>
      </c>
      <c r="T173" s="2">
        <v>0</v>
      </c>
      <c r="U173" s="2">
        <v>0</v>
      </c>
      <c r="V173" s="2">
        <v>225.1</v>
      </c>
      <c r="W173" s="2">
        <v>53687.7</v>
      </c>
      <c r="X173" s="2">
        <v>53375.3</v>
      </c>
      <c r="Y173" s="2">
        <v>140494.20000000001</v>
      </c>
      <c r="Z173" s="2">
        <v>132733</v>
      </c>
      <c r="AA173" s="2">
        <v>-7761.2</v>
      </c>
      <c r="AB173" s="2">
        <v>-5.85</v>
      </c>
      <c r="AF173" s="1" t="s">
        <v>112</v>
      </c>
      <c r="AG173" s="2">
        <v>11087</v>
      </c>
      <c r="AH173" s="2">
        <v>2172.5</v>
      </c>
      <c r="AI173" s="2">
        <v>16040.9</v>
      </c>
      <c r="AJ173" s="2">
        <v>552.5</v>
      </c>
      <c r="AK173" s="2">
        <v>0</v>
      </c>
      <c r="AL173" s="2">
        <v>0</v>
      </c>
      <c r="AM173" s="2">
        <v>0</v>
      </c>
      <c r="AN173" s="2">
        <v>54510.3</v>
      </c>
      <c r="AO173" s="2">
        <v>1410.5</v>
      </c>
      <c r="AP173" s="2">
        <v>0</v>
      </c>
      <c r="AQ173" s="2">
        <v>0</v>
      </c>
      <c r="AR173" s="2">
        <v>5576</v>
      </c>
      <c r="AS173" s="2">
        <v>5431</v>
      </c>
      <c r="AT173" s="2">
        <v>10414</v>
      </c>
      <c r="AU173" s="2">
        <v>15358.4</v>
      </c>
      <c r="AV173" s="2">
        <v>10179.5</v>
      </c>
      <c r="AW173" s="2">
        <v>132732.4</v>
      </c>
      <c r="AX173" s="2">
        <v>132733</v>
      </c>
      <c r="AY173" s="2">
        <v>0.6</v>
      </c>
      <c r="AZ173" s="2">
        <v>0</v>
      </c>
      <c r="BJ173" s="1" t="s">
        <v>112</v>
      </c>
      <c r="BK173" s="2">
        <v>67241.100000000006</v>
      </c>
      <c r="BL173" s="2">
        <v>21944.400000000001</v>
      </c>
      <c r="BM173" s="2">
        <v>4860</v>
      </c>
      <c r="BN173" s="2">
        <v>0</v>
      </c>
      <c r="BO173" s="2">
        <v>0</v>
      </c>
      <c r="BP173" s="2">
        <v>0</v>
      </c>
      <c r="BQ173" s="2">
        <v>0</v>
      </c>
      <c r="BR173" s="2">
        <v>32513.8</v>
      </c>
      <c r="BS173" s="2">
        <v>2571.5</v>
      </c>
      <c r="BT173" s="2">
        <v>0</v>
      </c>
      <c r="BU173" s="2">
        <v>0</v>
      </c>
      <c r="BV173" s="2">
        <v>3602.5</v>
      </c>
      <c r="BW173" s="2">
        <v>0</v>
      </c>
      <c r="BX173" s="2">
        <v>0</v>
      </c>
      <c r="BY173" s="2">
        <v>0</v>
      </c>
      <c r="BZ173" s="2">
        <v>0</v>
      </c>
      <c r="CA173" s="2">
        <v>132733.20000000001</v>
      </c>
      <c r="CB173" s="2">
        <v>132733</v>
      </c>
      <c r="CC173" s="2">
        <v>-0.2</v>
      </c>
      <c r="CD173" s="2">
        <v>0</v>
      </c>
      <c r="CF173" s="1" t="s">
        <v>112</v>
      </c>
      <c r="CG173" s="2">
        <v>7445.5</v>
      </c>
      <c r="CH173" s="2">
        <v>0</v>
      </c>
      <c r="CI173" s="2">
        <v>0</v>
      </c>
      <c r="CJ173" s="2">
        <v>4165</v>
      </c>
      <c r="CK173" s="2">
        <v>0</v>
      </c>
      <c r="CL173" s="2">
        <v>10474.5</v>
      </c>
      <c r="CM173" s="2">
        <v>21650.9</v>
      </c>
      <c r="CN173" s="2">
        <v>55891.8</v>
      </c>
      <c r="CO173" s="2">
        <v>0</v>
      </c>
      <c r="CP173" s="2">
        <v>24168.400000000001</v>
      </c>
      <c r="CQ173" s="2">
        <v>2505.5</v>
      </c>
      <c r="CR173" s="2">
        <v>6431</v>
      </c>
      <c r="CS173" s="2">
        <v>0</v>
      </c>
      <c r="CT173" s="2">
        <v>0</v>
      </c>
      <c r="CU173" s="2">
        <v>0</v>
      </c>
      <c r="CV173" s="2">
        <v>0</v>
      </c>
      <c r="CW173" s="2">
        <v>132732.6</v>
      </c>
      <c r="CX173" s="2">
        <v>132733</v>
      </c>
      <c r="CY173" s="2">
        <v>0.4</v>
      </c>
      <c r="CZ173" s="2">
        <v>0</v>
      </c>
      <c r="DD173" s="1" t="s">
        <v>112</v>
      </c>
      <c r="DE173" s="2">
        <v>60008.800000000003</v>
      </c>
      <c r="DF173" s="2">
        <v>52140.1</v>
      </c>
      <c r="DG173" s="2">
        <v>0</v>
      </c>
      <c r="DH173" s="2">
        <v>0</v>
      </c>
      <c r="DI173" s="2">
        <v>0</v>
      </c>
      <c r="DJ173" s="2">
        <v>0</v>
      </c>
      <c r="DK173" s="2">
        <v>11396.7</v>
      </c>
      <c r="DL173" s="2">
        <v>0</v>
      </c>
      <c r="DM173" s="2">
        <v>0</v>
      </c>
      <c r="DN173" s="2">
        <v>4803.8</v>
      </c>
      <c r="DO173" s="2">
        <v>4420.7</v>
      </c>
      <c r="DP173" s="2">
        <v>0</v>
      </c>
      <c r="DQ173" s="2">
        <v>0</v>
      </c>
      <c r="DR173" s="2">
        <v>0</v>
      </c>
      <c r="DS173" s="2">
        <v>132770.1</v>
      </c>
      <c r="DT173" s="2">
        <v>132733</v>
      </c>
      <c r="DU173" s="2">
        <v>-37.1</v>
      </c>
      <c r="DV173" s="2">
        <v>-0.03</v>
      </c>
      <c r="DX173" s="1" t="s">
        <v>112</v>
      </c>
      <c r="DY173" s="2">
        <v>41541.5</v>
      </c>
      <c r="DZ173" s="2">
        <v>36957.9</v>
      </c>
      <c r="EA173" s="2">
        <v>0</v>
      </c>
      <c r="EB173" s="2">
        <v>0</v>
      </c>
      <c r="EC173" s="2">
        <v>0</v>
      </c>
      <c r="ED173" s="2">
        <v>1843.5</v>
      </c>
      <c r="EE173" s="2">
        <v>0</v>
      </c>
      <c r="EF173" s="2">
        <v>52246.400000000001</v>
      </c>
      <c r="EG173" s="2">
        <v>0</v>
      </c>
      <c r="EH173" s="2">
        <v>0</v>
      </c>
      <c r="EI173" s="2">
        <v>0</v>
      </c>
      <c r="EJ173" s="2">
        <v>0</v>
      </c>
      <c r="EK173" s="2">
        <v>132589.29999999999</v>
      </c>
      <c r="EL173" s="2">
        <v>132733</v>
      </c>
      <c r="EM173" s="2">
        <v>143.69999999999999</v>
      </c>
      <c r="EN173" s="2">
        <v>0.11</v>
      </c>
      <c r="EQ173" s="1" t="s">
        <v>112</v>
      </c>
      <c r="ER173" s="2">
        <v>27535</v>
      </c>
      <c r="ES173" s="2">
        <v>6274.2</v>
      </c>
      <c r="ET173" s="2">
        <v>0</v>
      </c>
      <c r="EU173" s="2">
        <v>0</v>
      </c>
      <c r="EV173" s="2">
        <v>0</v>
      </c>
      <c r="EW173" s="2">
        <v>82727.5</v>
      </c>
      <c r="EX173" s="2">
        <v>9824</v>
      </c>
      <c r="EY173" s="2">
        <v>0</v>
      </c>
      <c r="EZ173" s="2">
        <v>6028.3</v>
      </c>
      <c r="FA173" s="2">
        <v>0</v>
      </c>
      <c r="FB173" s="2">
        <v>132389</v>
      </c>
      <c r="FC173" s="2">
        <v>132733</v>
      </c>
      <c r="FD173" s="2">
        <v>344</v>
      </c>
      <c r="FE173" s="2">
        <v>0.26</v>
      </c>
      <c r="FH173" s="1" t="s">
        <v>112</v>
      </c>
      <c r="FI173" s="2">
        <v>97220.7</v>
      </c>
      <c r="FJ173" s="2">
        <v>10390</v>
      </c>
      <c r="FK173" s="2">
        <v>0</v>
      </c>
      <c r="FL173" s="2">
        <v>0</v>
      </c>
      <c r="FM173" s="2">
        <v>7976.2</v>
      </c>
      <c r="FN173" s="2">
        <v>0</v>
      </c>
      <c r="FO173" s="2">
        <v>24980.400000000001</v>
      </c>
      <c r="FP173" s="2">
        <v>0</v>
      </c>
      <c r="FQ173" s="2">
        <v>140567.20000000001</v>
      </c>
      <c r="FR173" s="2">
        <v>132733</v>
      </c>
      <c r="FS173" s="2">
        <v>-7834.2</v>
      </c>
      <c r="FT173" s="2">
        <v>-5.9</v>
      </c>
      <c r="FW173" s="1" t="s">
        <v>112</v>
      </c>
      <c r="FX173" s="2">
        <v>90734.2</v>
      </c>
      <c r="FY173" s="2">
        <v>17320.599999999999</v>
      </c>
      <c r="FZ173" s="2">
        <v>8558.5</v>
      </c>
      <c r="GA173" s="2">
        <v>0</v>
      </c>
      <c r="GB173" s="2">
        <v>12338.2</v>
      </c>
      <c r="GC173" s="2">
        <v>0</v>
      </c>
      <c r="GD173" s="2">
        <v>128951.5</v>
      </c>
      <c r="GE173" s="2">
        <v>132733</v>
      </c>
      <c r="GF173" s="2">
        <v>3781.5</v>
      </c>
      <c r="GG173" s="2">
        <v>2.85</v>
      </c>
      <c r="GJ173" s="1" t="s">
        <v>112</v>
      </c>
      <c r="GK173" s="2">
        <v>34777.699999999997</v>
      </c>
      <c r="GL173" s="2">
        <v>53522.8</v>
      </c>
      <c r="GM173" s="2">
        <v>65968.3</v>
      </c>
      <c r="GN173" s="2">
        <v>0</v>
      </c>
      <c r="GO173" s="2">
        <v>154268.70000000001</v>
      </c>
      <c r="GP173" s="2">
        <v>132733</v>
      </c>
      <c r="GQ173" s="2">
        <v>-21535.7</v>
      </c>
      <c r="GR173" s="2">
        <v>-16.22</v>
      </c>
      <c r="GW173" s="1" t="s">
        <v>112</v>
      </c>
      <c r="GX173" s="2">
        <v>134558.1</v>
      </c>
      <c r="GY173" s="2">
        <v>0</v>
      </c>
      <c r="GZ173" s="2">
        <v>134558.1</v>
      </c>
      <c r="HA173" s="2">
        <v>132733</v>
      </c>
      <c r="HB173" s="2">
        <v>-1825.1</v>
      </c>
      <c r="HC173" s="2">
        <v>-1.38</v>
      </c>
    </row>
    <row r="174" spans="1:211" ht="15" thickBot="1" x14ac:dyDescent="0.35">
      <c r="A174" s="1" t="s">
        <v>113</v>
      </c>
      <c r="B174" s="2">
        <v>4854.7</v>
      </c>
      <c r="C174" s="2">
        <v>60374</v>
      </c>
      <c r="D174" s="2">
        <v>56176.7</v>
      </c>
      <c r="E174" s="2">
        <v>0</v>
      </c>
      <c r="F174" s="2">
        <v>4263.7</v>
      </c>
      <c r="G174" s="2">
        <v>0</v>
      </c>
      <c r="H174" s="2">
        <v>0</v>
      </c>
      <c r="I174" s="2">
        <v>0</v>
      </c>
      <c r="J174" s="2">
        <v>125669.2</v>
      </c>
      <c r="K174" s="2">
        <v>120666</v>
      </c>
      <c r="L174" s="2">
        <v>-5003.2</v>
      </c>
      <c r="M174" s="2">
        <v>-4.1500000000000004</v>
      </c>
      <c r="P174" s="1" t="s">
        <v>113</v>
      </c>
      <c r="Q174" s="2">
        <v>32982.6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53388.800000000003</v>
      </c>
      <c r="X174" s="2">
        <v>49202.400000000001</v>
      </c>
      <c r="Y174" s="2">
        <v>135573.79999999999</v>
      </c>
      <c r="Z174" s="2">
        <v>120666</v>
      </c>
      <c r="AA174" s="2">
        <v>-14907.8</v>
      </c>
      <c r="AB174" s="2">
        <v>-12.35</v>
      </c>
      <c r="AF174" s="1" t="s">
        <v>113</v>
      </c>
      <c r="AG174" s="2">
        <v>10830.5</v>
      </c>
      <c r="AH174" s="2">
        <v>2172.5</v>
      </c>
      <c r="AI174" s="2">
        <v>16040.9</v>
      </c>
      <c r="AJ174" s="2">
        <v>552.5</v>
      </c>
      <c r="AK174" s="2">
        <v>2492.5</v>
      </c>
      <c r="AL174" s="2">
        <v>0</v>
      </c>
      <c r="AM174" s="2">
        <v>573</v>
      </c>
      <c r="AN174" s="2">
        <v>54510.3</v>
      </c>
      <c r="AO174" s="2">
        <v>773.5</v>
      </c>
      <c r="AP174" s="2">
        <v>11152.5</v>
      </c>
      <c r="AQ174" s="2">
        <v>0</v>
      </c>
      <c r="AR174" s="2">
        <v>2748.5</v>
      </c>
      <c r="AS174" s="2">
        <v>0</v>
      </c>
      <c r="AT174" s="2">
        <v>10414</v>
      </c>
      <c r="AU174" s="2">
        <v>8405.5</v>
      </c>
      <c r="AV174" s="2">
        <v>0</v>
      </c>
      <c r="AW174" s="2">
        <v>120666</v>
      </c>
      <c r="AX174" s="2">
        <v>120666</v>
      </c>
      <c r="AY174" s="2">
        <v>0</v>
      </c>
      <c r="AZ174" s="2">
        <v>0</v>
      </c>
      <c r="BJ174" s="1" t="s">
        <v>113</v>
      </c>
      <c r="BK174" s="2">
        <v>28108.799999999999</v>
      </c>
      <c r="BL174" s="2">
        <v>21944.400000000001</v>
      </c>
      <c r="BM174" s="2">
        <v>850</v>
      </c>
      <c r="BN174" s="2">
        <v>0</v>
      </c>
      <c r="BO174" s="2">
        <v>662</v>
      </c>
      <c r="BP174" s="2">
        <v>0</v>
      </c>
      <c r="BQ174" s="2">
        <v>0</v>
      </c>
      <c r="BR174" s="2">
        <v>32513.8</v>
      </c>
      <c r="BS174" s="2">
        <v>36586.800000000003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120665.8</v>
      </c>
      <c r="CB174" s="2">
        <v>120666</v>
      </c>
      <c r="CC174" s="2">
        <v>0.2</v>
      </c>
      <c r="CD174" s="2">
        <v>0</v>
      </c>
      <c r="CF174" s="1" t="s">
        <v>113</v>
      </c>
      <c r="CG174" s="2">
        <v>2067.5</v>
      </c>
      <c r="CH174" s="2">
        <v>9969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47024.9</v>
      </c>
      <c r="CO174" s="2">
        <v>3754</v>
      </c>
      <c r="CP174" s="2">
        <v>24168.400000000001</v>
      </c>
      <c r="CQ174" s="2">
        <v>2505.5</v>
      </c>
      <c r="CR174" s="2">
        <v>9732.5</v>
      </c>
      <c r="CS174" s="2">
        <v>3384</v>
      </c>
      <c r="CT174" s="2">
        <v>0</v>
      </c>
      <c r="CU174" s="2">
        <v>0</v>
      </c>
      <c r="CV174" s="2">
        <v>18060.400000000001</v>
      </c>
      <c r="CW174" s="2">
        <v>120666.1</v>
      </c>
      <c r="CX174" s="2">
        <v>120666</v>
      </c>
      <c r="CY174" s="2">
        <v>-0.1</v>
      </c>
      <c r="CZ174" s="2">
        <v>0</v>
      </c>
      <c r="DD174" s="1" t="s">
        <v>113</v>
      </c>
      <c r="DE174" s="2">
        <v>60008.800000000003</v>
      </c>
      <c r="DF174" s="2">
        <v>27410.2</v>
      </c>
      <c r="DG174" s="2">
        <v>0</v>
      </c>
      <c r="DH174" s="2">
        <v>10595.5</v>
      </c>
      <c r="DI174" s="2">
        <v>1071.3</v>
      </c>
      <c r="DJ174" s="2">
        <v>9367.1</v>
      </c>
      <c r="DK174" s="2">
        <v>11396.7</v>
      </c>
      <c r="DL174" s="2">
        <v>850.2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120699.7</v>
      </c>
      <c r="DT174" s="2">
        <v>120666</v>
      </c>
      <c r="DU174" s="2">
        <v>-33.700000000000003</v>
      </c>
      <c r="DV174" s="2">
        <v>-0.03</v>
      </c>
      <c r="DX174" s="1" t="s">
        <v>113</v>
      </c>
      <c r="DY174" s="2">
        <v>8674.1</v>
      </c>
      <c r="DZ174" s="2">
        <v>91763</v>
      </c>
      <c r="EA174" s="2">
        <v>18255.2</v>
      </c>
      <c r="EB174" s="2">
        <v>0</v>
      </c>
      <c r="EC174" s="2">
        <v>0</v>
      </c>
      <c r="ED174" s="2">
        <v>1843.5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120535.8</v>
      </c>
      <c r="EL174" s="2">
        <v>120666</v>
      </c>
      <c r="EM174" s="2">
        <v>130.19999999999999</v>
      </c>
      <c r="EN174" s="2">
        <v>0.11</v>
      </c>
      <c r="EQ174" s="1" t="s">
        <v>113</v>
      </c>
      <c r="ER174" s="2">
        <v>110105.4</v>
      </c>
      <c r="ES174" s="2">
        <v>7100.5</v>
      </c>
      <c r="ET174" s="2">
        <v>0</v>
      </c>
      <c r="EU174" s="2">
        <v>0</v>
      </c>
      <c r="EV174" s="2">
        <v>0</v>
      </c>
      <c r="EW174" s="2">
        <v>5275.8</v>
      </c>
      <c r="EX174" s="2">
        <v>0</v>
      </c>
      <c r="EY174" s="2">
        <v>0</v>
      </c>
      <c r="EZ174" s="2">
        <v>0</v>
      </c>
      <c r="FA174" s="2">
        <v>0</v>
      </c>
      <c r="FB174" s="2">
        <v>122481.7</v>
      </c>
      <c r="FC174" s="2">
        <v>120666</v>
      </c>
      <c r="FD174" s="2">
        <v>-1815.7</v>
      </c>
      <c r="FE174" s="2">
        <v>-1.5</v>
      </c>
      <c r="FH174" s="1" t="s">
        <v>113</v>
      </c>
      <c r="FI174" s="2">
        <v>107325</v>
      </c>
      <c r="FJ174" s="2">
        <v>13497.2</v>
      </c>
      <c r="FK174" s="2">
        <v>0</v>
      </c>
      <c r="FL174" s="2">
        <v>0</v>
      </c>
      <c r="FM174" s="2">
        <v>3290.2</v>
      </c>
      <c r="FN174" s="2">
        <v>0</v>
      </c>
      <c r="FO174" s="2">
        <v>0</v>
      </c>
      <c r="FP174" s="2">
        <v>0</v>
      </c>
      <c r="FQ174" s="2">
        <v>124112.4</v>
      </c>
      <c r="FR174" s="2">
        <v>120666</v>
      </c>
      <c r="FS174" s="2">
        <v>-3446.4</v>
      </c>
      <c r="FT174" s="2">
        <v>-2.86</v>
      </c>
      <c r="FW174" s="1" t="s">
        <v>113</v>
      </c>
      <c r="FX174" s="2">
        <v>96789.7</v>
      </c>
      <c r="FY174" s="2">
        <v>18340.7</v>
      </c>
      <c r="FZ174" s="2">
        <v>8558.5</v>
      </c>
      <c r="GA174" s="2">
        <v>0</v>
      </c>
      <c r="GB174" s="2">
        <v>0</v>
      </c>
      <c r="GC174" s="2">
        <v>0</v>
      </c>
      <c r="GD174" s="2">
        <v>123688.8</v>
      </c>
      <c r="GE174" s="2">
        <v>120666</v>
      </c>
      <c r="GF174" s="2">
        <v>-3022.8</v>
      </c>
      <c r="GG174" s="2">
        <v>-2.5099999999999998</v>
      </c>
      <c r="GJ174" s="1" t="s">
        <v>113</v>
      </c>
      <c r="GK174" s="2">
        <v>67584.899999999994</v>
      </c>
      <c r="GL174" s="2">
        <v>53522.8</v>
      </c>
      <c r="GM174" s="2">
        <v>0</v>
      </c>
      <c r="GN174" s="2">
        <v>0</v>
      </c>
      <c r="GO174" s="2">
        <v>121107.7</v>
      </c>
      <c r="GP174" s="2">
        <v>120666</v>
      </c>
      <c r="GQ174" s="2">
        <v>-441.7</v>
      </c>
      <c r="GR174" s="2">
        <v>-0.37</v>
      </c>
      <c r="GW174" s="1" t="s">
        <v>113</v>
      </c>
      <c r="GX174" s="2">
        <v>134558.1</v>
      </c>
      <c r="GY174" s="2">
        <v>0</v>
      </c>
      <c r="GZ174" s="2">
        <v>134558.1</v>
      </c>
      <c r="HA174" s="2">
        <v>120666</v>
      </c>
      <c r="HB174" s="2">
        <v>-13892.1</v>
      </c>
      <c r="HC174" s="2">
        <v>-11.51</v>
      </c>
    </row>
    <row r="175" spans="1:211" ht="15" thickBot="1" x14ac:dyDescent="0.35">
      <c r="A175" s="1" t="s">
        <v>114</v>
      </c>
      <c r="B175" s="2">
        <v>5718.9</v>
      </c>
      <c r="C175" s="2">
        <v>60374</v>
      </c>
      <c r="D175" s="2">
        <v>56176.7</v>
      </c>
      <c r="E175" s="2">
        <v>0</v>
      </c>
      <c r="F175" s="2">
        <v>4263.7</v>
      </c>
      <c r="G175" s="2">
        <v>0</v>
      </c>
      <c r="H175" s="2">
        <v>0</v>
      </c>
      <c r="I175" s="2">
        <v>0</v>
      </c>
      <c r="J175" s="2">
        <v>126533.3</v>
      </c>
      <c r="K175" s="2">
        <v>118966</v>
      </c>
      <c r="L175" s="2">
        <v>-7567.3</v>
      </c>
      <c r="M175" s="2">
        <v>-6.36</v>
      </c>
      <c r="P175" s="1" t="s">
        <v>114</v>
      </c>
      <c r="Q175" s="2">
        <v>32982.6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53388.800000000003</v>
      </c>
      <c r="X175" s="2">
        <v>48509.2</v>
      </c>
      <c r="Y175" s="2">
        <v>134880.6</v>
      </c>
      <c r="Z175" s="2">
        <v>118966</v>
      </c>
      <c r="AA175" s="2">
        <v>-15914.6</v>
      </c>
      <c r="AB175" s="2">
        <v>-13.38</v>
      </c>
      <c r="AF175" s="1" t="s">
        <v>114</v>
      </c>
      <c r="AG175" s="2">
        <v>11087</v>
      </c>
      <c r="AH175" s="2">
        <v>2172.5</v>
      </c>
      <c r="AI175" s="2">
        <v>14109.4</v>
      </c>
      <c r="AJ175" s="2">
        <v>552.5</v>
      </c>
      <c r="AK175" s="2">
        <v>2492.5</v>
      </c>
      <c r="AL175" s="2">
        <v>0</v>
      </c>
      <c r="AM175" s="2">
        <v>573</v>
      </c>
      <c r="AN175" s="2">
        <v>54510.3</v>
      </c>
      <c r="AO175" s="2">
        <v>0</v>
      </c>
      <c r="AP175" s="2">
        <v>0</v>
      </c>
      <c r="AQ175" s="2">
        <v>15499.4</v>
      </c>
      <c r="AR175" s="2">
        <v>0</v>
      </c>
      <c r="AS175" s="2">
        <v>0</v>
      </c>
      <c r="AT175" s="2">
        <v>10414</v>
      </c>
      <c r="AU175" s="2">
        <v>7555.5</v>
      </c>
      <c r="AV175" s="2">
        <v>0</v>
      </c>
      <c r="AW175" s="2">
        <v>118966</v>
      </c>
      <c r="AX175" s="2">
        <v>118966</v>
      </c>
      <c r="AY175" s="2">
        <v>0</v>
      </c>
      <c r="AZ175" s="2">
        <v>0</v>
      </c>
      <c r="BJ175" s="1" t="s">
        <v>114</v>
      </c>
      <c r="BK175" s="2">
        <v>60617.1</v>
      </c>
      <c r="BL175" s="2">
        <v>21944.400000000001</v>
      </c>
      <c r="BM175" s="2">
        <v>0</v>
      </c>
      <c r="BN175" s="2">
        <v>0</v>
      </c>
      <c r="BO175" s="2">
        <v>662</v>
      </c>
      <c r="BP175" s="2">
        <v>0</v>
      </c>
      <c r="BQ175" s="2">
        <v>0</v>
      </c>
      <c r="BR175" s="2">
        <v>32513.8</v>
      </c>
      <c r="BS175" s="2">
        <v>3228.5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118965.8</v>
      </c>
      <c r="CB175" s="2">
        <v>118966</v>
      </c>
      <c r="CC175" s="2">
        <v>0.2</v>
      </c>
      <c r="CD175" s="2">
        <v>0</v>
      </c>
      <c r="CF175" s="1" t="s">
        <v>114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46174.9</v>
      </c>
      <c r="CO175" s="2">
        <v>10711</v>
      </c>
      <c r="CP175" s="2">
        <v>24168.400000000001</v>
      </c>
      <c r="CQ175" s="2">
        <v>2505.5</v>
      </c>
      <c r="CR175" s="2">
        <v>9732.5</v>
      </c>
      <c r="CS175" s="2">
        <v>7613</v>
      </c>
      <c r="CT175" s="2">
        <v>0</v>
      </c>
      <c r="CU175" s="2">
        <v>0</v>
      </c>
      <c r="CV175" s="2">
        <v>18060.400000000001</v>
      </c>
      <c r="CW175" s="2">
        <v>118965.6</v>
      </c>
      <c r="CX175" s="2">
        <v>118966</v>
      </c>
      <c r="CY175" s="2">
        <v>0.4</v>
      </c>
      <c r="CZ175" s="2">
        <v>0</v>
      </c>
      <c r="DD175" s="1" t="s">
        <v>114</v>
      </c>
      <c r="DE175" s="2">
        <v>60008.800000000003</v>
      </c>
      <c r="DF175" s="2">
        <v>26559.9</v>
      </c>
      <c r="DG175" s="2">
        <v>0</v>
      </c>
      <c r="DH175" s="2">
        <v>10595.5</v>
      </c>
      <c r="DI175" s="2">
        <v>1071.3</v>
      </c>
      <c r="DJ175" s="2">
        <v>9367.1</v>
      </c>
      <c r="DK175" s="2">
        <v>11396.7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118999.3</v>
      </c>
      <c r="DT175" s="2">
        <v>118966</v>
      </c>
      <c r="DU175" s="2">
        <v>-33.299999999999997</v>
      </c>
      <c r="DV175" s="2">
        <v>-0.03</v>
      </c>
      <c r="DX175" s="1" t="s">
        <v>114</v>
      </c>
      <c r="DY175" s="2">
        <v>6143.8</v>
      </c>
      <c r="DZ175" s="2">
        <v>92595.1</v>
      </c>
      <c r="EA175" s="2">
        <v>18255.2</v>
      </c>
      <c r="EB175" s="2">
        <v>0</v>
      </c>
      <c r="EC175" s="2">
        <v>0</v>
      </c>
      <c r="ED175" s="2">
        <v>1843.5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118837.7</v>
      </c>
      <c r="EL175" s="2">
        <v>118966</v>
      </c>
      <c r="EM175" s="2">
        <v>128.30000000000001</v>
      </c>
      <c r="EN175" s="2">
        <v>0.11</v>
      </c>
      <c r="EQ175" s="1" t="s">
        <v>114</v>
      </c>
      <c r="ER175" s="2">
        <v>110936.2</v>
      </c>
      <c r="ES175" s="2">
        <v>7100.5</v>
      </c>
      <c r="ET175" s="2">
        <v>0</v>
      </c>
      <c r="EU175" s="2">
        <v>0</v>
      </c>
      <c r="EV175" s="2">
        <v>0</v>
      </c>
      <c r="EW175" s="2">
        <v>3663</v>
      </c>
      <c r="EX175" s="2">
        <v>0</v>
      </c>
      <c r="EY175" s="2">
        <v>0</v>
      </c>
      <c r="EZ175" s="2">
        <v>0</v>
      </c>
      <c r="FA175" s="2">
        <v>0</v>
      </c>
      <c r="FB175" s="2">
        <v>121699.8</v>
      </c>
      <c r="FC175" s="2">
        <v>118966</v>
      </c>
      <c r="FD175" s="2">
        <v>-2733.8</v>
      </c>
      <c r="FE175" s="2">
        <v>-2.2999999999999998</v>
      </c>
      <c r="FH175" s="1" t="s">
        <v>114</v>
      </c>
      <c r="FI175" s="2">
        <v>107325</v>
      </c>
      <c r="FJ175" s="2">
        <v>13497.2</v>
      </c>
      <c r="FK175" s="2">
        <v>0</v>
      </c>
      <c r="FL175" s="2">
        <v>0</v>
      </c>
      <c r="FM175" s="2">
        <v>3290.2</v>
      </c>
      <c r="FN175" s="2">
        <v>0</v>
      </c>
      <c r="FO175" s="2">
        <v>0</v>
      </c>
      <c r="FP175" s="2">
        <v>0</v>
      </c>
      <c r="FQ175" s="2">
        <v>124112.4</v>
      </c>
      <c r="FR175" s="2">
        <v>118966</v>
      </c>
      <c r="FS175" s="2">
        <v>-5146.3999999999996</v>
      </c>
      <c r="FT175" s="2">
        <v>-4.33</v>
      </c>
      <c r="FW175" s="1" t="s">
        <v>114</v>
      </c>
      <c r="FX175" s="2">
        <v>96789.7</v>
      </c>
      <c r="FY175" s="2">
        <v>18340.7</v>
      </c>
      <c r="FZ175" s="2">
        <v>8558.5</v>
      </c>
      <c r="GA175" s="2">
        <v>0</v>
      </c>
      <c r="GB175" s="2">
        <v>0</v>
      </c>
      <c r="GC175" s="2">
        <v>0</v>
      </c>
      <c r="GD175" s="2">
        <v>123688.8</v>
      </c>
      <c r="GE175" s="2">
        <v>118966</v>
      </c>
      <c r="GF175" s="2">
        <v>-4722.8</v>
      </c>
      <c r="GG175" s="2">
        <v>-3.97</v>
      </c>
      <c r="GJ175" s="1" t="s">
        <v>114</v>
      </c>
      <c r="GK175" s="2">
        <v>67584.899999999994</v>
      </c>
      <c r="GL175" s="2">
        <v>53522.8</v>
      </c>
      <c r="GM175" s="2">
        <v>0</v>
      </c>
      <c r="GN175" s="2">
        <v>0</v>
      </c>
      <c r="GO175" s="2">
        <v>121107.7</v>
      </c>
      <c r="GP175" s="2">
        <v>118966</v>
      </c>
      <c r="GQ175" s="2">
        <v>-2141.6999999999998</v>
      </c>
      <c r="GR175" s="2">
        <v>-1.8</v>
      </c>
      <c r="GW175" s="1" t="s">
        <v>114</v>
      </c>
      <c r="GX175" s="2">
        <v>134558.1</v>
      </c>
      <c r="GY175" s="2">
        <v>0</v>
      </c>
      <c r="GZ175" s="2">
        <v>134558.1</v>
      </c>
      <c r="HA175" s="2">
        <v>118966</v>
      </c>
      <c r="HB175" s="2">
        <v>-15592.1</v>
      </c>
      <c r="HC175" s="2">
        <v>-13.11</v>
      </c>
    </row>
    <row r="176" spans="1:211" ht="15" thickBot="1" x14ac:dyDescent="0.35">
      <c r="A176" s="1" t="s">
        <v>115</v>
      </c>
      <c r="B176" s="2">
        <v>4239.2</v>
      </c>
      <c r="C176" s="2">
        <v>59542.400000000001</v>
      </c>
      <c r="D176" s="2">
        <v>56176.7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119958.3</v>
      </c>
      <c r="K176" s="2">
        <v>116800</v>
      </c>
      <c r="L176" s="2">
        <v>-3158.3</v>
      </c>
      <c r="M176" s="2">
        <v>-2.7</v>
      </c>
      <c r="P176" s="1" t="s">
        <v>115</v>
      </c>
      <c r="Q176" s="2">
        <v>32982.6</v>
      </c>
      <c r="R176" s="2">
        <v>0</v>
      </c>
      <c r="S176" s="2">
        <v>0</v>
      </c>
      <c r="T176" s="2">
        <v>647.9</v>
      </c>
      <c r="U176" s="2">
        <v>0</v>
      </c>
      <c r="V176" s="2">
        <v>0</v>
      </c>
      <c r="W176" s="2">
        <v>53388.800000000003</v>
      </c>
      <c r="X176" s="2">
        <v>46978.1</v>
      </c>
      <c r="Y176" s="2">
        <v>133997.4</v>
      </c>
      <c r="Z176" s="2">
        <v>116800</v>
      </c>
      <c r="AA176" s="2">
        <v>-17197.400000000001</v>
      </c>
      <c r="AB176" s="2">
        <v>-14.72</v>
      </c>
      <c r="AF176" s="1" t="s">
        <v>115</v>
      </c>
      <c r="AG176" s="2">
        <v>9393</v>
      </c>
      <c r="AH176" s="2">
        <v>1320</v>
      </c>
      <c r="AI176" s="2">
        <v>14109.4</v>
      </c>
      <c r="AJ176" s="2">
        <v>552.5</v>
      </c>
      <c r="AK176" s="2">
        <v>0</v>
      </c>
      <c r="AL176" s="2">
        <v>0</v>
      </c>
      <c r="AM176" s="2">
        <v>573</v>
      </c>
      <c r="AN176" s="2">
        <v>54510.3</v>
      </c>
      <c r="AO176" s="2">
        <v>773.5</v>
      </c>
      <c r="AP176" s="2">
        <v>11582.4</v>
      </c>
      <c r="AQ176" s="2">
        <v>0</v>
      </c>
      <c r="AR176" s="2">
        <v>13932.9</v>
      </c>
      <c r="AS176" s="2">
        <v>0</v>
      </c>
      <c r="AT176" s="2">
        <v>9723</v>
      </c>
      <c r="AU176" s="2">
        <v>330</v>
      </c>
      <c r="AV176" s="2">
        <v>0</v>
      </c>
      <c r="AW176" s="2">
        <v>116800</v>
      </c>
      <c r="AX176" s="2">
        <v>116800</v>
      </c>
      <c r="AY176" s="2">
        <v>0</v>
      </c>
      <c r="AZ176" s="2">
        <v>0</v>
      </c>
      <c r="BJ176" s="1" t="s">
        <v>115</v>
      </c>
      <c r="BK176" s="2">
        <v>18358.900000000001</v>
      </c>
      <c r="BL176" s="2">
        <v>14683.9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32513.8</v>
      </c>
      <c r="BS176" s="2">
        <v>46245.7</v>
      </c>
      <c r="BT176" s="2">
        <v>1395.5</v>
      </c>
      <c r="BU176" s="2">
        <v>0</v>
      </c>
      <c r="BV176" s="2">
        <v>3602.5</v>
      </c>
      <c r="BW176" s="2">
        <v>0</v>
      </c>
      <c r="BX176" s="2">
        <v>0</v>
      </c>
      <c r="BY176" s="2">
        <v>0</v>
      </c>
      <c r="BZ176" s="2">
        <v>0</v>
      </c>
      <c r="CA176" s="2">
        <v>116800.3</v>
      </c>
      <c r="CB176" s="2">
        <v>116800</v>
      </c>
      <c r="CC176" s="2">
        <v>-0.3</v>
      </c>
      <c r="CD176" s="2">
        <v>0</v>
      </c>
      <c r="CF176" s="1" t="s">
        <v>115</v>
      </c>
      <c r="CG176" s="2">
        <v>2067.5</v>
      </c>
      <c r="CH176" s="2">
        <v>9969</v>
      </c>
      <c r="CI176" s="2">
        <v>0</v>
      </c>
      <c r="CJ176" s="2">
        <v>7906</v>
      </c>
      <c r="CK176" s="2">
        <v>0</v>
      </c>
      <c r="CL176" s="2">
        <v>0</v>
      </c>
      <c r="CM176" s="2">
        <v>0</v>
      </c>
      <c r="CN176" s="2">
        <v>37055.9</v>
      </c>
      <c r="CO176" s="2">
        <v>0</v>
      </c>
      <c r="CP176" s="2">
        <v>24168.400000000001</v>
      </c>
      <c r="CQ176" s="2">
        <v>2505.5</v>
      </c>
      <c r="CR176" s="2">
        <v>0</v>
      </c>
      <c r="CS176" s="2">
        <v>7613</v>
      </c>
      <c r="CT176" s="2">
        <v>7454</v>
      </c>
      <c r="CU176" s="2">
        <v>0</v>
      </c>
      <c r="CV176" s="2">
        <v>18060.400000000001</v>
      </c>
      <c r="CW176" s="2">
        <v>116799.7</v>
      </c>
      <c r="CX176" s="2">
        <v>116800</v>
      </c>
      <c r="CY176" s="2">
        <v>0.3</v>
      </c>
      <c r="CZ176" s="2">
        <v>0</v>
      </c>
      <c r="DD176" s="1" t="s">
        <v>115</v>
      </c>
      <c r="DE176" s="2">
        <v>16565.599999999999</v>
      </c>
      <c r="DF176" s="2">
        <v>26559.9</v>
      </c>
      <c r="DG176" s="2">
        <v>0</v>
      </c>
      <c r="DH176" s="2">
        <v>2676.7</v>
      </c>
      <c r="DI176" s="2">
        <v>1071.3</v>
      </c>
      <c r="DJ176" s="2">
        <v>9367.1</v>
      </c>
      <c r="DK176" s="2">
        <v>11396.7</v>
      </c>
      <c r="DL176" s="2">
        <v>20123.099999999999</v>
      </c>
      <c r="DM176" s="2">
        <v>19847.5</v>
      </c>
      <c r="DN176" s="2">
        <v>4803.8</v>
      </c>
      <c r="DO176" s="2">
        <v>4420.7</v>
      </c>
      <c r="DP176" s="2">
        <v>0</v>
      </c>
      <c r="DQ176" s="2">
        <v>0</v>
      </c>
      <c r="DR176" s="2">
        <v>0</v>
      </c>
      <c r="DS176" s="2">
        <v>116832.7</v>
      </c>
      <c r="DT176" s="2">
        <v>116800</v>
      </c>
      <c r="DU176" s="2">
        <v>-32.700000000000003</v>
      </c>
      <c r="DV176" s="2">
        <v>-0.03</v>
      </c>
      <c r="DX176" s="1" t="s">
        <v>115</v>
      </c>
      <c r="DY176" s="2">
        <v>6143.8</v>
      </c>
      <c r="DZ176" s="2">
        <v>36957.9</v>
      </c>
      <c r="EA176" s="2">
        <v>16273.9</v>
      </c>
      <c r="EB176" s="2">
        <v>0</v>
      </c>
      <c r="EC176" s="2">
        <v>0</v>
      </c>
      <c r="ED176" s="2">
        <v>1843.5</v>
      </c>
      <c r="EE176" s="2">
        <v>0</v>
      </c>
      <c r="EF176" s="2">
        <v>55454.9</v>
      </c>
      <c r="EG176" s="2">
        <v>0</v>
      </c>
      <c r="EH176" s="2">
        <v>0</v>
      </c>
      <c r="EI176" s="2">
        <v>0</v>
      </c>
      <c r="EJ176" s="2">
        <v>0</v>
      </c>
      <c r="EK176" s="2">
        <v>116674</v>
      </c>
      <c r="EL176" s="2">
        <v>116800</v>
      </c>
      <c r="EM176" s="2">
        <v>126</v>
      </c>
      <c r="EN176" s="2">
        <v>0.11</v>
      </c>
      <c r="EQ176" s="1" t="s">
        <v>115</v>
      </c>
      <c r="ER176" s="2">
        <v>25617.4</v>
      </c>
      <c r="ES176" s="2">
        <v>7100.5</v>
      </c>
      <c r="ET176" s="2">
        <v>0</v>
      </c>
      <c r="EU176" s="2">
        <v>0</v>
      </c>
      <c r="EV176" s="2">
        <v>0</v>
      </c>
      <c r="EW176" s="2">
        <v>87735.5</v>
      </c>
      <c r="EX176" s="2">
        <v>9824</v>
      </c>
      <c r="EY176" s="2">
        <v>0</v>
      </c>
      <c r="EZ176" s="2">
        <v>0</v>
      </c>
      <c r="FA176" s="2">
        <v>0</v>
      </c>
      <c r="FB176" s="2">
        <v>130277.5</v>
      </c>
      <c r="FC176" s="2">
        <v>116800</v>
      </c>
      <c r="FD176" s="2">
        <v>-13477.5</v>
      </c>
      <c r="FE176" s="2">
        <v>-11.54</v>
      </c>
      <c r="FH176" s="1" t="s">
        <v>115</v>
      </c>
      <c r="FI176" s="2">
        <v>107075.7</v>
      </c>
      <c r="FJ176" s="2">
        <v>13497.2</v>
      </c>
      <c r="FK176" s="2">
        <v>0</v>
      </c>
      <c r="FL176" s="2">
        <v>0</v>
      </c>
      <c r="FM176" s="2">
        <v>7976.2</v>
      </c>
      <c r="FN176" s="2">
        <v>0</v>
      </c>
      <c r="FO176" s="2">
        <v>0</v>
      </c>
      <c r="FP176" s="2">
        <v>0</v>
      </c>
      <c r="FQ176" s="2">
        <v>128549.1</v>
      </c>
      <c r="FR176" s="2">
        <v>116800</v>
      </c>
      <c r="FS176" s="2">
        <v>-11749.1</v>
      </c>
      <c r="FT176" s="2">
        <v>-10.06</v>
      </c>
      <c r="FW176" s="1" t="s">
        <v>115</v>
      </c>
      <c r="FX176" s="2">
        <v>96789.7</v>
      </c>
      <c r="FY176" s="2">
        <v>18340.7</v>
      </c>
      <c r="FZ176" s="2">
        <v>8558.5</v>
      </c>
      <c r="GA176" s="2">
        <v>0</v>
      </c>
      <c r="GB176" s="2">
        <v>0</v>
      </c>
      <c r="GC176" s="2">
        <v>0</v>
      </c>
      <c r="GD176" s="2">
        <v>123688.8</v>
      </c>
      <c r="GE176" s="2">
        <v>116800</v>
      </c>
      <c r="GF176" s="2">
        <v>-6888.8</v>
      </c>
      <c r="GG176" s="2">
        <v>-5.9</v>
      </c>
      <c r="GJ176" s="1" t="s">
        <v>115</v>
      </c>
      <c r="GK176" s="2">
        <v>67584.899999999994</v>
      </c>
      <c r="GL176" s="2">
        <v>53522.8</v>
      </c>
      <c r="GM176" s="2">
        <v>0</v>
      </c>
      <c r="GN176" s="2">
        <v>0</v>
      </c>
      <c r="GO176" s="2">
        <v>121107.7</v>
      </c>
      <c r="GP176" s="2">
        <v>116800</v>
      </c>
      <c r="GQ176" s="2">
        <v>-4307.7</v>
      </c>
      <c r="GR176" s="2">
        <v>-3.69</v>
      </c>
      <c r="GW176" s="1" t="s">
        <v>115</v>
      </c>
      <c r="GX176" s="2">
        <v>134558.1</v>
      </c>
      <c r="GY176" s="2">
        <v>0</v>
      </c>
      <c r="GZ176" s="2">
        <v>134558.1</v>
      </c>
      <c r="HA176" s="2">
        <v>116800</v>
      </c>
      <c r="HB176" s="2">
        <v>-17758.099999999999</v>
      </c>
      <c r="HC176" s="2">
        <v>-15.2</v>
      </c>
    </row>
    <row r="177" spans="1:211" ht="15" thickBot="1" x14ac:dyDescent="0.35">
      <c r="A177" s="1" t="s">
        <v>116</v>
      </c>
      <c r="B177" s="2">
        <v>9179.7999999999993</v>
      </c>
      <c r="C177" s="2">
        <v>59542.400000000001</v>
      </c>
      <c r="D177" s="2">
        <v>56176.7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124898.9</v>
      </c>
      <c r="K177" s="2">
        <v>124233</v>
      </c>
      <c r="L177" s="2">
        <v>-665.9</v>
      </c>
      <c r="M177" s="2">
        <v>-0.54</v>
      </c>
      <c r="P177" s="1" t="s">
        <v>116</v>
      </c>
      <c r="Q177" s="2">
        <v>32982.6</v>
      </c>
      <c r="R177" s="2">
        <v>296</v>
      </c>
      <c r="S177" s="2">
        <v>223.5</v>
      </c>
      <c r="T177" s="2">
        <v>0</v>
      </c>
      <c r="U177" s="2">
        <v>0</v>
      </c>
      <c r="V177" s="2">
        <v>0</v>
      </c>
      <c r="W177" s="2">
        <v>53388.800000000003</v>
      </c>
      <c r="X177" s="2">
        <v>50137.4</v>
      </c>
      <c r="Y177" s="2">
        <v>137028.29999999999</v>
      </c>
      <c r="Z177" s="2">
        <v>124233</v>
      </c>
      <c r="AA177" s="2">
        <v>-12795.3</v>
      </c>
      <c r="AB177" s="2">
        <v>-10.3</v>
      </c>
      <c r="AF177" s="1" t="s">
        <v>116</v>
      </c>
      <c r="AG177" s="2">
        <v>11087</v>
      </c>
      <c r="AH177" s="2">
        <v>2024</v>
      </c>
      <c r="AI177" s="2">
        <v>0</v>
      </c>
      <c r="AJ177" s="2">
        <v>552.5</v>
      </c>
      <c r="AK177" s="2">
        <v>0</v>
      </c>
      <c r="AL177" s="2">
        <v>0</v>
      </c>
      <c r="AM177" s="2">
        <v>573</v>
      </c>
      <c r="AN177" s="2">
        <v>54510.3</v>
      </c>
      <c r="AO177" s="2">
        <v>0</v>
      </c>
      <c r="AP177" s="2">
        <v>11582.4</v>
      </c>
      <c r="AQ177" s="2">
        <v>17623.400000000001</v>
      </c>
      <c r="AR177" s="2">
        <v>5576</v>
      </c>
      <c r="AS177" s="2">
        <v>622.5</v>
      </c>
      <c r="AT177" s="2">
        <v>10414</v>
      </c>
      <c r="AU177" s="2">
        <v>9668</v>
      </c>
      <c r="AV177" s="2">
        <v>0</v>
      </c>
      <c r="AW177" s="2">
        <v>124233</v>
      </c>
      <c r="AX177" s="2">
        <v>124233</v>
      </c>
      <c r="AY177" s="2">
        <v>0</v>
      </c>
      <c r="AZ177" s="2">
        <v>0</v>
      </c>
      <c r="BJ177" s="1" t="s">
        <v>116</v>
      </c>
      <c r="BK177" s="2">
        <v>63250.6</v>
      </c>
      <c r="BL177" s="2">
        <v>18285.900000000001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32513.8</v>
      </c>
      <c r="BS177" s="2">
        <v>3228.5</v>
      </c>
      <c r="BT177" s="2">
        <v>1395.5</v>
      </c>
      <c r="BU177" s="2">
        <v>5558.5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124232.7</v>
      </c>
      <c r="CB177" s="2">
        <v>124233</v>
      </c>
      <c r="CC177" s="2">
        <v>0.3</v>
      </c>
      <c r="CD177" s="2">
        <v>0</v>
      </c>
      <c r="CF177" s="1" t="s">
        <v>116</v>
      </c>
      <c r="CG177" s="2">
        <v>0</v>
      </c>
      <c r="CH177" s="2">
        <v>9969</v>
      </c>
      <c r="CI177" s="2">
        <v>13795.5</v>
      </c>
      <c r="CJ177" s="2">
        <v>4165</v>
      </c>
      <c r="CK177" s="2">
        <v>0</v>
      </c>
      <c r="CL177" s="2">
        <v>0</v>
      </c>
      <c r="CM177" s="2">
        <v>21650.9</v>
      </c>
      <c r="CN177" s="2">
        <v>47887.9</v>
      </c>
      <c r="CO177" s="2">
        <v>9042.5</v>
      </c>
      <c r="CP177" s="2">
        <v>0</v>
      </c>
      <c r="CQ177" s="2">
        <v>0</v>
      </c>
      <c r="CR177" s="2">
        <v>7697</v>
      </c>
      <c r="CS177" s="2">
        <v>3384</v>
      </c>
      <c r="CT177" s="2">
        <v>0</v>
      </c>
      <c r="CU177" s="2">
        <v>0</v>
      </c>
      <c r="CV177" s="2">
        <v>6641</v>
      </c>
      <c r="CW177" s="2">
        <v>124232.6</v>
      </c>
      <c r="CX177" s="2">
        <v>124233</v>
      </c>
      <c r="CY177" s="2">
        <v>0.4</v>
      </c>
      <c r="CZ177" s="2">
        <v>0</v>
      </c>
      <c r="DD177" s="1" t="s">
        <v>116</v>
      </c>
      <c r="DE177" s="2">
        <v>26873.5</v>
      </c>
      <c r="DF177" s="2">
        <v>15198.7</v>
      </c>
      <c r="DG177" s="2">
        <v>0</v>
      </c>
      <c r="DH177" s="2">
        <v>2676.7</v>
      </c>
      <c r="DI177" s="2">
        <v>1071.3</v>
      </c>
      <c r="DJ177" s="2">
        <v>9367.1</v>
      </c>
      <c r="DK177" s="2">
        <v>11396.7</v>
      </c>
      <c r="DL177" s="2">
        <v>6144.7</v>
      </c>
      <c r="DM177" s="2">
        <v>47118.2</v>
      </c>
      <c r="DN177" s="2">
        <v>0</v>
      </c>
      <c r="DO177" s="2">
        <v>4420.7</v>
      </c>
      <c r="DP177" s="2">
        <v>0</v>
      </c>
      <c r="DQ177" s="2">
        <v>0</v>
      </c>
      <c r="DR177" s="2">
        <v>0</v>
      </c>
      <c r="DS177" s="2">
        <v>124267.7</v>
      </c>
      <c r="DT177" s="2">
        <v>124233</v>
      </c>
      <c r="DU177" s="2">
        <v>-34.700000000000003</v>
      </c>
      <c r="DV177" s="2">
        <v>-0.03</v>
      </c>
      <c r="DX177" s="1" t="s">
        <v>116</v>
      </c>
      <c r="DY177" s="2">
        <v>6143.8</v>
      </c>
      <c r="DZ177" s="2">
        <v>91763</v>
      </c>
      <c r="EA177" s="2">
        <v>16273.9</v>
      </c>
      <c r="EB177" s="2">
        <v>0</v>
      </c>
      <c r="EC177" s="2">
        <v>0</v>
      </c>
      <c r="ED177" s="2">
        <v>1843.5</v>
      </c>
      <c r="EE177" s="2">
        <v>16482.099999999999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132506.4</v>
      </c>
      <c r="EL177" s="2">
        <v>124233</v>
      </c>
      <c r="EM177" s="2">
        <v>-8273.4</v>
      </c>
      <c r="EN177" s="2">
        <v>-6.66</v>
      </c>
      <c r="EQ177" s="1" t="s">
        <v>116</v>
      </c>
      <c r="ER177" s="2">
        <v>110105.4</v>
      </c>
      <c r="ES177" s="2">
        <v>7100.5</v>
      </c>
      <c r="ET177" s="2">
        <v>0</v>
      </c>
      <c r="EU177" s="2">
        <v>0</v>
      </c>
      <c r="EV177" s="2">
        <v>0</v>
      </c>
      <c r="EW177" s="2">
        <v>5275.8</v>
      </c>
      <c r="EX177" s="2">
        <v>9824</v>
      </c>
      <c r="EY177" s="2">
        <v>0</v>
      </c>
      <c r="EZ177" s="2">
        <v>0</v>
      </c>
      <c r="FA177" s="2">
        <v>0</v>
      </c>
      <c r="FB177" s="2">
        <v>132305.70000000001</v>
      </c>
      <c r="FC177" s="2">
        <v>124233</v>
      </c>
      <c r="FD177" s="2">
        <v>-8072.7</v>
      </c>
      <c r="FE177" s="2">
        <v>-6.5</v>
      </c>
      <c r="FH177" s="1" t="s">
        <v>116</v>
      </c>
      <c r="FI177" s="2">
        <v>107075.7</v>
      </c>
      <c r="FJ177" s="2">
        <v>13497.2</v>
      </c>
      <c r="FK177" s="2">
        <v>0</v>
      </c>
      <c r="FL177" s="2">
        <v>0</v>
      </c>
      <c r="FM177" s="2">
        <v>7976.2</v>
      </c>
      <c r="FN177" s="2">
        <v>0</v>
      </c>
      <c r="FO177" s="2">
        <v>0</v>
      </c>
      <c r="FP177" s="2">
        <v>0</v>
      </c>
      <c r="FQ177" s="2">
        <v>128549.1</v>
      </c>
      <c r="FR177" s="2">
        <v>124233</v>
      </c>
      <c r="FS177" s="2">
        <v>-4316.1000000000004</v>
      </c>
      <c r="FT177" s="2">
        <v>-3.47</v>
      </c>
      <c r="FW177" s="1" t="s">
        <v>116</v>
      </c>
      <c r="FX177" s="2">
        <v>96789.7</v>
      </c>
      <c r="FY177" s="2">
        <v>18340.7</v>
      </c>
      <c r="FZ177" s="2">
        <v>8558.5</v>
      </c>
      <c r="GA177" s="2">
        <v>0</v>
      </c>
      <c r="GB177" s="2">
        <v>0</v>
      </c>
      <c r="GC177" s="2">
        <v>0</v>
      </c>
      <c r="GD177" s="2">
        <v>123688.8</v>
      </c>
      <c r="GE177" s="2">
        <v>124233</v>
      </c>
      <c r="GF177" s="2">
        <v>544.20000000000005</v>
      </c>
      <c r="GG177" s="2">
        <v>0.44</v>
      </c>
      <c r="GJ177" s="1" t="s">
        <v>116</v>
      </c>
      <c r="GK177" s="2">
        <v>67584.899999999994</v>
      </c>
      <c r="GL177" s="2">
        <v>53522.8</v>
      </c>
      <c r="GM177" s="2">
        <v>0</v>
      </c>
      <c r="GN177" s="2">
        <v>0</v>
      </c>
      <c r="GO177" s="2">
        <v>121107.7</v>
      </c>
      <c r="GP177" s="2">
        <v>124233</v>
      </c>
      <c r="GQ177" s="2">
        <v>3125.3</v>
      </c>
      <c r="GR177" s="2">
        <v>2.52</v>
      </c>
      <c r="GW177" s="1" t="s">
        <v>116</v>
      </c>
      <c r="GX177" s="2">
        <v>134558.1</v>
      </c>
      <c r="GY177" s="2">
        <v>0</v>
      </c>
      <c r="GZ177" s="2">
        <v>134558.1</v>
      </c>
      <c r="HA177" s="2">
        <v>124233</v>
      </c>
      <c r="HB177" s="2">
        <v>-10325.1</v>
      </c>
      <c r="HC177" s="2">
        <v>-8.31</v>
      </c>
    </row>
    <row r="178" spans="1:211" ht="15" thickBot="1" x14ac:dyDescent="0.35">
      <c r="A178" s="1" t="s">
        <v>117</v>
      </c>
      <c r="B178" s="2">
        <v>4488.8</v>
      </c>
      <c r="C178" s="2">
        <v>60374</v>
      </c>
      <c r="D178" s="2">
        <v>56176.7</v>
      </c>
      <c r="E178" s="2">
        <v>0</v>
      </c>
      <c r="F178" s="2">
        <v>4263.7</v>
      </c>
      <c r="G178" s="2">
        <v>0</v>
      </c>
      <c r="H178" s="2">
        <v>0</v>
      </c>
      <c r="I178" s="2">
        <v>0</v>
      </c>
      <c r="J178" s="2">
        <v>125303.3</v>
      </c>
      <c r="K178" s="2">
        <v>128300</v>
      </c>
      <c r="L178" s="2">
        <v>2996.7</v>
      </c>
      <c r="M178" s="2">
        <v>2.34</v>
      </c>
      <c r="P178" s="1" t="s">
        <v>117</v>
      </c>
      <c r="Q178" s="2">
        <v>32982.6</v>
      </c>
      <c r="R178" s="2">
        <v>296</v>
      </c>
      <c r="S178" s="2">
        <v>223.5</v>
      </c>
      <c r="T178" s="2">
        <v>0</v>
      </c>
      <c r="U178" s="2">
        <v>0</v>
      </c>
      <c r="V178" s="2">
        <v>0</v>
      </c>
      <c r="W178" s="2">
        <v>53388.800000000003</v>
      </c>
      <c r="X178" s="2">
        <v>51795.7</v>
      </c>
      <c r="Y178" s="2">
        <v>138686.6</v>
      </c>
      <c r="Z178" s="2">
        <v>128300</v>
      </c>
      <c r="AA178" s="2">
        <v>-10386.6</v>
      </c>
      <c r="AB178" s="2">
        <v>-8.1</v>
      </c>
      <c r="AF178" s="1" t="s">
        <v>117</v>
      </c>
      <c r="AG178" s="2">
        <v>9393</v>
      </c>
      <c r="AH178" s="2">
        <v>2172.5</v>
      </c>
      <c r="AI178" s="2">
        <v>0</v>
      </c>
      <c r="AJ178" s="2">
        <v>552.5</v>
      </c>
      <c r="AK178" s="2">
        <v>2492.5</v>
      </c>
      <c r="AL178" s="2">
        <v>0</v>
      </c>
      <c r="AM178" s="2">
        <v>573</v>
      </c>
      <c r="AN178" s="2">
        <v>54510.3</v>
      </c>
      <c r="AO178" s="2">
        <v>0</v>
      </c>
      <c r="AP178" s="2">
        <v>12875.4</v>
      </c>
      <c r="AQ178" s="2">
        <v>17623.400000000001</v>
      </c>
      <c r="AR178" s="2">
        <v>5576</v>
      </c>
      <c r="AS178" s="2">
        <v>2288</v>
      </c>
      <c r="AT178" s="2">
        <v>10414</v>
      </c>
      <c r="AU178" s="2">
        <v>9830</v>
      </c>
      <c r="AV178" s="2">
        <v>0</v>
      </c>
      <c r="AW178" s="2">
        <v>128300.4</v>
      </c>
      <c r="AX178" s="2">
        <v>128300</v>
      </c>
      <c r="AY178" s="2">
        <v>-0.4</v>
      </c>
      <c r="AZ178" s="2">
        <v>0</v>
      </c>
      <c r="BJ178" s="1" t="s">
        <v>117</v>
      </c>
      <c r="BK178" s="2">
        <v>24108.9</v>
      </c>
      <c r="BL178" s="2">
        <v>21944.400000000001</v>
      </c>
      <c r="BM178" s="2">
        <v>0</v>
      </c>
      <c r="BN178" s="2">
        <v>0</v>
      </c>
      <c r="BO178" s="2">
        <v>662</v>
      </c>
      <c r="BP178" s="2">
        <v>0</v>
      </c>
      <c r="BQ178" s="2">
        <v>0</v>
      </c>
      <c r="BR178" s="2">
        <v>32513.8</v>
      </c>
      <c r="BS178" s="2">
        <v>46245.7</v>
      </c>
      <c r="BT178" s="2">
        <v>0</v>
      </c>
      <c r="BU178" s="2">
        <v>2825.5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128300.2</v>
      </c>
      <c r="CB178" s="2">
        <v>128300</v>
      </c>
      <c r="CC178" s="2">
        <v>-0.2</v>
      </c>
      <c r="CD178" s="2">
        <v>0</v>
      </c>
      <c r="CF178" s="1" t="s">
        <v>117</v>
      </c>
      <c r="CG178" s="2">
        <v>0</v>
      </c>
      <c r="CH178" s="2">
        <v>27245.4</v>
      </c>
      <c r="CI178" s="2">
        <v>4812.5</v>
      </c>
      <c r="CJ178" s="2">
        <v>7324</v>
      </c>
      <c r="CK178" s="2">
        <v>0</v>
      </c>
      <c r="CL178" s="2">
        <v>7621</v>
      </c>
      <c r="CM178" s="2">
        <v>21650.9</v>
      </c>
      <c r="CN178" s="2">
        <v>55891.8</v>
      </c>
      <c r="CO178" s="2">
        <v>3754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128299.6</v>
      </c>
      <c r="CX178" s="2">
        <v>128300</v>
      </c>
      <c r="CY178" s="2">
        <v>0.4</v>
      </c>
      <c r="CZ178" s="2">
        <v>0</v>
      </c>
      <c r="DD178" s="1" t="s">
        <v>117</v>
      </c>
      <c r="DE178" s="2">
        <v>60008.800000000003</v>
      </c>
      <c r="DF178" s="2">
        <v>15198.7</v>
      </c>
      <c r="DG178" s="2">
        <v>0</v>
      </c>
      <c r="DH178" s="2">
        <v>10595.5</v>
      </c>
      <c r="DI178" s="2">
        <v>1071.3</v>
      </c>
      <c r="DJ178" s="2">
        <v>9367.1</v>
      </c>
      <c r="DK178" s="2">
        <v>11396.7</v>
      </c>
      <c r="DL178" s="2">
        <v>850.2</v>
      </c>
      <c r="DM178" s="2">
        <v>19847.5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128335.9</v>
      </c>
      <c r="DT178" s="2">
        <v>128300</v>
      </c>
      <c r="DU178" s="2">
        <v>-35.9</v>
      </c>
      <c r="DV178" s="2">
        <v>-0.03</v>
      </c>
      <c r="DX178" s="1" t="s">
        <v>117</v>
      </c>
      <c r="DY178" s="2">
        <v>6143.8</v>
      </c>
      <c r="DZ178" s="2">
        <v>91763</v>
      </c>
      <c r="EA178" s="2">
        <v>18255.2</v>
      </c>
      <c r="EB178" s="2">
        <v>0</v>
      </c>
      <c r="EC178" s="2">
        <v>0</v>
      </c>
      <c r="ED178" s="2">
        <v>1843.5</v>
      </c>
      <c r="EE178" s="2">
        <v>4661.8999999999996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122667.5</v>
      </c>
      <c r="EL178" s="2">
        <v>128300</v>
      </c>
      <c r="EM178" s="2">
        <v>5632.5</v>
      </c>
      <c r="EN178" s="2">
        <v>4.3899999999999997</v>
      </c>
      <c r="EQ178" s="1" t="s">
        <v>117</v>
      </c>
      <c r="ER178" s="2">
        <v>110105.4</v>
      </c>
      <c r="ES178" s="2">
        <v>7100.5</v>
      </c>
      <c r="ET178" s="2">
        <v>0</v>
      </c>
      <c r="EU178" s="2">
        <v>0</v>
      </c>
      <c r="EV178" s="2">
        <v>0</v>
      </c>
      <c r="EW178" s="2">
        <v>5275.8</v>
      </c>
      <c r="EX178" s="2">
        <v>0</v>
      </c>
      <c r="EY178" s="2">
        <v>0</v>
      </c>
      <c r="EZ178" s="2">
        <v>0</v>
      </c>
      <c r="FA178" s="2">
        <v>0</v>
      </c>
      <c r="FB178" s="2">
        <v>122481.7</v>
      </c>
      <c r="FC178" s="2">
        <v>128300</v>
      </c>
      <c r="FD178" s="2">
        <v>5818.3</v>
      </c>
      <c r="FE178" s="2">
        <v>4.53</v>
      </c>
      <c r="FH178" s="1" t="s">
        <v>117</v>
      </c>
      <c r="FI178" s="2">
        <v>107325</v>
      </c>
      <c r="FJ178" s="2">
        <v>13497.2</v>
      </c>
      <c r="FK178" s="2">
        <v>0</v>
      </c>
      <c r="FL178" s="2">
        <v>0</v>
      </c>
      <c r="FM178" s="2">
        <v>3290.2</v>
      </c>
      <c r="FN178" s="2">
        <v>0</v>
      </c>
      <c r="FO178" s="2">
        <v>0</v>
      </c>
      <c r="FP178" s="2">
        <v>0</v>
      </c>
      <c r="FQ178" s="2">
        <v>124112.4</v>
      </c>
      <c r="FR178" s="2">
        <v>128300</v>
      </c>
      <c r="FS178" s="2">
        <v>4187.6000000000004</v>
      </c>
      <c r="FT178" s="2">
        <v>3.26</v>
      </c>
      <c r="FW178" s="1" t="s">
        <v>117</v>
      </c>
      <c r="FX178" s="2">
        <v>96789.7</v>
      </c>
      <c r="FY178" s="2">
        <v>18340.7</v>
      </c>
      <c r="FZ178" s="2">
        <v>8558.5</v>
      </c>
      <c r="GA178" s="2">
        <v>0</v>
      </c>
      <c r="GB178" s="2">
        <v>0</v>
      </c>
      <c r="GC178" s="2">
        <v>0</v>
      </c>
      <c r="GD178" s="2">
        <v>123688.8</v>
      </c>
      <c r="GE178" s="2">
        <v>128300</v>
      </c>
      <c r="GF178" s="2">
        <v>4611.2</v>
      </c>
      <c r="GG178" s="2">
        <v>3.59</v>
      </c>
      <c r="GJ178" s="1" t="s">
        <v>117</v>
      </c>
      <c r="GK178" s="2">
        <v>67584.899999999994</v>
      </c>
      <c r="GL178" s="2">
        <v>53522.8</v>
      </c>
      <c r="GM178" s="2">
        <v>0</v>
      </c>
      <c r="GN178" s="2">
        <v>0</v>
      </c>
      <c r="GO178" s="2">
        <v>121107.7</v>
      </c>
      <c r="GP178" s="2">
        <v>128300</v>
      </c>
      <c r="GQ178" s="2">
        <v>7192.3</v>
      </c>
      <c r="GR178" s="2">
        <v>5.61</v>
      </c>
      <c r="GW178" s="1" t="s">
        <v>117</v>
      </c>
      <c r="GX178" s="2">
        <v>134558.1</v>
      </c>
      <c r="GY178" s="2">
        <v>0</v>
      </c>
      <c r="GZ178" s="2">
        <v>134558.1</v>
      </c>
      <c r="HA178" s="2">
        <v>128300</v>
      </c>
      <c r="HB178" s="2">
        <v>-6258.1</v>
      </c>
      <c r="HC178" s="2">
        <v>-4.88</v>
      </c>
    </row>
    <row r="179" spans="1:211" ht="15" thickBot="1" x14ac:dyDescent="0.35">
      <c r="A179" s="1" t="s">
        <v>118</v>
      </c>
      <c r="B179" s="2">
        <v>5718.9</v>
      </c>
      <c r="C179" s="2">
        <v>59542.400000000001</v>
      </c>
      <c r="D179" s="2">
        <v>56176.7</v>
      </c>
      <c r="E179" s="2">
        <v>0</v>
      </c>
      <c r="F179" s="2">
        <v>4263.7</v>
      </c>
      <c r="G179" s="2">
        <v>0</v>
      </c>
      <c r="H179" s="2">
        <v>0</v>
      </c>
      <c r="I179" s="2">
        <v>0</v>
      </c>
      <c r="J179" s="2">
        <v>125701.6</v>
      </c>
      <c r="K179" s="2">
        <v>117300</v>
      </c>
      <c r="L179" s="2">
        <v>-8401.6</v>
      </c>
      <c r="M179" s="2">
        <v>-7.16</v>
      </c>
      <c r="P179" s="1" t="s">
        <v>118</v>
      </c>
      <c r="Q179" s="2">
        <v>32982.6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53388.800000000003</v>
      </c>
      <c r="X179" s="2">
        <v>47829.9</v>
      </c>
      <c r="Y179" s="2">
        <v>134201.29999999999</v>
      </c>
      <c r="Z179" s="2">
        <v>117300</v>
      </c>
      <c r="AA179" s="2">
        <v>-16901.3</v>
      </c>
      <c r="AB179" s="2">
        <v>-14.41</v>
      </c>
      <c r="AF179" s="1" t="s">
        <v>118</v>
      </c>
      <c r="AG179" s="2">
        <v>11087</v>
      </c>
      <c r="AH179" s="2">
        <v>2043</v>
      </c>
      <c r="AI179" s="2">
        <v>0</v>
      </c>
      <c r="AJ179" s="2">
        <v>552.5</v>
      </c>
      <c r="AK179" s="2">
        <v>2492.5</v>
      </c>
      <c r="AL179" s="2">
        <v>0</v>
      </c>
      <c r="AM179" s="2">
        <v>573</v>
      </c>
      <c r="AN179" s="2">
        <v>54510.3</v>
      </c>
      <c r="AO179" s="2">
        <v>0</v>
      </c>
      <c r="AP179" s="2">
        <v>11152.5</v>
      </c>
      <c r="AQ179" s="2">
        <v>17623.400000000001</v>
      </c>
      <c r="AR179" s="2">
        <v>0</v>
      </c>
      <c r="AS179" s="2">
        <v>0</v>
      </c>
      <c r="AT179" s="2">
        <v>10414</v>
      </c>
      <c r="AU179" s="2">
        <v>6852</v>
      </c>
      <c r="AV179" s="2">
        <v>0</v>
      </c>
      <c r="AW179" s="2">
        <v>117300</v>
      </c>
      <c r="AX179" s="2">
        <v>117300</v>
      </c>
      <c r="AY179" s="2">
        <v>0</v>
      </c>
      <c r="AZ179" s="2">
        <v>0</v>
      </c>
      <c r="BJ179" s="1" t="s">
        <v>118</v>
      </c>
      <c r="BK179" s="2">
        <v>55338.7</v>
      </c>
      <c r="BL179" s="2">
        <v>18285.900000000001</v>
      </c>
      <c r="BM179" s="2">
        <v>0</v>
      </c>
      <c r="BN179" s="2">
        <v>0</v>
      </c>
      <c r="BO179" s="2">
        <v>662</v>
      </c>
      <c r="BP179" s="2">
        <v>0</v>
      </c>
      <c r="BQ179" s="2">
        <v>0</v>
      </c>
      <c r="BR179" s="2">
        <v>32513.8</v>
      </c>
      <c r="BS179" s="2">
        <v>7674</v>
      </c>
      <c r="BT179" s="2">
        <v>0</v>
      </c>
      <c r="BU179" s="2">
        <v>2825.5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117299.8</v>
      </c>
      <c r="CB179" s="2">
        <v>117300</v>
      </c>
      <c r="CC179" s="2">
        <v>0.2</v>
      </c>
      <c r="CD179" s="2">
        <v>0</v>
      </c>
      <c r="CF179" s="1" t="s">
        <v>118</v>
      </c>
      <c r="CG179" s="2">
        <v>0</v>
      </c>
      <c r="CH179" s="2">
        <v>433.5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37754.400000000001</v>
      </c>
      <c r="CO179" s="2">
        <v>10711</v>
      </c>
      <c r="CP179" s="2">
        <v>24168.400000000001</v>
      </c>
      <c r="CQ179" s="2">
        <v>1239</v>
      </c>
      <c r="CR179" s="2">
        <v>17319.900000000001</v>
      </c>
      <c r="CS179" s="2">
        <v>7613</v>
      </c>
      <c r="CT179" s="2">
        <v>0</v>
      </c>
      <c r="CU179" s="2">
        <v>0</v>
      </c>
      <c r="CV179" s="2">
        <v>18060.400000000001</v>
      </c>
      <c r="CW179" s="2">
        <v>117299.7</v>
      </c>
      <c r="CX179" s="2">
        <v>117300</v>
      </c>
      <c r="CY179" s="2">
        <v>0.3</v>
      </c>
      <c r="CZ179" s="2">
        <v>0</v>
      </c>
      <c r="DD179" s="1" t="s">
        <v>118</v>
      </c>
      <c r="DE179" s="2">
        <v>49005.7</v>
      </c>
      <c r="DF179" s="2">
        <v>15198.7</v>
      </c>
      <c r="DG179" s="2">
        <v>0</v>
      </c>
      <c r="DH179" s="2">
        <v>10595.5</v>
      </c>
      <c r="DI179" s="2">
        <v>1071.3</v>
      </c>
      <c r="DJ179" s="2">
        <v>9367.1</v>
      </c>
      <c r="DK179" s="2">
        <v>11396.7</v>
      </c>
      <c r="DL179" s="2">
        <v>850.2</v>
      </c>
      <c r="DM179" s="2">
        <v>19847.5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117332.8</v>
      </c>
      <c r="DT179" s="2">
        <v>117300</v>
      </c>
      <c r="DU179" s="2">
        <v>-32.799999999999997</v>
      </c>
      <c r="DV179" s="2">
        <v>-0.03</v>
      </c>
      <c r="DX179" s="1" t="s">
        <v>118</v>
      </c>
      <c r="DY179" s="2">
        <v>6143.8</v>
      </c>
      <c r="DZ179" s="2">
        <v>91763</v>
      </c>
      <c r="EA179" s="2">
        <v>18255.2</v>
      </c>
      <c r="EB179" s="2">
        <v>0</v>
      </c>
      <c r="EC179" s="2">
        <v>0</v>
      </c>
      <c r="ED179" s="2">
        <v>1843.5</v>
      </c>
      <c r="EE179" s="2">
        <v>4661.8999999999996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122667.5</v>
      </c>
      <c r="EL179" s="2">
        <v>117300</v>
      </c>
      <c r="EM179" s="2">
        <v>-5367.5</v>
      </c>
      <c r="EN179" s="2">
        <v>-4.58</v>
      </c>
      <c r="EQ179" s="1" t="s">
        <v>118</v>
      </c>
      <c r="ER179" s="2">
        <v>110105.4</v>
      </c>
      <c r="ES179" s="2">
        <v>7100.5</v>
      </c>
      <c r="ET179" s="2">
        <v>0</v>
      </c>
      <c r="EU179" s="2">
        <v>0</v>
      </c>
      <c r="EV179" s="2">
        <v>0</v>
      </c>
      <c r="EW179" s="2">
        <v>5275.8</v>
      </c>
      <c r="EX179" s="2">
        <v>0</v>
      </c>
      <c r="EY179" s="2">
        <v>0</v>
      </c>
      <c r="EZ179" s="2">
        <v>0</v>
      </c>
      <c r="FA179" s="2">
        <v>0</v>
      </c>
      <c r="FB179" s="2">
        <v>122481.7</v>
      </c>
      <c r="FC179" s="2">
        <v>117300</v>
      </c>
      <c r="FD179" s="2">
        <v>-5181.7</v>
      </c>
      <c r="FE179" s="2">
        <v>-4.42</v>
      </c>
      <c r="FH179" s="1" t="s">
        <v>118</v>
      </c>
      <c r="FI179" s="2">
        <v>107325</v>
      </c>
      <c r="FJ179" s="2">
        <v>13497.2</v>
      </c>
      <c r="FK179" s="2">
        <v>0</v>
      </c>
      <c r="FL179" s="2">
        <v>0</v>
      </c>
      <c r="FM179" s="2">
        <v>3290.2</v>
      </c>
      <c r="FN179" s="2">
        <v>0</v>
      </c>
      <c r="FO179" s="2">
        <v>0</v>
      </c>
      <c r="FP179" s="2">
        <v>0</v>
      </c>
      <c r="FQ179" s="2">
        <v>124112.4</v>
      </c>
      <c r="FR179" s="2">
        <v>117300</v>
      </c>
      <c r="FS179" s="2">
        <v>-6812.4</v>
      </c>
      <c r="FT179" s="2">
        <v>-5.81</v>
      </c>
      <c r="FW179" s="1" t="s">
        <v>118</v>
      </c>
      <c r="FX179" s="2">
        <v>96789.7</v>
      </c>
      <c r="FY179" s="2">
        <v>18340.7</v>
      </c>
      <c r="FZ179" s="2">
        <v>8558.5</v>
      </c>
      <c r="GA179" s="2">
        <v>0</v>
      </c>
      <c r="GB179" s="2">
        <v>0</v>
      </c>
      <c r="GC179" s="2">
        <v>0</v>
      </c>
      <c r="GD179" s="2">
        <v>123688.8</v>
      </c>
      <c r="GE179" s="2">
        <v>117300</v>
      </c>
      <c r="GF179" s="2">
        <v>-6388.8</v>
      </c>
      <c r="GG179" s="2">
        <v>-5.45</v>
      </c>
      <c r="GJ179" s="1" t="s">
        <v>118</v>
      </c>
      <c r="GK179" s="2">
        <v>67584.899999999994</v>
      </c>
      <c r="GL179" s="2">
        <v>53522.8</v>
      </c>
      <c r="GM179" s="2">
        <v>0</v>
      </c>
      <c r="GN179" s="2">
        <v>0</v>
      </c>
      <c r="GO179" s="2">
        <v>121107.7</v>
      </c>
      <c r="GP179" s="2">
        <v>117300</v>
      </c>
      <c r="GQ179" s="2">
        <v>-3807.7</v>
      </c>
      <c r="GR179" s="2">
        <v>-3.25</v>
      </c>
      <c r="GW179" s="1" t="s">
        <v>118</v>
      </c>
      <c r="GX179" s="2">
        <v>134558.1</v>
      </c>
      <c r="GY179" s="2">
        <v>0</v>
      </c>
      <c r="GZ179" s="2">
        <v>134558.1</v>
      </c>
      <c r="HA179" s="2">
        <v>117300</v>
      </c>
      <c r="HB179" s="2">
        <v>-17258.099999999999</v>
      </c>
      <c r="HC179" s="2">
        <v>-14.71</v>
      </c>
    </row>
    <row r="180" spans="1:211" ht="15" thickBot="1" x14ac:dyDescent="0.35">
      <c r="A180" s="1" t="s">
        <v>119</v>
      </c>
      <c r="B180" s="2">
        <v>23241.9</v>
      </c>
      <c r="C180" s="2">
        <v>59542.400000000001</v>
      </c>
      <c r="D180" s="2">
        <v>56176.7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138960.9</v>
      </c>
      <c r="K180" s="2">
        <v>141066</v>
      </c>
      <c r="L180" s="2">
        <v>2105.1</v>
      </c>
      <c r="M180" s="2">
        <v>1.49</v>
      </c>
      <c r="P180" s="1" t="s">
        <v>119</v>
      </c>
      <c r="Q180" s="2">
        <v>32982.6</v>
      </c>
      <c r="R180" s="2">
        <v>0</v>
      </c>
      <c r="S180" s="2">
        <v>0</v>
      </c>
      <c r="T180" s="2">
        <v>647.9</v>
      </c>
      <c r="U180" s="2">
        <v>1788</v>
      </c>
      <c r="V180" s="2">
        <v>3289</v>
      </c>
      <c r="W180" s="2">
        <v>53388.800000000003</v>
      </c>
      <c r="X180" s="2">
        <v>51795.7</v>
      </c>
      <c r="Y180" s="2">
        <v>143892</v>
      </c>
      <c r="Z180" s="2">
        <v>141066</v>
      </c>
      <c r="AA180" s="2">
        <v>-2826</v>
      </c>
      <c r="AB180" s="2">
        <v>-2</v>
      </c>
      <c r="AF180" s="1" t="s">
        <v>119</v>
      </c>
      <c r="AG180" s="2">
        <v>27506.400000000001</v>
      </c>
      <c r="AH180" s="2">
        <v>2043</v>
      </c>
      <c r="AI180" s="2">
        <v>0</v>
      </c>
      <c r="AJ180" s="2">
        <v>552.5</v>
      </c>
      <c r="AK180" s="2">
        <v>0</v>
      </c>
      <c r="AL180" s="2">
        <v>0</v>
      </c>
      <c r="AM180" s="2">
        <v>573</v>
      </c>
      <c r="AN180" s="2">
        <v>54510.3</v>
      </c>
      <c r="AO180" s="2">
        <v>773.5</v>
      </c>
      <c r="AP180" s="2">
        <v>0</v>
      </c>
      <c r="AQ180" s="2">
        <v>15499.4</v>
      </c>
      <c r="AR180" s="2">
        <v>13932.9</v>
      </c>
      <c r="AS180" s="2">
        <v>5431</v>
      </c>
      <c r="AT180" s="2">
        <v>10414</v>
      </c>
      <c r="AU180" s="2">
        <v>9830</v>
      </c>
      <c r="AV180" s="2">
        <v>0</v>
      </c>
      <c r="AW180" s="2">
        <v>141065.9</v>
      </c>
      <c r="AX180" s="2">
        <v>141066</v>
      </c>
      <c r="AY180" s="2">
        <v>0.1</v>
      </c>
      <c r="AZ180" s="2">
        <v>0</v>
      </c>
      <c r="BJ180" s="1" t="s">
        <v>119</v>
      </c>
      <c r="BK180" s="2">
        <v>83657.5</v>
      </c>
      <c r="BL180" s="2">
        <v>18285.900000000001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32513.8</v>
      </c>
      <c r="BS180" s="2">
        <v>1050</v>
      </c>
      <c r="BT180" s="2">
        <v>0</v>
      </c>
      <c r="BU180" s="2">
        <v>5558.5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141065.60000000001</v>
      </c>
      <c r="CB180" s="2">
        <v>141066</v>
      </c>
      <c r="CC180" s="2">
        <v>0.4</v>
      </c>
      <c r="CD180" s="2">
        <v>0</v>
      </c>
      <c r="CF180" s="1" t="s">
        <v>119</v>
      </c>
      <c r="CG180" s="2">
        <v>2067.5</v>
      </c>
      <c r="CH180" s="2">
        <v>0</v>
      </c>
      <c r="CI180" s="2">
        <v>0</v>
      </c>
      <c r="CJ180" s="2">
        <v>8374</v>
      </c>
      <c r="CK180" s="2">
        <v>14083</v>
      </c>
      <c r="CL180" s="2">
        <v>13591</v>
      </c>
      <c r="CM180" s="2">
        <v>21650.9</v>
      </c>
      <c r="CN180" s="2">
        <v>55891.8</v>
      </c>
      <c r="CO180" s="2">
        <v>0</v>
      </c>
      <c r="CP180" s="2">
        <v>24168.400000000001</v>
      </c>
      <c r="CQ180" s="2">
        <v>1239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141065.60000000001</v>
      </c>
      <c r="CX180" s="2">
        <v>141066</v>
      </c>
      <c r="CY180" s="2">
        <v>0.4</v>
      </c>
      <c r="CZ180" s="2">
        <v>0</v>
      </c>
      <c r="DD180" s="1" t="s">
        <v>119</v>
      </c>
      <c r="DE180" s="2">
        <v>49005.7</v>
      </c>
      <c r="DF180" s="2">
        <v>15198.7</v>
      </c>
      <c r="DG180" s="2">
        <v>0</v>
      </c>
      <c r="DH180" s="2">
        <v>2676.7</v>
      </c>
      <c r="DI180" s="2">
        <v>1071.3</v>
      </c>
      <c r="DJ180" s="2">
        <v>9367.1</v>
      </c>
      <c r="DK180" s="2">
        <v>11396.7</v>
      </c>
      <c r="DL180" s="2">
        <v>850.2</v>
      </c>
      <c r="DM180" s="2">
        <v>47118.2</v>
      </c>
      <c r="DN180" s="2">
        <v>0</v>
      </c>
      <c r="DO180" s="2">
        <v>4420.7</v>
      </c>
      <c r="DP180" s="2">
        <v>0</v>
      </c>
      <c r="DQ180" s="2">
        <v>0</v>
      </c>
      <c r="DR180" s="2">
        <v>0</v>
      </c>
      <c r="DS180" s="2">
        <v>141105.4</v>
      </c>
      <c r="DT180" s="2">
        <v>141066</v>
      </c>
      <c r="DU180" s="2">
        <v>-39.4</v>
      </c>
      <c r="DV180" s="2">
        <v>-0.03</v>
      </c>
      <c r="DX180" s="1" t="s">
        <v>119</v>
      </c>
      <c r="DY180" s="2">
        <v>6143.8</v>
      </c>
      <c r="DZ180" s="2">
        <v>91763</v>
      </c>
      <c r="EA180" s="2">
        <v>16273.9</v>
      </c>
      <c r="EB180" s="2">
        <v>0</v>
      </c>
      <c r="EC180" s="2">
        <v>0</v>
      </c>
      <c r="ED180" s="2">
        <v>1843.5</v>
      </c>
      <c r="EE180" s="2">
        <v>16482.099999999999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132506.4</v>
      </c>
      <c r="EL180" s="2">
        <v>141066</v>
      </c>
      <c r="EM180" s="2">
        <v>8559.6</v>
      </c>
      <c r="EN180" s="2">
        <v>6.07</v>
      </c>
      <c r="EQ180" s="1" t="s">
        <v>119</v>
      </c>
      <c r="ER180" s="2">
        <v>110105.4</v>
      </c>
      <c r="ES180" s="2">
        <v>7100.5</v>
      </c>
      <c r="ET180" s="2">
        <v>0</v>
      </c>
      <c r="EU180" s="2">
        <v>0</v>
      </c>
      <c r="EV180" s="2">
        <v>0</v>
      </c>
      <c r="EW180" s="2">
        <v>5275.8</v>
      </c>
      <c r="EX180" s="2">
        <v>9824</v>
      </c>
      <c r="EY180" s="2">
        <v>0</v>
      </c>
      <c r="EZ180" s="2">
        <v>0</v>
      </c>
      <c r="FA180" s="2">
        <v>0</v>
      </c>
      <c r="FB180" s="2">
        <v>132305.70000000001</v>
      </c>
      <c r="FC180" s="2">
        <v>141066</v>
      </c>
      <c r="FD180" s="2">
        <v>8760.2999999999993</v>
      </c>
      <c r="FE180" s="2">
        <v>6.21</v>
      </c>
      <c r="FH180" s="1" t="s">
        <v>119</v>
      </c>
      <c r="FI180" s="2">
        <v>107075.7</v>
      </c>
      <c r="FJ180" s="2">
        <v>13497.2</v>
      </c>
      <c r="FK180" s="2">
        <v>0</v>
      </c>
      <c r="FL180" s="2">
        <v>0</v>
      </c>
      <c r="FM180" s="2">
        <v>7976.2</v>
      </c>
      <c r="FN180" s="2">
        <v>0</v>
      </c>
      <c r="FO180" s="2">
        <v>0</v>
      </c>
      <c r="FP180" s="2">
        <v>0</v>
      </c>
      <c r="FQ180" s="2">
        <v>128549.1</v>
      </c>
      <c r="FR180" s="2">
        <v>141066</v>
      </c>
      <c r="FS180" s="2">
        <v>12516.9</v>
      </c>
      <c r="FT180" s="2">
        <v>8.8699999999999992</v>
      </c>
      <c r="FW180" s="1" t="s">
        <v>119</v>
      </c>
      <c r="FX180" s="2">
        <v>96789.7</v>
      </c>
      <c r="FY180" s="2">
        <v>18340.7</v>
      </c>
      <c r="FZ180" s="2">
        <v>8558.5</v>
      </c>
      <c r="GA180" s="2">
        <v>0</v>
      </c>
      <c r="GB180" s="2">
        <v>0</v>
      </c>
      <c r="GC180" s="2">
        <v>0</v>
      </c>
      <c r="GD180" s="2">
        <v>123688.8</v>
      </c>
      <c r="GE180" s="2">
        <v>141066</v>
      </c>
      <c r="GF180" s="2">
        <v>17377.2</v>
      </c>
      <c r="GG180" s="2">
        <v>12.32</v>
      </c>
      <c r="GJ180" s="1" t="s">
        <v>119</v>
      </c>
      <c r="GK180" s="2">
        <v>67584.899999999994</v>
      </c>
      <c r="GL180" s="2">
        <v>53522.8</v>
      </c>
      <c r="GM180" s="2">
        <v>0</v>
      </c>
      <c r="GN180" s="2">
        <v>0</v>
      </c>
      <c r="GO180" s="2">
        <v>121107.7</v>
      </c>
      <c r="GP180" s="2">
        <v>141066</v>
      </c>
      <c r="GQ180" s="2">
        <v>19958.3</v>
      </c>
      <c r="GR180" s="2">
        <v>14.15</v>
      </c>
      <c r="GW180" s="1" t="s">
        <v>119</v>
      </c>
      <c r="GX180" s="2">
        <v>134558.1</v>
      </c>
      <c r="GY180" s="2">
        <v>0</v>
      </c>
      <c r="GZ180" s="2">
        <v>134558.1</v>
      </c>
      <c r="HA180" s="2">
        <v>141066</v>
      </c>
      <c r="HB180" s="2">
        <v>6507.9</v>
      </c>
      <c r="HC180" s="2">
        <v>4.6100000000000003</v>
      </c>
    </row>
    <row r="181" spans="1:211" ht="15" thickBot="1" x14ac:dyDescent="0.35">
      <c r="A181" s="1" t="s">
        <v>120</v>
      </c>
      <c r="B181" s="2">
        <v>24096.5</v>
      </c>
      <c r="C181" s="2">
        <v>60374</v>
      </c>
      <c r="D181" s="2">
        <v>56176.7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140647.20000000001</v>
      </c>
      <c r="K181" s="2">
        <v>140678</v>
      </c>
      <c r="L181" s="2">
        <v>30.8</v>
      </c>
      <c r="M181" s="2">
        <v>0.02</v>
      </c>
      <c r="P181" s="1" t="s">
        <v>120</v>
      </c>
      <c r="Q181" s="2">
        <v>33206.1</v>
      </c>
      <c r="R181" s="2">
        <v>296</v>
      </c>
      <c r="S181" s="2">
        <v>0</v>
      </c>
      <c r="T181" s="2">
        <v>0</v>
      </c>
      <c r="U181" s="2">
        <v>0</v>
      </c>
      <c r="V181" s="2">
        <v>3289</v>
      </c>
      <c r="W181" s="2">
        <v>53388.800000000003</v>
      </c>
      <c r="X181" s="2">
        <v>53375.3</v>
      </c>
      <c r="Y181" s="2">
        <v>143555.20000000001</v>
      </c>
      <c r="Z181" s="2">
        <v>140678</v>
      </c>
      <c r="AA181" s="2">
        <v>-2877.2</v>
      </c>
      <c r="AB181" s="2">
        <v>-2.0499999999999998</v>
      </c>
      <c r="AF181" s="1" t="s">
        <v>120</v>
      </c>
      <c r="AG181" s="2">
        <v>27589.9</v>
      </c>
      <c r="AH181" s="2">
        <v>2172.5</v>
      </c>
      <c r="AI181" s="2">
        <v>0</v>
      </c>
      <c r="AJ181" s="2">
        <v>1183</v>
      </c>
      <c r="AK181" s="2">
        <v>0</v>
      </c>
      <c r="AL181" s="2">
        <v>0</v>
      </c>
      <c r="AM181" s="2">
        <v>573</v>
      </c>
      <c r="AN181" s="2">
        <v>54510.3</v>
      </c>
      <c r="AO181" s="2">
        <v>1232.5</v>
      </c>
      <c r="AP181" s="2">
        <v>11582.4</v>
      </c>
      <c r="AQ181" s="2">
        <v>15499.4</v>
      </c>
      <c r="AR181" s="2">
        <v>5576</v>
      </c>
      <c r="AS181" s="2">
        <v>0</v>
      </c>
      <c r="AT181" s="2">
        <v>10414</v>
      </c>
      <c r="AU181" s="2">
        <v>10346</v>
      </c>
      <c r="AV181" s="2">
        <v>0</v>
      </c>
      <c r="AW181" s="2">
        <v>140678.9</v>
      </c>
      <c r="AX181" s="2">
        <v>140678</v>
      </c>
      <c r="AY181" s="2">
        <v>-0.9</v>
      </c>
      <c r="AZ181" s="2">
        <v>0</v>
      </c>
      <c r="BJ181" s="1" t="s">
        <v>120</v>
      </c>
      <c r="BK181" s="2">
        <v>84513.5</v>
      </c>
      <c r="BL181" s="2">
        <v>21944.400000000001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32513.8</v>
      </c>
      <c r="BS181" s="2">
        <v>0</v>
      </c>
      <c r="BT181" s="2">
        <v>0</v>
      </c>
      <c r="BU181" s="2">
        <v>1706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140677.6</v>
      </c>
      <c r="CB181" s="2">
        <v>140678</v>
      </c>
      <c r="CC181" s="2">
        <v>0.4</v>
      </c>
      <c r="CD181" s="2">
        <v>0</v>
      </c>
      <c r="CF181" s="1" t="s">
        <v>120</v>
      </c>
      <c r="CG181" s="2">
        <v>7445.5</v>
      </c>
      <c r="CH181" s="2">
        <v>9969</v>
      </c>
      <c r="CI181" s="2">
        <v>0</v>
      </c>
      <c r="CJ181" s="2">
        <v>7906</v>
      </c>
      <c r="CK181" s="2">
        <v>0</v>
      </c>
      <c r="CL181" s="2">
        <v>24984.400000000001</v>
      </c>
      <c r="CM181" s="2">
        <v>21650.9</v>
      </c>
      <c r="CN181" s="2">
        <v>55891.8</v>
      </c>
      <c r="CO181" s="2">
        <v>0</v>
      </c>
      <c r="CP181" s="2">
        <v>0</v>
      </c>
      <c r="CQ181" s="2">
        <v>1239</v>
      </c>
      <c r="CR181" s="2">
        <v>0</v>
      </c>
      <c r="CS181" s="2">
        <v>11591</v>
      </c>
      <c r="CT181" s="2">
        <v>0</v>
      </c>
      <c r="CU181" s="2">
        <v>0</v>
      </c>
      <c r="CV181" s="2">
        <v>0</v>
      </c>
      <c r="CW181" s="2">
        <v>140677.6</v>
      </c>
      <c r="CX181" s="2">
        <v>140678</v>
      </c>
      <c r="CY181" s="2">
        <v>0.4</v>
      </c>
      <c r="CZ181" s="2">
        <v>0</v>
      </c>
      <c r="DD181" s="1" t="s">
        <v>120</v>
      </c>
      <c r="DE181" s="2">
        <v>60008.800000000003</v>
      </c>
      <c r="DF181" s="2">
        <v>26559.9</v>
      </c>
      <c r="DG181" s="2">
        <v>7195</v>
      </c>
      <c r="DH181" s="2">
        <v>0</v>
      </c>
      <c r="DI181" s="2">
        <v>1071.3</v>
      </c>
      <c r="DJ181" s="2">
        <v>9367.1</v>
      </c>
      <c r="DK181" s="2">
        <v>11396.7</v>
      </c>
      <c r="DL181" s="2">
        <v>850.2</v>
      </c>
      <c r="DM181" s="2">
        <v>19847.5</v>
      </c>
      <c r="DN181" s="2">
        <v>0</v>
      </c>
      <c r="DO181" s="2">
        <v>4420.7</v>
      </c>
      <c r="DP181" s="2">
        <v>0</v>
      </c>
      <c r="DQ181" s="2">
        <v>0</v>
      </c>
      <c r="DR181" s="2">
        <v>0</v>
      </c>
      <c r="DS181" s="2">
        <v>140717.29999999999</v>
      </c>
      <c r="DT181" s="2">
        <v>140678</v>
      </c>
      <c r="DU181" s="2">
        <v>-39.299999999999997</v>
      </c>
      <c r="DV181" s="2">
        <v>-0.03</v>
      </c>
      <c r="DX181" s="1" t="s">
        <v>120</v>
      </c>
      <c r="DY181" s="2">
        <v>6143.8</v>
      </c>
      <c r="DZ181" s="2">
        <v>95430.6</v>
      </c>
      <c r="EA181" s="2">
        <v>0</v>
      </c>
      <c r="EB181" s="2">
        <v>0</v>
      </c>
      <c r="EC181" s="2">
        <v>0</v>
      </c>
      <c r="ED181" s="2">
        <v>1843.5</v>
      </c>
      <c r="EE181" s="2">
        <v>2999.2</v>
      </c>
      <c r="EF181" s="2">
        <v>0</v>
      </c>
      <c r="EG181" s="2">
        <v>34109</v>
      </c>
      <c r="EH181" s="2">
        <v>0</v>
      </c>
      <c r="EI181" s="2">
        <v>0</v>
      </c>
      <c r="EJ181" s="2">
        <v>0</v>
      </c>
      <c r="EK181" s="2">
        <v>140526.20000000001</v>
      </c>
      <c r="EL181" s="2">
        <v>140678</v>
      </c>
      <c r="EM181" s="2">
        <v>151.80000000000001</v>
      </c>
      <c r="EN181" s="2">
        <v>0.11</v>
      </c>
      <c r="EQ181" s="1" t="s">
        <v>120</v>
      </c>
      <c r="ER181" s="2">
        <v>116762.1</v>
      </c>
      <c r="ES181" s="2">
        <v>1277.7</v>
      </c>
      <c r="ET181" s="2">
        <v>0</v>
      </c>
      <c r="EU181" s="2">
        <v>0</v>
      </c>
      <c r="EV181" s="2">
        <v>0</v>
      </c>
      <c r="EW181" s="2">
        <v>3663</v>
      </c>
      <c r="EX181" s="2">
        <v>18610.599999999999</v>
      </c>
      <c r="EY181" s="2">
        <v>0</v>
      </c>
      <c r="EZ181" s="2">
        <v>0</v>
      </c>
      <c r="FA181" s="2">
        <v>0</v>
      </c>
      <c r="FB181" s="2">
        <v>140313.4</v>
      </c>
      <c r="FC181" s="2">
        <v>140678</v>
      </c>
      <c r="FD181" s="2">
        <v>364.6</v>
      </c>
      <c r="FE181" s="2">
        <v>0.26</v>
      </c>
      <c r="FH181" s="1" t="s">
        <v>120</v>
      </c>
      <c r="FI181" s="2">
        <v>61433</v>
      </c>
      <c r="FJ181" s="2">
        <v>13497.2</v>
      </c>
      <c r="FK181" s="2">
        <v>0</v>
      </c>
      <c r="FL181" s="2">
        <v>0</v>
      </c>
      <c r="FM181" s="2">
        <v>65328.9</v>
      </c>
      <c r="FN181" s="2">
        <v>0</v>
      </c>
      <c r="FO181" s="2">
        <v>0</v>
      </c>
      <c r="FP181" s="2">
        <v>0</v>
      </c>
      <c r="FQ181" s="2">
        <v>140259.1</v>
      </c>
      <c r="FR181" s="2">
        <v>140678</v>
      </c>
      <c r="FS181" s="2">
        <v>418.9</v>
      </c>
      <c r="FT181" s="2">
        <v>0.3</v>
      </c>
      <c r="FW181" s="1" t="s">
        <v>120</v>
      </c>
      <c r="FX181" s="2">
        <v>96789.7</v>
      </c>
      <c r="FY181" s="2">
        <v>18340.7</v>
      </c>
      <c r="FZ181" s="2">
        <v>8558.5</v>
      </c>
      <c r="GA181" s="2">
        <v>0</v>
      </c>
      <c r="GB181" s="2">
        <v>0</v>
      </c>
      <c r="GC181" s="2">
        <v>0</v>
      </c>
      <c r="GD181" s="2">
        <v>123688.8</v>
      </c>
      <c r="GE181" s="2">
        <v>140678</v>
      </c>
      <c r="GF181" s="2">
        <v>16989.2</v>
      </c>
      <c r="GG181" s="2">
        <v>12.08</v>
      </c>
      <c r="GJ181" s="1" t="s">
        <v>120</v>
      </c>
      <c r="GK181" s="2">
        <v>67584.899999999994</v>
      </c>
      <c r="GL181" s="2">
        <v>53522.8</v>
      </c>
      <c r="GM181" s="2">
        <v>0</v>
      </c>
      <c r="GN181" s="2">
        <v>0</v>
      </c>
      <c r="GO181" s="2">
        <v>121107.7</v>
      </c>
      <c r="GP181" s="2">
        <v>140678</v>
      </c>
      <c r="GQ181" s="2">
        <v>19570.3</v>
      </c>
      <c r="GR181" s="2">
        <v>13.91</v>
      </c>
      <c r="GW181" s="1" t="s">
        <v>120</v>
      </c>
      <c r="GX181" s="2">
        <v>134558.1</v>
      </c>
      <c r="GY181" s="2">
        <v>0</v>
      </c>
      <c r="GZ181" s="2">
        <v>134558.1</v>
      </c>
      <c r="HA181" s="2">
        <v>140678</v>
      </c>
      <c r="HB181" s="2">
        <v>6119.9</v>
      </c>
      <c r="HC181" s="2">
        <v>4.3499999999999996</v>
      </c>
    </row>
    <row r="182" spans="1:211" ht="15" thickBot="1" x14ac:dyDescent="0.35">
      <c r="A182" s="1" t="s">
        <v>121</v>
      </c>
      <c r="B182" s="2">
        <v>4571.7</v>
      </c>
      <c r="C182" s="2">
        <v>59542.400000000001</v>
      </c>
      <c r="D182" s="2">
        <v>56176.7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120290.8</v>
      </c>
      <c r="K182" s="2">
        <v>123666</v>
      </c>
      <c r="L182" s="2">
        <v>3375.2</v>
      </c>
      <c r="M182" s="2">
        <v>2.73</v>
      </c>
      <c r="P182" s="1" t="s">
        <v>121</v>
      </c>
      <c r="Q182" s="2">
        <v>33206.1</v>
      </c>
      <c r="R182" s="2">
        <v>296</v>
      </c>
      <c r="S182" s="2">
        <v>0</v>
      </c>
      <c r="T182" s="2">
        <v>0</v>
      </c>
      <c r="U182" s="2">
        <v>0</v>
      </c>
      <c r="V182" s="2">
        <v>0</v>
      </c>
      <c r="W182" s="2">
        <v>53388.800000000003</v>
      </c>
      <c r="X182" s="2">
        <v>49906.2</v>
      </c>
      <c r="Y182" s="2">
        <v>136797.1</v>
      </c>
      <c r="Z182" s="2">
        <v>123666</v>
      </c>
      <c r="AA182" s="2">
        <v>-13131.1</v>
      </c>
      <c r="AB182" s="2">
        <v>-10.62</v>
      </c>
      <c r="AF182" s="1" t="s">
        <v>121</v>
      </c>
      <c r="AG182" s="2">
        <v>9393</v>
      </c>
      <c r="AH182" s="2">
        <v>1320</v>
      </c>
      <c r="AI182" s="2">
        <v>0</v>
      </c>
      <c r="AJ182" s="2">
        <v>552.5</v>
      </c>
      <c r="AK182" s="2">
        <v>0</v>
      </c>
      <c r="AL182" s="2">
        <v>0</v>
      </c>
      <c r="AM182" s="2">
        <v>573</v>
      </c>
      <c r="AN182" s="2">
        <v>54510.3</v>
      </c>
      <c r="AO182" s="2">
        <v>2028</v>
      </c>
      <c r="AP182" s="2">
        <v>11601.9</v>
      </c>
      <c r="AQ182" s="2">
        <v>17623.400000000001</v>
      </c>
      <c r="AR182" s="2">
        <v>5576</v>
      </c>
      <c r="AS182" s="2">
        <v>622.5</v>
      </c>
      <c r="AT182" s="2">
        <v>10414</v>
      </c>
      <c r="AU182" s="2">
        <v>9451.5</v>
      </c>
      <c r="AV182" s="2">
        <v>0</v>
      </c>
      <c r="AW182" s="2">
        <v>123666</v>
      </c>
      <c r="AX182" s="2">
        <v>123666</v>
      </c>
      <c r="AY182" s="2">
        <v>0</v>
      </c>
      <c r="AZ182" s="2">
        <v>0</v>
      </c>
      <c r="BJ182" s="1" t="s">
        <v>121</v>
      </c>
      <c r="BK182" s="2">
        <v>24108.9</v>
      </c>
      <c r="BL182" s="2">
        <v>18002.400000000001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32513.8</v>
      </c>
      <c r="BS182" s="2">
        <v>42086.7</v>
      </c>
      <c r="BT182" s="2">
        <v>1395.5</v>
      </c>
      <c r="BU182" s="2">
        <v>5558.5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123665.8</v>
      </c>
      <c r="CB182" s="2">
        <v>123666</v>
      </c>
      <c r="CC182" s="2">
        <v>0.2</v>
      </c>
      <c r="CD182" s="2">
        <v>0</v>
      </c>
      <c r="CF182" s="1" t="s">
        <v>121</v>
      </c>
      <c r="CG182" s="2">
        <v>18739.900000000001</v>
      </c>
      <c r="CH182" s="2">
        <v>27245.4</v>
      </c>
      <c r="CI182" s="2">
        <v>0</v>
      </c>
      <c r="CJ182" s="2">
        <v>4165</v>
      </c>
      <c r="CK182" s="2">
        <v>0</v>
      </c>
      <c r="CL182" s="2">
        <v>0</v>
      </c>
      <c r="CM182" s="2">
        <v>0</v>
      </c>
      <c r="CN182" s="2">
        <v>47887.9</v>
      </c>
      <c r="CO182" s="2">
        <v>0</v>
      </c>
      <c r="CP182" s="2">
        <v>0</v>
      </c>
      <c r="CQ182" s="2">
        <v>1239</v>
      </c>
      <c r="CR182" s="2">
        <v>7697</v>
      </c>
      <c r="CS182" s="2">
        <v>3384</v>
      </c>
      <c r="CT182" s="2">
        <v>0</v>
      </c>
      <c r="CU182" s="2">
        <v>0</v>
      </c>
      <c r="CV182" s="2">
        <v>13308</v>
      </c>
      <c r="CW182" s="2">
        <v>123666.1</v>
      </c>
      <c r="CX182" s="2">
        <v>123666</v>
      </c>
      <c r="CY182" s="2">
        <v>-0.1</v>
      </c>
      <c r="CZ182" s="2">
        <v>0</v>
      </c>
      <c r="DD182" s="1" t="s">
        <v>121</v>
      </c>
      <c r="DE182" s="2">
        <v>20014.599999999999</v>
      </c>
      <c r="DF182" s="2">
        <v>4402.2</v>
      </c>
      <c r="DG182" s="2">
        <v>0</v>
      </c>
      <c r="DH182" s="2">
        <v>0</v>
      </c>
      <c r="DI182" s="2">
        <v>1071.3</v>
      </c>
      <c r="DJ182" s="2">
        <v>9367.1</v>
      </c>
      <c r="DK182" s="2">
        <v>11396.7</v>
      </c>
      <c r="DL182" s="2">
        <v>20123.099999999999</v>
      </c>
      <c r="DM182" s="2">
        <v>52904.800000000003</v>
      </c>
      <c r="DN182" s="2">
        <v>0</v>
      </c>
      <c r="DO182" s="2">
        <v>4420.7</v>
      </c>
      <c r="DP182" s="2">
        <v>0</v>
      </c>
      <c r="DQ182" s="2">
        <v>0</v>
      </c>
      <c r="DR182" s="2">
        <v>0</v>
      </c>
      <c r="DS182" s="2">
        <v>123700.6</v>
      </c>
      <c r="DT182" s="2">
        <v>123666</v>
      </c>
      <c r="DU182" s="2">
        <v>-34.6</v>
      </c>
      <c r="DV182" s="2">
        <v>-0.03</v>
      </c>
      <c r="DX182" s="1" t="s">
        <v>121</v>
      </c>
      <c r="DY182" s="2">
        <v>882.5</v>
      </c>
      <c r="DZ182" s="2">
        <v>89043.5</v>
      </c>
      <c r="EA182" s="2">
        <v>0</v>
      </c>
      <c r="EB182" s="2">
        <v>0</v>
      </c>
      <c r="EC182" s="2">
        <v>0</v>
      </c>
      <c r="ED182" s="2">
        <v>1843.5</v>
      </c>
      <c r="EE182" s="2">
        <v>16482.099999999999</v>
      </c>
      <c r="EF182" s="2">
        <v>15280.9</v>
      </c>
      <c r="EG182" s="2">
        <v>0</v>
      </c>
      <c r="EH182" s="2">
        <v>0</v>
      </c>
      <c r="EI182" s="2">
        <v>0</v>
      </c>
      <c r="EJ182" s="2">
        <v>0</v>
      </c>
      <c r="EK182" s="2">
        <v>123532.6</v>
      </c>
      <c r="EL182" s="2">
        <v>123666</v>
      </c>
      <c r="EM182" s="2">
        <v>133.4</v>
      </c>
      <c r="EN182" s="2">
        <v>0.11</v>
      </c>
      <c r="EQ182" s="1" t="s">
        <v>121</v>
      </c>
      <c r="ER182" s="2">
        <v>102254.3</v>
      </c>
      <c r="ES182" s="2">
        <v>5991.4</v>
      </c>
      <c r="ET182" s="2">
        <v>0</v>
      </c>
      <c r="EU182" s="2">
        <v>0</v>
      </c>
      <c r="EV182" s="2">
        <v>0</v>
      </c>
      <c r="EW182" s="2">
        <v>5275.8</v>
      </c>
      <c r="EX182" s="2">
        <v>9824</v>
      </c>
      <c r="EY182" s="2">
        <v>0</v>
      </c>
      <c r="EZ182" s="2">
        <v>0</v>
      </c>
      <c r="FA182" s="2">
        <v>0</v>
      </c>
      <c r="FB182" s="2">
        <v>123345.5</v>
      </c>
      <c r="FC182" s="2">
        <v>123666</v>
      </c>
      <c r="FD182" s="2">
        <v>320.5</v>
      </c>
      <c r="FE182" s="2">
        <v>0.26</v>
      </c>
      <c r="FH182" s="1" t="s">
        <v>121</v>
      </c>
      <c r="FI182" s="2">
        <v>97220.7</v>
      </c>
      <c r="FJ182" s="2">
        <v>13497.2</v>
      </c>
      <c r="FK182" s="2">
        <v>0</v>
      </c>
      <c r="FL182" s="2">
        <v>0</v>
      </c>
      <c r="FM182" s="2">
        <v>8690.5</v>
      </c>
      <c r="FN182" s="2">
        <v>0</v>
      </c>
      <c r="FO182" s="2">
        <v>0</v>
      </c>
      <c r="FP182" s="2">
        <v>0</v>
      </c>
      <c r="FQ182" s="2">
        <v>119408.4</v>
      </c>
      <c r="FR182" s="2">
        <v>123666</v>
      </c>
      <c r="FS182" s="2">
        <v>4257.6000000000004</v>
      </c>
      <c r="FT182" s="2">
        <v>3.44</v>
      </c>
      <c r="FW182" s="1" t="s">
        <v>121</v>
      </c>
      <c r="FX182" s="2">
        <v>96789.7</v>
      </c>
      <c r="FY182" s="2">
        <v>18340.7</v>
      </c>
      <c r="FZ182" s="2">
        <v>8558.5</v>
      </c>
      <c r="GA182" s="2">
        <v>0</v>
      </c>
      <c r="GB182" s="2">
        <v>0</v>
      </c>
      <c r="GC182" s="2">
        <v>0</v>
      </c>
      <c r="GD182" s="2">
        <v>123688.8</v>
      </c>
      <c r="GE182" s="2">
        <v>123666</v>
      </c>
      <c r="GF182" s="2">
        <v>-22.8</v>
      </c>
      <c r="GG182" s="2">
        <v>-0.02</v>
      </c>
      <c r="GJ182" s="1" t="s">
        <v>121</v>
      </c>
      <c r="GK182" s="2">
        <v>67584.899999999994</v>
      </c>
      <c r="GL182" s="2">
        <v>53522.8</v>
      </c>
      <c r="GM182" s="2">
        <v>0</v>
      </c>
      <c r="GN182" s="2">
        <v>0</v>
      </c>
      <c r="GO182" s="2">
        <v>121107.7</v>
      </c>
      <c r="GP182" s="2">
        <v>123666</v>
      </c>
      <c r="GQ182" s="2">
        <v>2558.3000000000002</v>
      </c>
      <c r="GR182" s="2">
        <v>2.0699999999999998</v>
      </c>
      <c r="GW182" s="1" t="s">
        <v>121</v>
      </c>
      <c r="GX182" s="2">
        <v>134558.1</v>
      </c>
      <c r="GY182" s="2">
        <v>0</v>
      </c>
      <c r="GZ182" s="2">
        <v>134558.1</v>
      </c>
      <c r="HA182" s="2">
        <v>123666</v>
      </c>
      <c r="HB182" s="2">
        <v>-10892.1</v>
      </c>
      <c r="HC182" s="2">
        <v>-8.81</v>
      </c>
    </row>
    <row r="183" spans="1:211" ht="15" thickBot="1" x14ac:dyDescent="0.35">
      <c r="A183" s="1" t="s">
        <v>122</v>
      </c>
      <c r="B183" s="2">
        <v>3390.6</v>
      </c>
      <c r="C183" s="2">
        <v>58273.4</v>
      </c>
      <c r="D183" s="2">
        <v>56176.7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117840.7</v>
      </c>
      <c r="K183" s="2">
        <v>113666</v>
      </c>
      <c r="L183" s="2">
        <v>-4174.7</v>
      </c>
      <c r="M183" s="2">
        <v>-3.67</v>
      </c>
      <c r="P183" s="1" t="s">
        <v>122</v>
      </c>
      <c r="Q183" s="2">
        <v>32982.6</v>
      </c>
      <c r="R183" s="2">
        <v>296</v>
      </c>
      <c r="S183" s="2">
        <v>353.1</v>
      </c>
      <c r="T183" s="2">
        <v>0</v>
      </c>
      <c r="U183" s="2">
        <v>0</v>
      </c>
      <c r="V183" s="2">
        <v>0</v>
      </c>
      <c r="W183" s="2">
        <v>53388.800000000003</v>
      </c>
      <c r="X183" s="2">
        <v>45698.9</v>
      </c>
      <c r="Y183" s="2">
        <v>132719.5</v>
      </c>
      <c r="Z183" s="2">
        <v>113666</v>
      </c>
      <c r="AA183" s="2">
        <v>-19053.5</v>
      </c>
      <c r="AB183" s="2">
        <v>-16.760000000000002</v>
      </c>
      <c r="AF183" s="1" t="s">
        <v>122</v>
      </c>
      <c r="AG183" s="2">
        <v>9393</v>
      </c>
      <c r="AH183" s="2">
        <v>1320</v>
      </c>
      <c r="AI183" s="2">
        <v>0</v>
      </c>
      <c r="AJ183" s="2">
        <v>552.5</v>
      </c>
      <c r="AK183" s="2">
        <v>0</v>
      </c>
      <c r="AL183" s="2">
        <v>0</v>
      </c>
      <c r="AM183" s="2">
        <v>573</v>
      </c>
      <c r="AN183" s="2">
        <v>54510.3</v>
      </c>
      <c r="AO183" s="2">
        <v>773.5</v>
      </c>
      <c r="AP183" s="2">
        <v>11582.4</v>
      </c>
      <c r="AQ183" s="2">
        <v>34961.300000000003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113666</v>
      </c>
      <c r="AX183" s="2">
        <v>113666</v>
      </c>
      <c r="AY183" s="2">
        <v>0</v>
      </c>
      <c r="AZ183" s="2">
        <v>0</v>
      </c>
      <c r="BJ183" s="1" t="s">
        <v>122</v>
      </c>
      <c r="BK183" s="2">
        <v>11316.4</v>
      </c>
      <c r="BL183" s="2">
        <v>8587.9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32513.8</v>
      </c>
      <c r="BS183" s="2">
        <v>49041.7</v>
      </c>
      <c r="BT183" s="2">
        <v>8331.4</v>
      </c>
      <c r="BU183" s="2">
        <v>5558.5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115349.8</v>
      </c>
      <c r="CB183" s="2">
        <v>113666</v>
      </c>
      <c r="CC183" s="2">
        <v>-1683.8</v>
      </c>
      <c r="CD183" s="2">
        <v>-1.48</v>
      </c>
      <c r="CF183" s="1" t="s">
        <v>122</v>
      </c>
      <c r="CG183" s="2">
        <v>2067.5</v>
      </c>
      <c r="CH183" s="2">
        <v>10754.5</v>
      </c>
      <c r="CI183" s="2">
        <v>13845.5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3754</v>
      </c>
      <c r="CP183" s="2">
        <v>0</v>
      </c>
      <c r="CQ183" s="2">
        <v>0</v>
      </c>
      <c r="CR183" s="2">
        <v>17319.900000000001</v>
      </c>
      <c r="CS183" s="2">
        <v>7613</v>
      </c>
      <c r="CT183" s="2">
        <v>13459</v>
      </c>
      <c r="CU183" s="2">
        <v>0</v>
      </c>
      <c r="CV183" s="2">
        <v>44853.4</v>
      </c>
      <c r="CW183" s="2">
        <v>113666.7</v>
      </c>
      <c r="CX183" s="2">
        <v>113666</v>
      </c>
      <c r="CY183" s="2">
        <v>-0.7</v>
      </c>
      <c r="CZ183" s="2">
        <v>0</v>
      </c>
      <c r="DD183" s="1" t="s">
        <v>122</v>
      </c>
      <c r="DE183" s="2">
        <v>5748.1</v>
      </c>
      <c r="DF183" s="2">
        <v>0</v>
      </c>
      <c r="DG183" s="2">
        <v>0</v>
      </c>
      <c r="DH183" s="2">
        <v>0</v>
      </c>
      <c r="DI183" s="2">
        <v>1071.3</v>
      </c>
      <c r="DJ183" s="2">
        <v>9367.1</v>
      </c>
      <c r="DK183" s="2">
        <v>11396.7</v>
      </c>
      <c r="DL183" s="2">
        <v>33153.300000000003</v>
      </c>
      <c r="DM183" s="2">
        <v>52904.800000000003</v>
      </c>
      <c r="DN183" s="2">
        <v>0</v>
      </c>
      <c r="DO183" s="2">
        <v>4420.7</v>
      </c>
      <c r="DP183" s="2">
        <v>0</v>
      </c>
      <c r="DQ183" s="2">
        <v>0</v>
      </c>
      <c r="DR183" s="2">
        <v>0</v>
      </c>
      <c r="DS183" s="2">
        <v>118062</v>
      </c>
      <c r="DT183" s="2">
        <v>113666</v>
      </c>
      <c r="DU183" s="2">
        <v>-4396</v>
      </c>
      <c r="DV183" s="2">
        <v>-3.87</v>
      </c>
      <c r="DX183" s="1" t="s">
        <v>122</v>
      </c>
      <c r="DY183" s="2">
        <v>516.4</v>
      </c>
      <c r="DZ183" s="2">
        <v>83728.7</v>
      </c>
      <c r="EA183" s="2">
        <v>0</v>
      </c>
      <c r="EB183" s="2">
        <v>0</v>
      </c>
      <c r="EC183" s="2">
        <v>0</v>
      </c>
      <c r="ED183" s="2">
        <v>1843.5</v>
      </c>
      <c r="EE183" s="2">
        <v>16482.099999999999</v>
      </c>
      <c r="EF183" s="2">
        <v>15280.9</v>
      </c>
      <c r="EG183" s="2">
        <v>0</v>
      </c>
      <c r="EH183" s="2">
        <v>0</v>
      </c>
      <c r="EI183" s="2">
        <v>0</v>
      </c>
      <c r="EJ183" s="2">
        <v>0</v>
      </c>
      <c r="EK183" s="2">
        <v>117851.7</v>
      </c>
      <c r="EL183" s="2">
        <v>113666</v>
      </c>
      <c r="EM183" s="2">
        <v>-4185.7</v>
      </c>
      <c r="EN183" s="2">
        <v>-3.68</v>
      </c>
      <c r="EQ183" s="1" t="s">
        <v>122</v>
      </c>
      <c r="ER183" s="2">
        <v>97217.4</v>
      </c>
      <c r="ES183" s="2">
        <v>5991.4</v>
      </c>
      <c r="ET183" s="2">
        <v>0</v>
      </c>
      <c r="EU183" s="2">
        <v>0</v>
      </c>
      <c r="EV183" s="2">
        <v>0</v>
      </c>
      <c r="EW183" s="2">
        <v>6421.8</v>
      </c>
      <c r="EX183" s="2">
        <v>9824</v>
      </c>
      <c r="EY183" s="2">
        <v>0</v>
      </c>
      <c r="EZ183" s="2">
        <v>0</v>
      </c>
      <c r="FA183" s="2">
        <v>0</v>
      </c>
      <c r="FB183" s="2">
        <v>119454.6</v>
      </c>
      <c r="FC183" s="2">
        <v>113666</v>
      </c>
      <c r="FD183" s="2">
        <v>-5788.6</v>
      </c>
      <c r="FE183" s="2">
        <v>-5.09</v>
      </c>
      <c r="FH183" s="1" t="s">
        <v>122</v>
      </c>
      <c r="FI183" s="2">
        <v>97220.7</v>
      </c>
      <c r="FJ183" s="2">
        <v>13497.2</v>
      </c>
      <c r="FK183" s="2">
        <v>0</v>
      </c>
      <c r="FL183" s="2">
        <v>0</v>
      </c>
      <c r="FM183" s="2">
        <v>8690.5</v>
      </c>
      <c r="FN183" s="2">
        <v>0</v>
      </c>
      <c r="FO183" s="2">
        <v>0</v>
      </c>
      <c r="FP183" s="2">
        <v>0</v>
      </c>
      <c r="FQ183" s="2">
        <v>119408.4</v>
      </c>
      <c r="FR183" s="2">
        <v>113666</v>
      </c>
      <c r="FS183" s="2">
        <v>-5742.4</v>
      </c>
      <c r="FT183" s="2">
        <v>-5.05</v>
      </c>
      <c r="FW183" s="1" t="s">
        <v>122</v>
      </c>
      <c r="FX183" s="2">
        <v>96789.7</v>
      </c>
      <c r="FY183" s="2">
        <v>18340.7</v>
      </c>
      <c r="FZ183" s="2">
        <v>8558.5</v>
      </c>
      <c r="GA183" s="2">
        <v>0</v>
      </c>
      <c r="GB183" s="2">
        <v>0</v>
      </c>
      <c r="GC183" s="2">
        <v>0</v>
      </c>
      <c r="GD183" s="2">
        <v>123688.8</v>
      </c>
      <c r="GE183" s="2">
        <v>113666</v>
      </c>
      <c r="GF183" s="2">
        <v>-10022.799999999999</v>
      </c>
      <c r="GG183" s="2">
        <v>-8.82</v>
      </c>
      <c r="GJ183" s="1" t="s">
        <v>122</v>
      </c>
      <c r="GK183" s="2">
        <v>67584.899999999994</v>
      </c>
      <c r="GL183" s="2">
        <v>53522.8</v>
      </c>
      <c r="GM183" s="2">
        <v>0</v>
      </c>
      <c r="GN183" s="2">
        <v>0</v>
      </c>
      <c r="GO183" s="2">
        <v>121107.7</v>
      </c>
      <c r="GP183" s="2">
        <v>113666</v>
      </c>
      <c r="GQ183" s="2">
        <v>-7441.7</v>
      </c>
      <c r="GR183" s="2">
        <v>-6.55</v>
      </c>
      <c r="GW183" s="1" t="s">
        <v>122</v>
      </c>
      <c r="GX183" s="2">
        <v>134558.1</v>
      </c>
      <c r="GY183" s="2">
        <v>0</v>
      </c>
      <c r="GZ183" s="2">
        <v>134558.1</v>
      </c>
      <c r="HA183" s="2">
        <v>113666</v>
      </c>
      <c r="HB183" s="2">
        <v>-20892.099999999999</v>
      </c>
      <c r="HC183" s="2">
        <v>-18.38</v>
      </c>
    </row>
    <row r="184" spans="1:211" ht="15" thickBot="1" x14ac:dyDescent="0.35">
      <c r="A184" s="1" t="s">
        <v>123</v>
      </c>
      <c r="B184" s="2">
        <v>3390.6</v>
      </c>
      <c r="C184" s="2">
        <v>58273.4</v>
      </c>
      <c r="D184" s="2">
        <v>56176.7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117840.7</v>
      </c>
      <c r="K184" s="2">
        <v>117033</v>
      </c>
      <c r="L184" s="2">
        <v>-807.7</v>
      </c>
      <c r="M184" s="2">
        <v>-0.69</v>
      </c>
      <c r="P184" s="1" t="s">
        <v>123</v>
      </c>
      <c r="Q184" s="2">
        <v>33206.1</v>
      </c>
      <c r="R184" s="2">
        <v>296</v>
      </c>
      <c r="S184" s="2">
        <v>223.5</v>
      </c>
      <c r="T184" s="2">
        <v>0</v>
      </c>
      <c r="U184" s="2">
        <v>0</v>
      </c>
      <c r="V184" s="2">
        <v>0</v>
      </c>
      <c r="W184" s="2">
        <v>53388.800000000003</v>
      </c>
      <c r="X184" s="2">
        <v>46978.1</v>
      </c>
      <c r="Y184" s="2">
        <v>134092.4</v>
      </c>
      <c r="Z184" s="2">
        <v>117033</v>
      </c>
      <c r="AA184" s="2">
        <v>-17059.400000000001</v>
      </c>
      <c r="AB184" s="2">
        <v>-14.58</v>
      </c>
      <c r="AF184" s="1" t="s">
        <v>123</v>
      </c>
      <c r="AG184" s="2">
        <v>9393</v>
      </c>
      <c r="AH184" s="2">
        <v>1320</v>
      </c>
      <c r="AI184" s="2">
        <v>0</v>
      </c>
      <c r="AJ184" s="2">
        <v>552.5</v>
      </c>
      <c r="AK184" s="2">
        <v>0</v>
      </c>
      <c r="AL184" s="2">
        <v>0</v>
      </c>
      <c r="AM184" s="2">
        <v>573</v>
      </c>
      <c r="AN184" s="2">
        <v>54510.3</v>
      </c>
      <c r="AO184" s="2">
        <v>11406</v>
      </c>
      <c r="AP184" s="2">
        <v>11601.9</v>
      </c>
      <c r="AQ184" s="2">
        <v>17623.400000000001</v>
      </c>
      <c r="AR184" s="2">
        <v>0</v>
      </c>
      <c r="AS184" s="2">
        <v>0</v>
      </c>
      <c r="AT184" s="2">
        <v>9723</v>
      </c>
      <c r="AU184" s="2">
        <v>330</v>
      </c>
      <c r="AV184" s="2">
        <v>0</v>
      </c>
      <c r="AW184" s="2">
        <v>117033</v>
      </c>
      <c r="AX184" s="2">
        <v>117033</v>
      </c>
      <c r="AY184" s="2">
        <v>0</v>
      </c>
      <c r="AZ184" s="2">
        <v>0</v>
      </c>
      <c r="BJ184" s="1" t="s">
        <v>123</v>
      </c>
      <c r="BK184" s="2">
        <v>11316.4</v>
      </c>
      <c r="BL184" s="2">
        <v>8587.9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32513.8</v>
      </c>
      <c r="BS184" s="2">
        <v>49041.7</v>
      </c>
      <c r="BT184" s="2">
        <v>8331.4</v>
      </c>
      <c r="BU184" s="2">
        <v>5558.5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115349.8</v>
      </c>
      <c r="CB184" s="2">
        <v>117033</v>
      </c>
      <c r="CC184" s="2">
        <v>1683.2</v>
      </c>
      <c r="CD184" s="2">
        <v>1.44</v>
      </c>
      <c r="CF184" s="1" t="s">
        <v>123</v>
      </c>
      <c r="CG184" s="2">
        <v>20851.900000000001</v>
      </c>
      <c r="CH184" s="2">
        <v>10754.5</v>
      </c>
      <c r="CI184" s="2">
        <v>4812.5</v>
      </c>
      <c r="CJ184" s="2">
        <v>0</v>
      </c>
      <c r="CK184" s="2">
        <v>0</v>
      </c>
      <c r="CL184" s="2">
        <v>0</v>
      </c>
      <c r="CM184" s="2">
        <v>0</v>
      </c>
      <c r="CN184" s="2">
        <v>37754.400000000001</v>
      </c>
      <c r="CO184" s="2">
        <v>0</v>
      </c>
      <c r="CP184" s="2">
        <v>0</v>
      </c>
      <c r="CQ184" s="2">
        <v>0</v>
      </c>
      <c r="CR184" s="2">
        <v>9732.5</v>
      </c>
      <c r="CS184" s="2">
        <v>7613</v>
      </c>
      <c r="CT184" s="2">
        <v>7454</v>
      </c>
      <c r="CU184" s="2">
        <v>0</v>
      </c>
      <c r="CV184" s="2">
        <v>18060.400000000001</v>
      </c>
      <c r="CW184" s="2">
        <v>117033.2</v>
      </c>
      <c r="CX184" s="2">
        <v>117033</v>
      </c>
      <c r="CY184" s="2">
        <v>-0.2</v>
      </c>
      <c r="CZ184" s="2">
        <v>0</v>
      </c>
      <c r="DD184" s="1" t="s">
        <v>123</v>
      </c>
      <c r="DE184" s="2">
        <v>5748.1</v>
      </c>
      <c r="DF184" s="2">
        <v>0</v>
      </c>
      <c r="DG184" s="2">
        <v>0</v>
      </c>
      <c r="DH184" s="2">
        <v>0</v>
      </c>
      <c r="DI184" s="2">
        <v>1071.3</v>
      </c>
      <c r="DJ184" s="2">
        <v>9367.1</v>
      </c>
      <c r="DK184" s="2">
        <v>11396.7</v>
      </c>
      <c r="DL184" s="2">
        <v>33153.300000000003</v>
      </c>
      <c r="DM184" s="2">
        <v>52904.800000000003</v>
      </c>
      <c r="DN184" s="2">
        <v>0</v>
      </c>
      <c r="DO184" s="2">
        <v>4420.7</v>
      </c>
      <c r="DP184" s="2">
        <v>0</v>
      </c>
      <c r="DQ184" s="2">
        <v>0</v>
      </c>
      <c r="DR184" s="2">
        <v>0</v>
      </c>
      <c r="DS184" s="2">
        <v>118062</v>
      </c>
      <c r="DT184" s="2">
        <v>117033</v>
      </c>
      <c r="DU184" s="2">
        <v>-1029</v>
      </c>
      <c r="DV184" s="2">
        <v>-0.88</v>
      </c>
      <c r="DX184" s="1" t="s">
        <v>123</v>
      </c>
      <c r="DY184" s="2">
        <v>516.4</v>
      </c>
      <c r="DZ184" s="2">
        <v>83728.7</v>
      </c>
      <c r="EA184" s="2">
        <v>0</v>
      </c>
      <c r="EB184" s="2">
        <v>0</v>
      </c>
      <c r="EC184" s="2">
        <v>0</v>
      </c>
      <c r="ED184" s="2">
        <v>1843.5</v>
      </c>
      <c r="EE184" s="2">
        <v>16482.099999999999</v>
      </c>
      <c r="EF184" s="2">
        <v>15280.9</v>
      </c>
      <c r="EG184" s="2">
        <v>0</v>
      </c>
      <c r="EH184" s="2">
        <v>0</v>
      </c>
      <c r="EI184" s="2">
        <v>0</v>
      </c>
      <c r="EJ184" s="2">
        <v>0</v>
      </c>
      <c r="EK184" s="2">
        <v>117851.7</v>
      </c>
      <c r="EL184" s="2">
        <v>117033</v>
      </c>
      <c r="EM184" s="2">
        <v>-818.7</v>
      </c>
      <c r="EN184" s="2">
        <v>-0.7</v>
      </c>
      <c r="EQ184" s="1" t="s">
        <v>123</v>
      </c>
      <c r="ER184" s="2">
        <v>97217.4</v>
      </c>
      <c r="ES184" s="2">
        <v>5991.4</v>
      </c>
      <c r="ET184" s="2">
        <v>0</v>
      </c>
      <c r="EU184" s="2">
        <v>0</v>
      </c>
      <c r="EV184" s="2">
        <v>0</v>
      </c>
      <c r="EW184" s="2">
        <v>6421.8</v>
      </c>
      <c r="EX184" s="2">
        <v>9824</v>
      </c>
      <c r="EY184" s="2">
        <v>0</v>
      </c>
      <c r="EZ184" s="2">
        <v>0</v>
      </c>
      <c r="FA184" s="2">
        <v>0</v>
      </c>
      <c r="FB184" s="2">
        <v>119454.6</v>
      </c>
      <c r="FC184" s="2">
        <v>117033</v>
      </c>
      <c r="FD184" s="2">
        <v>-2421.6</v>
      </c>
      <c r="FE184" s="2">
        <v>-2.0699999999999998</v>
      </c>
      <c r="FH184" s="1" t="s">
        <v>123</v>
      </c>
      <c r="FI184" s="2">
        <v>97220.7</v>
      </c>
      <c r="FJ184" s="2">
        <v>13497.2</v>
      </c>
      <c r="FK184" s="2">
        <v>0</v>
      </c>
      <c r="FL184" s="2">
        <v>0</v>
      </c>
      <c r="FM184" s="2">
        <v>8690.5</v>
      </c>
      <c r="FN184" s="2">
        <v>0</v>
      </c>
      <c r="FO184" s="2">
        <v>0</v>
      </c>
      <c r="FP184" s="2">
        <v>0</v>
      </c>
      <c r="FQ184" s="2">
        <v>119408.4</v>
      </c>
      <c r="FR184" s="2">
        <v>117033</v>
      </c>
      <c r="FS184" s="2">
        <v>-2375.4</v>
      </c>
      <c r="FT184" s="2">
        <v>-2.0299999999999998</v>
      </c>
      <c r="FW184" s="1" t="s">
        <v>123</v>
      </c>
      <c r="FX184" s="2">
        <v>96789.7</v>
      </c>
      <c r="FY184" s="2">
        <v>18340.7</v>
      </c>
      <c r="FZ184" s="2">
        <v>8558.5</v>
      </c>
      <c r="GA184" s="2">
        <v>0</v>
      </c>
      <c r="GB184" s="2">
        <v>0</v>
      </c>
      <c r="GC184" s="2">
        <v>0</v>
      </c>
      <c r="GD184" s="2">
        <v>123688.8</v>
      </c>
      <c r="GE184" s="2">
        <v>117033</v>
      </c>
      <c r="GF184" s="2">
        <v>-6655.8</v>
      </c>
      <c r="GG184" s="2">
        <v>-5.69</v>
      </c>
      <c r="GJ184" s="1" t="s">
        <v>123</v>
      </c>
      <c r="GK184" s="2">
        <v>67584.899999999994</v>
      </c>
      <c r="GL184" s="2">
        <v>53522.8</v>
      </c>
      <c r="GM184" s="2">
        <v>0</v>
      </c>
      <c r="GN184" s="2">
        <v>0</v>
      </c>
      <c r="GO184" s="2">
        <v>121107.7</v>
      </c>
      <c r="GP184" s="2">
        <v>117033</v>
      </c>
      <c r="GQ184" s="2">
        <v>-4074.7</v>
      </c>
      <c r="GR184" s="2">
        <v>-3.48</v>
      </c>
      <c r="GW184" s="1" t="s">
        <v>123</v>
      </c>
      <c r="GX184" s="2">
        <v>134558.1</v>
      </c>
      <c r="GY184" s="2">
        <v>0</v>
      </c>
      <c r="GZ184" s="2">
        <v>134558.1</v>
      </c>
      <c r="HA184" s="2">
        <v>117033</v>
      </c>
      <c r="HB184" s="2">
        <v>-17525.099999999999</v>
      </c>
      <c r="HC184" s="2">
        <v>-14.97</v>
      </c>
    </row>
    <row r="185" spans="1:211" ht="15" thickBot="1" x14ac:dyDescent="0.35">
      <c r="A185" s="1" t="s">
        <v>124</v>
      </c>
      <c r="B185" s="2">
        <v>4239.2</v>
      </c>
      <c r="C185" s="2">
        <v>58273.4</v>
      </c>
      <c r="D185" s="2">
        <v>56176.7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118689.3</v>
      </c>
      <c r="K185" s="2">
        <v>122392</v>
      </c>
      <c r="L185" s="2">
        <v>3702.7</v>
      </c>
      <c r="M185" s="2">
        <v>3.03</v>
      </c>
      <c r="P185" s="1" t="s">
        <v>124</v>
      </c>
      <c r="Q185" s="2">
        <v>32982.6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53388.800000000003</v>
      </c>
      <c r="X185" s="2">
        <v>49906.2</v>
      </c>
      <c r="Y185" s="2">
        <v>136277.6</v>
      </c>
      <c r="Z185" s="2">
        <v>122392</v>
      </c>
      <c r="AA185" s="2">
        <v>-13885.6</v>
      </c>
      <c r="AB185" s="2">
        <v>-11.35</v>
      </c>
      <c r="AF185" s="1" t="s">
        <v>124</v>
      </c>
      <c r="AG185" s="2">
        <v>9393</v>
      </c>
      <c r="AH185" s="2">
        <v>1320</v>
      </c>
      <c r="AI185" s="2">
        <v>0</v>
      </c>
      <c r="AJ185" s="2">
        <v>552.5</v>
      </c>
      <c r="AK185" s="2">
        <v>0</v>
      </c>
      <c r="AL185" s="2">
        <v>0</v>
      </c>
      <c r="AM185" s="2">
        <v>573</v>
      </c>
      <c r="AN185" s="2">
        <v>54510.3</v>
      </c>
      <c r="AO185" s="2">
        <v>773.5</v>
      </c>
      <c r="AP185" s="2">
        <v>11582.4</v>
      </c>
      <c r="AQ185" s="2">
        <v>17623.400000000001</v>
      </c>
      <c r="AR185" s="2">
        <v>5576</v>
      </c>
      <c r="AS185" s="2">
        <v>622.5</v>
      </c>
      <c r="AT185" s="2">
        <v>10414</v>
      </c>
      <c r="AU185" s="2">
        <v>9451.5</v>
      </c>
      <c r="AV185" s="2">
        <v>0</v>
      </c>
      <c r="AW185" s="2">
        <v>122392</v>
      </c>
      <c r="AX185" s="2">
        <v>122392</v>
      </c>
      <c r="AY185" s="2">
        <v>0</v>
      </c>
      <c r="AZ185" s="2">
        <v>0</v>
      </c>
      <c r="BJ185" s="1" t="s">
        <v>124</v>
      </c>
      <c r="BK185" s="2">
        <v>18358.900000000001</v>
      </c>
      <c r="BL185" s="2">
        <v>8587.9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32513.8</v>
      </c>
      <c r="BS185" s="2">
        <v>49041.7</v>
      </c>
      <c r="BT185" s="2">
        <v>8331.4</v>
      </c>
      <c r="BU185" s="2">
        <v>5558.5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122392.3</v>
      </c>
      <c r="CB185" s="2">
        <v>122392</v>
      </c>
      <c r="CC185" s="2">
        <v>-0.3</v>
      </c>
      <c r="CD185" s="2">
        <v>0</v>
      </c>
      <c r="CF185" s="1" t="s">
        <v>124</v>
      </c>
      <c r="CG185" s="2">
        <v>2067.5</v>
      </c>
      <c r="CH185" s="2">
        <v>9969</v>
      </c>
      <c r="CI185" s="2">
        <v>0</v>
      </c>
      <c r="CJ185" s="2">
        <v>4165</v>
      </c>
      <c r="CK185" s="2">
        <v>0</v>
      </c>
      <c r="CL185" s="2">
        <v>0</v>
      </c>
      <c r="CM185" s="2">
        <v>0</v>
      </c>
      <c r="CN185" s="2">
        <v>47887.9</v>
      </c>
      <c r="CO185" s="2">
        <v>3754</v>
      </c>
      <c r="CP185" s="2">
        <v>24168.400000000001</v>
      </c>
      <c r="CQ185" s="2">
        <v>1239</v>
      </c>
      <c r="CR185" s="2">
        <v>7697</v>
      </c>
      <c r="CS185" s="2">
        <v>3384</v>
      </c>
      <c r="CT185" s="2">
        <v>0</v>
      </c>
      <c r="CU185" s="2">
        <v>0</v>
      </c>
      <c r="CV185" s="2">
        <v>18060.400000000001</v>
      </c>
      <c r="CW185" s="2">
        <v>122392.1</v>
      </c>
      <c r="CX185" s="2">
        <v>122392</v>
      </c>
      <c r="CY185" s="2">
        <v>-0.1</v>
      </c>
      <c r="CZ185" s="2">
        <v>0</v>
      </c>
      <c r="DD185" s="1" t="s">
        <v>124</v>
      </c>
      <c r="DE185" s="2">
        <v>5748.1</v>
      </c>
      <c r="DF185" s="2">
        <v>0</v>
      </c>
      <c r="DG185" s="2">
        <v>0</v>
      </c>
      <c r="DH185" s="2">
        <v>0</v>
      </c>
      <c r="DI185" s="2">
        <v>1071.3</v>
      </c>
      <c r="DJ185" s="2">
        <v>9367.1</v>
      </c>
      <c r="DK185" s="2">
        <v>11396.7</v>
      </c>
      <c r="DL185" s="2">
        <v>33153.300000000003</v>
      </c>
      <c r="DM185" s="2">
        <v>52904.800000000003</v>
      </c>
      <c r="DN185" s="2">
        <v>0</v>
      </c>
      <c r="DO185" s="2">
        <v>4420.7</v>
      </c>
      <c r="DP185" s="2">
        <v>0</v>
      </c>
      <c r="DQ185" s="2">
        <v>0</v>
      </c>
      <c r="DR185" s="2">
        <v>0</v>
      </c>
      <c r="DS185" s="2">
        <v>118062</v>
      </c>
      <c r="DT185" s="2">
        <v>122392</v>
      </c>
      <c r="DU185" s="2">
        <v>4330</v>
      </c>
      <c r="DV185" s="2">
        <v>3.54</v>
      </c>
      <c r="DX185" s="1" t="s">
        <v>124</v>
      </c>
      <c r="DY185" s="2">
        <v>516.4</v>
      </c>
      <c r="DZ185" s="2">
        <v>83728.7</v>
      </c>
      <c r="EA185" s="2">
        <v>0</v>
      </c>
      <c r="EB185" s="2">
        <v>0</v>
      </c>
      <c r="EC185" s="2">
        <v>0</v>
      </c>
      <c r="ED185" s="2">
        <v>1843.5</v>
      </c>
      <c r="EE185" s="2">
        <v>16482.099999999999</v>
      </c>
      <c r="EF185" s="2">
        <v>15280.9</v>
      </c>
      <c r="EG185" s="2">
        <v>0</v>
      </c>
      <c r="EH185" s="2">
        <v>0</v>
      </c>
      <c r="EI185" s="2">
        <v>0</v>
      </c>
      <c r="EJ185" s="2">
        <v>0</v>
      </c>
      <c r="EK185" s="2">
        <v>117851.7</v>
      </c>
      <c r="EL185" s="2">
        <v>122392</v>
      </c>
      <c r="EM185" s="2">
        <v>4540.3</v>
      </c>
      <c r="EN185" s="2">
        <v>3.71</v>
      </c>
      <c r="EQ185" s="1" t="s">
        <v>124</v>
      </c>
      <c r="ER185" s="2">
        <v>97217.4</v>
      </c>
      <c r="ES185" s="2">
        <v>5991.4</v>
      </c>
      <c r="ET185" s="2">
        <v>0</v>
      </c>
      <c r="EU185" s="2">
        <v>0</v>
      </c>
      <c r="EV185" s="2">
        <v>0</v>
      </c>
      <c r="EW185" s="2">
        <v>6421.8</v>
      </c>
      <c r="EX185" s="2">
        <v>9824</v>
      </c>
      <c r="EY185" s="2">
        <v>0</v>
      </c>
      <c r="EZ185" s="2">
        <v>0</v>
      </c>
      <c r="FA185" s="2">
        <v>0</v>
      </c>
      <c r="FB185" s="2">
        <v>119454.6</v>
      </c>
      <c r="FC185" s="2">
        <v>122392</v>
      </c>
      <c r="FD185" s="2">
        <v>2937.4</v>
      </c>
      <c r="FE185" s="2">
        <v>2.4</v>
      </c>
      <c r="FH185" s="1" t="s">
        <v>124</v>
      </c>
      <c r="FI185" s="2">
        <v>97220.7</v>
      </c>
      <c r="FJ185" s="2">
        <v>13497.2</v>
      </c>
      <c r="FK185" s="2">
        <v>0</v>
      </c>
      <c r="FL185" s="2">
        <v>0</v>
      </c>
      <c r="FM185" s="2">
        <v>8690.5</v>
      </c>
      <c r="FN185" s="2">
        <v>0</v>
      </c>
      <c r="FO185" s="2">
        <v>0</v>
      </c>
      <c r="FP185" s="2">
        <v>0</v>
      </c>
      <c r="FQ185" s="2">
        <v>119408.4</v>
      </c>
      <c r="FR185" s="2">
        <v>122392</v>
      </c>
      <c r="FS185" s="2">
        <v>2983.6</v>
      </c>
      <c r="FT185" s="2">
        <v>2.44</v>
      </c>
      <c r="FW185" s="1" t="s">
        <v>124</v>
      </c>
      <c r="FX185" s="2">
        <v>96789.7</v>
      </c>
      <c r="FY185" s="2">
        <v>18340.7</v>
      </c>
      <c r="FZ185" s="2">
        <v>8558.5</v>
      </c>
      <c r="GA185" s="2">
        <v>0</v>
      </c>
      <c r="GB185" s="2">
        <v>0</v>
      </c>
      <c r="GC185" s="2">
        <v>0</v>
      </c>
      <c r="GD185" s="2">
        <v>123688.8</v>
      </c>
      <c r="GE185" s="2">
        <v>122392</v>
      </c>
      <c r="GF185" s="2">
        <v>-1296.8</v>
      </c>
      <c r="GG185" s="2">
        <v>-1.06</v>
      </c>
      <c r="GJ185" s="1" t="s">
        <v>124</v>
      </c>
      <c r="GK185" s="2">
        <v>67584.899999999994</v>
      </c>
      <c r="GL185" s="2">
        <v>53522.8</v>
      </c>
      <c r="GM185" s="2">
        <v>0</v>
      </c>
      <c r="GN185" s="2">
        <v>0</v>
      </c>
      <c r="GO185" s="2">
        <v>121107.7</v>
      </c>
      <c r="GP185" s="2">
        <v>122392</v>
      </c>
      <c r="GQ185" s="2">
        <v>1284.3</v>
      </c>
      <c r="GR185" s="2">
        <v>1.05</v>
      </c>
      <c r="GW185" s="1" t="s">
        <v>124</v>
      </c>
      <c r="GX185" s="2">
        <v>134558.1</v>
      </c>
      <c r="GY185" s="2">
        <v>0</v>
      </c>
      <c r="GZ185" s="2">
        <v>134558.1</v>
      </c>
      <c r="HA185" s="2">
        <v>122392</v>
      </c>
      <c r="HB185" s="2">
        <v>-12166.1</v>
      </c>
      <c r="HC185" s="2">
        <v>-9.94</v>
      </c>
    </row>
    <row r="186" spans="1:211" ht="15" thickBot="1" x14ac:dyDescent="0.35">
      <c r="A186" s="1" t="s">
        <v>125</v>
      </c>
      <c r="B186" s="2">
        <v>12299.8</v>
      </c>
      <c r="C186" s="2">
        <v>60374</v>
      </c>
      <c r="D186" s="2">
        <v>56176.7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128850.6</v>
      </c>
      <c r="K186" s="2">
        <v>132214</v>
      </c>
      <c r="L186" s="2">
        <v>3363.4</v>
      </c>
      <c r="M186" s="2">
        <v>2.54</v>
      </c>
      <c r="P186" s="1" t="s">
        <v>125</v>
      </c>
      <c r="Q186" s="2">
        <v>33206.1</v>
      </c>
      <c r="R186" s="2">
        <v>0</v>
      </c>
      <c r="S186" s="2">
        <v>0</v>
      </c>
      <c r="T186" s="2">
        <v>0</v>
      </c>
      <c r="U186" s="2">
        <v>0</v>
      </c>
      <c r="V186" s="2">
        <v>13.5</v>
      </c>
      <c r="W186" s="2">
        <v>53687.7</v>
      </c>
      <c r="X186" s="2">
        <v>53375.3</v>
      </c>
      <c r="Y186" s="2">
        <v>140282.6</v>
      </c>
      <c r="Z186" s="2">
        <v>132214</v>
      </c>
      <c r="AA186" s="2">
        <v>-8068.6</v>
      </c>
      <c r="AB186" s="2">
        <v>-6.1</v>
      </c>
      <c r="AF186" s="1" t="s">
        <v>125</v>
      </c>
      <c r="AG186" s="2">
        <v>11087</v>
      </c>
      <c r="AH186" s="2">
        <v>2172.5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54510.3</v>
      </c>
      <c r="AO186" s="2">
        <v>1410.5</v>
      </c>
      <c r="AP186" s="2">
        <v>11582.4</v>
      </c>
      <c r="AQ186" s="2">
        <v>15499.4</v>
      </c>
      <c r="AR186" s="2">
        <v>0</v>
      </c>
      <c r="AS186" s="2">
        <v>0</v>
      </c>
      <c r="AT186" s="2">
        <v>10414</v>
      </c>
      <c r="AU186" s="2">
        <v>15358.4</v>
      </c>
      <c r="AV186" s="2">
        <v>10179.5</v>
      </c>
      <c r="AW186" s="2">
        <v>132213.9</v>
      </c>
      <c r="AX186" s="2">
        <v>132214</v>
      </c>
      <c r="AY186" s="2">
        <v>0.1</v>
      </c>
      <c r="AZ186" s="2">
        <v>0</v>
      </c>
      <c r="BJ186" s="1" t="s">
        <v>125</v>
      </c>
      <c r="BK186" s="2">
        <v>67241.100000000006</v>
      </c>
      <c r="BL186" s="2">
        <v>20069.900000000001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32513.8</v>
      </c>
      <c r="BS186" s="2">
        <v>3228.5</v>
      </c>
      <c r="BT186" s="2">
        <v>0</v>
      </c>
      <c r="BU186" s="2">
        <v>5558.5</v>
      </c>
      <c r="BV186" s="2">
        <v>3602.5</v>
      </c>
      <c r="BW186" s="2">
        <v>0</v>
      </c>
      <c r="BX186" s="2">
        <v>0</v>
      </c>
      <c r="BY186" s="2">
        <v>0</v>
      </c>
      <c r="BZ186" s="2">
        <v>0</v>
      </c>
      <c r="CA186" s="2">
        <v>132214.20000000001</v>
      </c>
      <c r="CB186" s="2">
        <v>132214</v>
      </c>
      <c r="CC186" s="2">
        <v>-0.2</v>
      </c>
      <c r="CD186" s="2">
        <v>0</v>
      </c>
      <c r="CF186" s="1" t="s">
        <v>125</v>
      </c>
      <c r="CG186" s="2">
        <v>12199</v>
      </c>
      <c r="CH186" s="2">
        <v>9969</v>
      </c>
      <c r="CI186" s="2">
        <v>0</v>
      </c>
      <c r="CJ186" s="2">
        <v>0</v>
      </c>
      <c r="CK186" s="2">
        <v>0</v>
      </c>
      <c r="CL186" s="2">
        <v>9941</v>
      </c>
      <c r="CM186" s="2">
        <v>21650.9</v>
      </c>
      <c r="CN186" s="2">
        <v>55891.8</v>
      </c>
      <c r="CO186" s="2">
        <v>0</v>
      </c>
      <c r="CP186" s="2">
        <v>0</v>
      </c>
      <c r="CQ186" s="2">
        <v>1239</v>
      </c>
      <c r="CR186" s="2">
        <v>9732.5</v>
      </c>
      <c r="CS186" s="2">
        <v>11591</v>
      </c>
      <c r="CT186" s="2">
        <v>0</v>
      </c>
      <c r="CU186" s="2">
        <v>0</v>
      </c>
      <c r="CV186" s="2">
        <v>0</v>
      </c>
      <c r="CW186" s="2">
        <v>132214.1</v>
      </c>
      <c r="CX186" s="2">
        <v>132214</v>
      </c>
      <c r="CY186" s="2">
        <v>-0.1</v>
      </c>
      <c r="CZ186" s="2">
        <v>0</v>
      </c>
      <c r="DD186" s="1" t="s">
        <v>125</v>
      </c>
      <c r="DE186" s="2">
        <v>58391.3</v>
      </c>
      <c r="DF186" s="2">
        <v>4402.2</v>
      </c>
      <c r="DG186" s="2">
        <v>0</v>
      </c>
      <c r="DH186" s="2">
        <v>0</v>
      </c>
      <c r="DI186" s="2">
        <v>0</v>
      </c>
      <c r="DJ186" s="2">
        <v>0</v>
      </c>
      <c r="DK186" s="2">
        <v>11396.7</v>
      </c>
      <c r="DL186" s="2">
        <v>850.2</v>
      </c>
      <c r="DM186" s="2">
        <v>47985.9</v>
      </c>
      <c r="DN186" s="2">
        <v>4803.8</v>
      </c>
      <c r="DO186" s="2">
        <v>4420.7</v>
      </c>
      <c r="DP186" s="2">
        <v>0</v>
      </c>
      <c r="DQ186" s="2">
        <v>0</v>
      </c>
      <c r="DR186" s="2">
        <v>0</v>
      </c>
      <c r="DS186" s="2">
        <v>132251</v>
      </c>
      <c r="DT186" s="2">
        <v>132214</v>
      </c>
      <c r="DU186" s="2">
        <v>-37</v>
      </c>
      <c r="DV186" s="2">
        <v>-0.03</v>
      </c>
      <c r="DX186" s="1" t="s">
        <v>125</v>
      </c>
      <c r="DY186" s="2">
        <v>882.5</v>
      </c>
      <c r="DZ186" s="2">
        <v>19659.7</v>
      </c>
      <c r="EA186" s="2">
        <v>0</v>
      </c>
      <c r="EB186" s="2">
        <v>0</v>
      </c>
      <c r="EC186" s="2">
        <v>0</v>
      </c>
      <c r="ED186" s="2">
        <v>1843.5</v>
      </c>
      <c r="EE186" s="2">
        <v>16482.099999999999</v>
      </c>
      <c r="EF186" s="2">
        <v>55454.9</v>
      </c>
      <c r="EG186" s="2">
        <v>36234.199999999997</v>
      </c>
      <c r="EH186" s="2">
        <v>1514.9</v>
      </c>
      <c r="EI186" s="2">
        <v>0</v>
      </c>
      <c r="EJ186" s="2">
        <v>0</v>
      </c>
      <c r="EK186" s="2">
        <v>132071.79999999999</v>
      </c>
      <c r="EL186" s="2">
        <v>132214</v>
      </c>
      <c r="EM186" s="2">
        <v>142.19999999999999</v>
      </c>
      <c r="EN186" s="2">
        <v>0.11</v>
      </c>
      <c r="EQ186" s="1" t="s">
        <v>125</v>
      </c>
      <c r="ER186" s="2">
        <v>18800.099999999999</v>
      </c>
      <c r="ES186" s="2">
        <v>0</v>
      </c>
      <c r="ET186" s="2">
        <v>0</v>
      </c>
      <c r="EU186" s="2">
        <v>0</v>
      </c>
      <c r="EV186" s="2">
        <v>0</v>
      </c>
      <c r="EW186" s="2">
        <v>87735.5</v>
      </c>
      <c r="EX186" s="2">
        <v>18610.599999999999</v>
      </c>
      <c r="EY186" s="2">
        <v>696.7</v>
      </c>
      <c r="EZ186" s="2">
        <v>6028.3</v>
      </c>
      <c r="FA186" s="2">
        <v>0</v>
      </c>
      <c r="FB186" s="2">
        <v>131871.29999999999</v>
      </c>
      <c r="FC186" s="2">
        <v>132214</v>
      </c>
      <c r="FD186" s="2">
        <v>342.7</v>
      </c>
      <c r="FE186" s="2">
        <v>0.26</v>
      </c>
      <c r="FH186" s="1" t="s">
        <v>125</v>
      </c>
      <c r="FI186" s="2">
        <v>0</v>
      </c>
      <c r="FJ186" s="2">
        <v>10390</v>
      </c>
      <c r="FK186" s="2">
        <v>0</v>
      </c>
      <c r="FL186" s="2">
        <v>0</v>
      </c>
      <c r="FM186" s="2">
        <v>65328.9</v>
      </c>
      <c r="FN186" s="2">
        <v>21309.9</v>
      </c>
      <c r="FO186" s="2">
        <v>24980.400000000001</v>
      </c>
      <c r="FP186" s="2">
        <v>0</v>
      </c>
      <c r="FQ186" s="2">
        <v>122009.1</v>
      </c>
      <c r="FR186" s="2">
        <v>132214</v>
      </c>
      <c r="FS186" s="2">
        <v>10204.9</v>
      </c>
      <c r="FT186" s="2">
        <v>7.72</v>
      </c>
      <c r="FW186" s="1" t="s">
        <v>125</v>
      </c>
      <c r="FX186" s="2">
        <v>71239.399999999994</v>
      </c>
      <c r="FY186" s="2">
        <v>17320.599999999999</v>
      </c>
      <c r="FZ186" s="2">
        <v>8558.5</v>
      </c>
      <c r="GA186" s="2">
        <v>48100</v>
      </c>
      <c r="GB186" s="2">
        <v>12338.2</v>
      </c>
      <c r="GC186" s="2">
        <v>0</v>
      </c>
      <c r="GD186" s="2">
        <v>157556.70000000001</v>
      </c>
      <c r="GE186" s="2">
        <v>132214</v>
      </c>
      <c r="GF186" s="2">
        <v>-25342.7</v>
      </c>
      <c r="GG186" s="2">
        <v>-19.170000000000002</v>
      </c>
      <c r="GJ186" s="1" t="s">
        <v>125</v>
      </c>
      <c r="GK186" s="2">
        <v>34777.699999999997</v>
      </c>
      <c r="GL186" s="2">
        <v>53522.8</v>
      </c>
      <c r="GM186" s="2">
        <v>65968.3</v>
      </c>
      <c r="GN186" s="2">
        <v>0</v>
      </c>
      <c r="GO186" s="2">
        <v>154268.70000000001</v>
      </c>
      <c r="GP186" s="2">
        <v>132214</v>
      </c>
      <c r="GQ186" s="2">
        <v>-22054.7</v>
      </c>
      <c r="GR186" s="2">
        <v>-16.68</v>
      </c>
      <c r="GW186" s="1" t="s">
        <v>125</v>
      </c>
      <c r="GX186" s="2">
        <v>134558.1</v>
      </c>
      <c r="GY186" s="2">
        <v>0</v>
      </c>
      <c r="GZ186" s="2">
        <v>134558.1</v>
      </c>
      <c r="HA186" s="2">
        <v>132214</v>
      </c>
      <c r="HB186" s="2">
        <v>-2344.1</v>
      </c>
      <c r="HC186" s="2">
        <v>-1.77</v>
      </c>
    </row>
    <row r="187" spans="1:211" ht="15" thickBot="1" x14ac:dyDescent="0.35">
      <c r="A187" s="1" t="s">
        <v>126</v>
      </c>
      <c r="B187" s="2">
        <v>4854.7</v>
      </c>
      <c r="C187" s="2">
        <v>59542.400000000001</v>
      </c>
      <c r="D187" s="2">
        <v>56176.7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120573.8</v>
      </c>
      <c r="K187" s="2">
        <v>124233</v>
      </c>
      <c r="L187" s="2">
        <v>3659.2</v>
      </c>
      <c r="M187" s="2">
        <v>2.95</v>
      </c>
      <c r="P187" s="1" t="s">
        <v>126</v>
      </c>
      <c r="Q187" s="2">
        <v>33206.1</v>
      </c>
      <c r="R187" s="2">
        <v>296</v>
      </c>
      <c r="S187" s="2">
        <v>0</v>
      </c>
      <c r="T187" s="2">
        <v>0</v>
      </c>
      <c r="U187" s="2">
        <v>0</v>
      </c>
      <c r="V187" s="2">
        <v>0</v>
      </c>
      <c r="W187" s="2">
        <v>53388.800000000003</v>
      </c>
      <c r="X187" s="2">
        <v>50137.4</v>
      </c>
      <c r="Y187" s="2">
        <v>137028.29999999999</v>
      </c>
      <c r="Z187" s="2">
        <v>124233</v>
      </c>
      <c r="AA187" s="2">
        <v>-12795.3</v>
      </c>
      <c r="AB187" s="2">
        <v>-10.3</v>
      </c>
      <c r="AF187" s="1" t="s">
        <v>126</v>
      </c>
      <c r="AG187" s="2">
        <v>9393</v>
      </c>
      <c r="AH187" s="2">
        <v>1320</v>
      </c>
      <c r="AI187" s="2">
        <v>0</v>
      </c>
      <c r="AJ187" s="2">
        <v>0</v>
      </c>
      <c r="AK187" s="2">
        <v>0</v>
      </c>
      <c r="AL187" s="2">
        <v>0</v>
      </c>
      <c r="AM187" s="2">
        <v>573</v>
      </c>
      <c r="AN187" s="2">
        <v>54510.3</v>
      </c>
      <c r="AO187" s="2">
        <v>2028</v>
      </c>
      <c r="AP187" s="2">
        <v>11582.4</v>
      </c>
      <c r="AQ187" s="2">
        <v>15499.4</v>
      </c>
      <c r="AR187" s="2">
        <v>4505</v>
      </c>
      <c r="AS187" s="2">
        <v>5431</v>
      </c>
      <c r="AT187" s="2">
        <v>9723</v>
      </c>
      <c r="AU187" s="2">
        <v>9668</v>
      </c>
      <c r="AV187" s="2">
        <v>0</v>
      </c>
      <c r="AW187" s="2">
        <v>124233</v>
      </c>
      <c r="AX187" s="2">
        <v>124233</v>
      </c>
      <c r="AY187" s="2">
        <v>0</v>
      </c>
      <c r="AZ187" s="2">
        <v>0</v>
      </c>
      <c r="BJ187" s="1" t="s">
        <v>126</v>
      </c>
      <c r="BK187" s="2">
        <v>24108.9</v>
      </c>
      <c r="BL187" s="2">
        <v>14683.9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32513.8</v>
      </c>
      <c r="BS187" s="2">
        <v>42086.7</v>
      </c>
      <c r="BT187" s="2">
        <v>1395.5</v>
      </c>
      <c r="BU187" s="2">
        <v>5842</v>
      </c>
      <c r="BV187" s="2">
        <v>3602.5</v>
      </c>
      <c r="BW187" s="2">
        <v>0</v>
      </c>
      <c r="BX187" s="2">
        <v>0</v>
      </c>
      <c r="BY187" s="2">
        <v>0</v>
      </c>
      <c r="BZ187" s="2">
        <v>0</v>
      </c>
      <c r="CA187" s="2">
        <v>124233.2</v>
      </c>
      <c r="CB187" s="2">
        <v>124233</v>
      </c>
      <c r="CC187" s="2">
        <v>-0.2</v>
      </c>
      <c r="CD187" s="2">
        <v>0</v>
      </c>
      <c r="CF187" s="1" t="s">
        <v>126</v>
      </c>
      <c r="CG187" s="2">
        <v>18739.900000000001</v>
      </c>
      <c r="CH187" s="2">
        <v>10754.5</v>
      </c>
      <c r="CI187" s="2">
        <v>0</v>
      </c>
      <c r="CJ187" s="2">
        <v>0</v>
      </c>
      <c r="CK187" s="2">
        <v>0</v>
      </c>
      <c r="CL187" s="2">
        <v>0</v>
      </c>
      <c r="CM187" s="2">
        <v>21650.9</v>
      </c>
      <c r="CN187" s="2">
        <v>47887.9</v>
      </c>
      <c r="CO187" s="2">
        <v>0</v>
      </c>
      <c r="CP187" s="2">
        <v>0</v>
      </c>
      <c r="CQ187" s="2">
        <v>1239</v>
      </c>
      <c r="CR187" s="2">
        <v>9732.5</v>
      </c>
      <c r="CS187" s="2">
        <v>0</v>
      </c>
      <c r="CT187" s="2">
        <v>7587.5</v>
      </c>
      <c r="CU187" s="2">
        <v>0</v>
      </c>
      <c r="CV187" s="2">
        <v>6641</v>
      </c>
      <c r="CW187" s="2">
        <v>124233.1</v>
      </c>
      <c r="CX187" s="2">
        <v>124233</v>
      </c>
      <c r="CY187" s="2">
        <v>-0.1</v>
      </c>
      <c r="CZ187" s="2">
        <v>0</v>
      </c>
      <c r="DD187" s="1" t="s">
        <v>126</v>
      </c>
      <c r="DE187" s="2">
        <v>16565.599999999999</v>
      </c>
      <c r="DF187" s="2">
        <v>0</v>
      </c>
      <c r="DG187" s="2">
        <v>0</v>
      </c>
      <c r="DH187" s="2">
        <v>0</v>
      </c>
      <c r="DI187" s="2">
        <v>0</v>
      </c>
      <c r="DJ187" s="2">
        <v>9367.1</v>
      </c>
      <c r="DK187" s="2">
        <v>11396.7</v>
      </c>
      <c r="DL187" s="2">
        <v>20123.099999999999</v>
      </c>
      <c r="DM187" s="2">
        <v>53672</v>
      </c>
      <c r="DN187" s="2">
        <v>4803.8</v>
      </c>
      <c r="DO187" s="2">
        <v>4420.7</v>
      </c>
      <c r="DP187" s="2">
        <v>3918.6</v>
      </c>
      <c r="DQ187" s="2">
        <v>0</v>
      </c>
      <c r="DR187" s="2">
        <v>0</v>
      </c>
      <c r="DS187" s="2">
        <v>124267.7</v>
      </c>
      <c r="DT187" s="2">
        <v>124233</v>
      </c>
      <c r="DU187" s="2">
        <v>-34.700000000000003</v>
      </c>
      <c r="DV187" s="2">
        <v>-0.03</v>
      </c>
      <c r="DX187" s="1" t="s">
        <v>126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1843.5</v>
      </c>
      <c r="EE187" s="2">
        <v>18266.2</v>
      </c>
      <c r="EF187" s="2">
        <v>55454.9</v>
      </c>
      <c r="EG187" s="2">
        <v>34109</v>
      </c>
      <c r="EH187" s="2">
        <v>14425.9</v>
      </c>
      <c r="EI187" s="2">
        <v>0</v>
      </c>
      <c r="EJ187" s="2">
        <v>0</v>
      </c>
      <c r="EK187" s="2">
        <v>124099.5</v>
      </c>
      <c r="EL187" s="2">
        <v>124233</v>
      </c>
      <c r="EM187" s="2">
        <v>133.5</v>
      </c>
      <c r="EN187" s="2">
        <v>0.11</v>
      </c>
      <c r="EQ187" s="1" t="s">
        <v>126</v>
      </c>
      <c r="ER187" s="2">
        <v>0</v>
      </c>
      <c r="ES187" s="2">
        <v>5991.4</v>
      </c>
      <c r="ET187" s="2">
        <v>0</v>
      </c>
      <c r="EU187" s="2">
        <v>0</v>
      </c>
      <c r="EV187" s="2">
        <v>0</v>
      </c>
      <c r="EW187" s="2">
        <v>87735.5</v>
      </c>
      <c r="EX187" s="2">
        <v>18610.599999999999</v>
      </c>
      <c r="EY187" s="2">
        <v>7018.8</v>
      </c>
      <c r="EZ187" s="2">
        <v>0</v>
      </c>
      <c r="FA187" s="2">
        <v>0</v>
      </c>
      <c r="FB187" s="2">
        <v>119356.4</v>
      </c>
      <c r="FC187" s="2">
        <v>124233</v>
      </c>
      <c r="FD187" s="2">
        <v>4876.6000000000004</v>
      </c>
      <c r="FE187" s="2">
        <v>3.93</v>
      </c>
      <c r="FH187" s="1" t="s">
        <v>126</v>
      </c>
      <c r="FI187" s="2">
        <v>61433</v>
      </c>
      <c r="FJ187" s="2">
        <v>0</v>
      </c>
      <c r="FK187" s="2">
        <v>0</v>
      </c>
      <c r="FL187" s="2">
        <v>0</v>
      </c>
      <c r="FM187" s="2">
        <v>36639.1</v>
      </c>
      <c r="FN187" s="2">
        <v>22589.5</v>
      </c>
      <c r="FO187" s="2">
        <v>0</v>
      </c>
      <c r="FP187" s="2">
        <v>0</v>
      </c>
      <c r="FQ187" s="2">
        <v>120661.7</v>
      </c>
      <c r="FR187" s="2">
        <v>124233</v>
      </c>
      <c r="FS187" s="2">
        <v>3571.3</v>
      </c>
      <c r="FT187" s="2">
        <v>2.87</v>
      </c>
      <c r="FW187" s="1" t="s">
        <v>126</v>
      </c>
      <c r="FX187" s="2">
        <v>0</v>
      </c>
      <c r="FY187" s="2">
        <v>18340.7</v>
      </c>
      <c r="FZ187" s="2">
        <v>8558.5</v>
      </c>
      <c r="GA187" s="2">
        <v>89358.1</v>
      </c>
      <c r="GB187" s="2">
        <v>0</v>
      </c>
      <c r="GC187" s="2">
        <v>0</v>
      </c>
      <c r="GD187" s="2">
        <v>116257.3</v>
      </c>
      <c r="GE187" s="2">
        <v>124233</v>
      </c>
      <c r="GF187" s="2">
        <v>7975.7</v>
      </c>
      <c r="GG187" s="2">
        <v>6.42</v>
      </c>
      <c r="GJ187" s="1" t="s">
        <v>126</v>
      </c>
      <c r="GK187" s="2">
        <v>67584.899999999994</v>
      </c>
      <c r="GL187" s="2">
        <v>53522.8</v>
      </c>
      <c r="GM187" s="2">
        <v>0</v>
      </c>
      <c r="GN187" s="2">
        <v>0</v>
      </c>
      <c r="GO187" s="2">
        <v>121107.7</v>
      </c>
      <c r="GP187" s="2">
        <v>124233</v>
      </c>
      <c r="GQ187" s="2">
        <v>3125.3</v>
      </c>
      <c r="GR187" s="2">
        <v>2.52</v>
      </c>
      <c r="GW187" s="1" t="s">
        <v>126</v>
      </c>
      <c r="GX187" s="2">
        <v>134558.1</v>
      </c>
      <c r="GY187" s="2">
        <v>0</v>
      </c>
      <c r="GZ187" s="2">
        <v>134558.1</v>
      </c>
      <c r="HA187" s="2">
        <v>124233</v>
      </c>
      <c r="HB187" s="2">
        <v>-10325.1</v>
      </c>
      <c r="HC187" s="2">
        <v>-8.31</v>
      </c>
    </row>
    <row r="188" spans="1:211" ht="15" thickBot="1" x14ac:dyDescent="0.35">
      <c r="A188" s="1" t="s">
        <v>127</v>
      </c>
      <c r="B188" s="2">
        <v>4239.2</v>
      </c>
      <c r="C188" s="2">
        <v>58273.4</v>
      </c>
      <c r="D188" s="2">
        <v>56176.7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118689.3</v>
      </c>
      <c r="K188" s="2">
        <v>120250</v>
      </c>
      <c r="L188" s="2">
        <v>1560.7</v>
      </c>
      <c r="M188" s="2">
        <v>1.3</v>
      </c>
      <c r="P188" s="1" t="s">
        <v>127</v>
      </c>
      <c r="Q188" s="2">
        <v>32982.6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53388.800000000003</v>
      </c>
      <c r="X188" s="2">
        <v>49032.7</v>
      </c>
      <c r="Y188" s="2">
        <v>135404.20000000001</v>
      </c>
      <c r="Z188" s="2">
        <v>120250</v>
      </c>
      <c r="AA188" s="2">
        <v>-15154.2</v>
      </c>
      <c r="AB188" s="2">
        <v>-12.6</v>
      </c>
      <c r="AF188" s="1" t="s">
        <v>127</v>
      </c>
      <c r="AG188" s="2">
        <v>9393</v>
      </c>
      <c r="AH188" s="2">
        <v>1320</v>
      </c>
      <c r="AI188" s="2">
        <v>0</v>
      </c>
      <c r="AJ188" s="2">
        <v>552.5</v>
      </c>
      <c r="AK188" s="2">
        <v>0</v>
      </c>
      <c r="AL188" s="2">
        <v>0</v>
      </c>
      <c r="AM188" s="2">
        <v>573</v>
      </c>
      <c r="AN188" s="2">
        <v>54510.3</v>
      </c>
      <c r="AO188" s="2">
        <v>773.5</v>
      </c>
      <c r="AP188" s="2">
        <v>11582.4</v>
      </c>
      <c r="AQ188" s="2">
        <v>17623.400000000001</v>
      </c>
      <c r="AR188" s="2">
        <v>4505</v>
      </c>
      <c r="AS188" s="2">
        <v>597.5</v>
      </c>
      <c r="AT188" s="2">
        <v>10414</v>
      </c>
      <c r="AU188" s="2">
        <v>8405.5</v>
      </c>
      <c r="AV188" s="2">
        <v>0</v>
      </c>
      <c r="AW188" s="2">
        <v>120250</v>
      </c>
      <c r="AX188" s="2">
        <v>120250</v>
      </c>
      <c r="AY188" s="2">
        <v>0</v>
      </c>
      <c r="AZ188" s="2">
        <v>0</v>
      </c>
      <c r="BJ188" s="1" t="s">
        <v>127</v>
      </c>
      <c r="BK188" s="2">
        <v>16216.9</v>
      </c>
      <c r="BL188" s="2">
        <v>8587.9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32513.8</v>
      </c>
      <c r="BS188" s="2">
        <v>49041.7</v>
      </c>
      <c r="BT188" s="2">
        <v>8331.4</v>
      </c>
      <c r="BU188" s="2">
        <v>5558.5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120250.3</v>
      </c>
      <c r="CB188" s="2">
        <v>120250</v>
      </c>
      <c r="CC188" s="2">
        <v>-0.3</v>
      </c>
      <c r="CD188" s="2">
        <v>0</v>
      </c>
      <c r="CF188" s="1" t="s">
        <v>127</v>
      </c>
      <c r="CG188" s="2">
        <v>2067.5</v>
      </c>
      <c r="CH188" s="2">
        <v>9969</v>
      </c>
      <c r="CI188" s="2">
        <v>4812.5</v>
      </c>
      <c r="CJ188" s="2">
        <v>0</v>
      </c>
      <c r="CK188" s="2">
        <v>0</v>
      </c>
      <c r="CL188" s="2">
        <v>0</v>
      </c>
      <c r="CM188" s="2">
        <v>0</v>
      </c>
      <c r="CN188" s="2">
        <v>46816.9</v>
      </c>
      <c r="CO188" s="2">
        <v>0</v>
      </c>
      <c r="CP188" s="2">
        <v>24168.400000000001</v>
      </c>
      <c r="CQ188" s="2">
        <v>1239</v>
      </c>
      <c r="CR188" s="2">
        <v>9732.5</v>
      </c>
      <c r="CS188" s="2">
        <v>3384</v>
      </c>
      <c r="CT188" s="2">
        <v>0</v>
      </c>
      <c r="CU188" s="2">
        <v>0</v>
      </c>
      <c r="CV188" s="2">
        <v>18060.400000000001</v>
      </c>
      <c r="CW188" s="2">
        <v>120250.1</v>
      </c>
      <c r="CX188" s="2">
        <v>120250</v>
      </c>
      <c r="CY188" s="2">
        <v>-0.1</v>
      </c>
      <c r="CZ188" s="2">
        <v>0</v>
      </c>
      <c r="DD188" s="1" t="s">
        <v>127</v>
      </c>
      <c r="DE188" s="2">
        <v>5748.1</v>
      </c>
      <c r="DF188" s="2">
        <v>0</v>
      </c>
      <c r="DG188" s="2">
        <v>0</v>
      </c>
      <c r="DH188" s="2">
        <v>0</v>
      </c>
      <c r="DI188" s="2">
        <v>1071.3</v>
      </c>
      <c r="DJ188" s="2">
        <v>9367.1</v>
      </c>
      <c r="DK188" s="2">
        <v>11396.7</v>
      </c>
      <c r="DL188" s="2">
        <v>33153.300000000003</v>
      </c>
      <c r="DM188" s="2">
        <v>52904.800000000003</v>
      </c>
      <c r="DN188" s="2">
        <v>0</v>
      </c>
      <c r="DO188" s="2">
        <v>4420.7</v>
      </c>
      <c r="DP188" s="2">
        <v>0</v>
      </c>
      <c r="DQ188" s="2">
        <v>0</v>
      </c>
      <c r="DR188" s="2">
        <v>0</v>
      </c>
      <c r="DS188" s="2">
        <v>118062</v>
      </c>
      <c r="DT188" s="2">
        <v>120250</v>
      </c>
      <c r="DU188" s="2">
        <v>2188</v>
      </c>
      <c r="DV188" s="2">
        <v>1.82</v>
      </c>
      <c r="DX188" s="1" t="s">
        <v>127</v>
      </c>
      <c r="DY188" s="2">
        <v>516.4</v>
      </c>
      <c r="DZ188" s="2">
        <v>83728.7</v>
      </c>
      <c r="EA188" s="2">
        <v>0</v>
      </c>
      <c r="EB188" s="2">
        <v>0</v>
      </c>
      <c r="EC188" s="2">
        <v>0</v>
      </c>
      <c r="ED188" s="2">
        <v>1843.5</v>
      </c>
      <c r="EE188" s="2">
        <v>16482.099999999999</v>
      </c>
      <c r="EF188" s="2">
        <v>15280.9</v>
      </c>
      <c r="EG188" s="2">
        <v>0</v>
      </c>
      <c r="EH188" s="2">
        <v>0</v>
      </c>
      <c r="EI188" s="2">
        <v>0</v>
      </c>
      <c r="EJ188" s="2">
        <v>0</v>
      </c>
      <c r="EK188" s="2">
        <v>117851.7</v>
      </c>
      <c r="EL188" s="2">
        <v>120250</v>
      </c>
      <c r="EM188" s="2">
        <v>2398.3000000000002</v>
      </c>
      <c r="EN188" s="2">
        <v>1.99</v>
      </c>
      <c r="EQ188" s="1" t="s">
        <v>127</v>
      </c>
      <c r="ER188" s="2">
        <v>97217.4</v>
      </c>
      <c r="ES188" s="2">
        <v>5991.4</v>
      </c>
      <c r="ET188" s="2">
        <v>0</v>
      </c>
      <c r="EU188" s="2">
        <v>0</v>
      </c>
      <c r="EV188" s="2">
        <v>0</v>
      </c>
      <c r="EW188" s="2">
        <v>6421.8</v>
      </c>
      <c r="EX188" s="2">
        <v>9824</v>
      </c>
      <c r="EY188" s="2">
        <v>0</v>
      </c>
      <c r="EZ188" s="2">
        <v>0</v>
      </c>
      <c r="FA188" s="2">
        <v>0</v>
      </c>
      <c r="FB188" s="2">
        <v>119454.6</v>
      </c>
      <c r="FC188" s="2">
        <v>120250</v>
      </c>
      <c r="FD188" s="2">
        <v>795.4</v>
      </c>
      <c r="FE188" s="2">
        <v>0.66</v>
      </c>
      <c r="FH188" s="1" t="s">
        <v>127</v>
      </c>
      <c r="FI188" s="2">
        <v>97220.7</v>
      </c>
      <c r="FJ188" s="2">
        <v>13497.2</v>
      </c>
      <c r="FK188" s="2">
        <v>0</v>
      </c>
      <c r="FL188" s="2">
        <v>0</v>
      </c>
      <c r="FM188" s="2">
        <v>8690.5</v>
      </c>
      <c r="FN188" s="2">
        <v>0</v>
      </c>
      <c r="FO188" s="2">
        <v>0</v>
      </c>
      <c r="FP188" s="2">
        <v>0</v>
      </c>
      <c r="FQ188" s="2">
        <v>119408.4</v>
      </c>
      <c r="FR188" s="2">
        <v>120250</v>
      </c>
      <c r="FS188" s="2">
        <v>841.6</v>
      </c>
      <c r="FT188" s="2">
        <v>0.7</v>
      </c>
      <c r="FW188" s="1" t="s">
        <v>127</v>
      </c>
      <c r="FX188" s="2">
        <v>96789.7</v>
      </c>
      <c r="FY188" s="2">
        <v>18340.7</v>
      </c>
      <c r="FZ188" s="2">
        <v>8558.5</v>
      </c>
      <c r="GA188" s="2">
        <v>0</v>
      </c>
      <c r="GB188" s="2">
        <v>0</v>
      </c>
      <c r="GC188" s="2">
        <v>0</v>
      </c>
      <c r="GD188" s="2">
        <v>123688.8</v>
      </c>
      <c r="GE188" s="2">
        <v>120250</v>
      </c>
      <c r="GF188" s="2">
        <v>-3438.8</v>
      </c>
      <c r="GG188" s="2">
        <v>-2.86</v>
      </c>
      <c r="GJ188" s="1" t="s">
        <v>127</v>
      </c>
      <c r="GK188" s="2">
        <v>67584.899999999994</v>
      </c>
      <c r="GL188" s="2">
        <v>53522.8</v>
      </c>
      <c r="GM188" s="2">
        <v>0</v>
      </c>
      <c r="GN188" s="2">
        <v>0</v>
      </c>
      <c r="GO188" s="2">
        <v>121107.7</v>
      </c>
      <c r="GP188" s="2">
        <v>120250</v>
      </c>
      <c r="GQ188" s="2">
        <v>-857.7</v>
      </c>
      <c r="GR188" s="2">
        <v>-0.71</v>
      </c>
      <c r="GW188" s="1" t="s">
        <v>127</v>
      </c>
      <c r="GX188" s="2">
        <v>134558.1</v>
      </c>
      <c r="GY188" s="2">
        <v>0</v>
      </c>
      <c r="GZ188" s="2">
        <v>134558.1</v>
      </c>
      <c r="HA188" s="2">
        <v>120250</v>
      </c>
      <c r="HB188" s="2">
        <v>-14308.1</v>
      </c>
      <c r="HC188" s="2">
        <v>-11.9</v>
      </c>
    </row>
    <row r="189" spans="1:211" ht="15" thickBot="1" x14ac:dyDescent="0.35">
      <c r="A189" s="1" t="s">
        <v>128</v>
      </c>
      <c r="B189" s="2">
        <v>12299.8</v>
      </c>
      <c r="C189" s="2">
        <v>58989.2</v>
      </c>
      <c r="D189" s="2">
        <v>56176.7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127465.8</v>
      </c>
      <c r="K189" s="2">
        <v>130900</v>
      </c>
      <c r="L189" s="2">
        <v>3434.2</v>
      </c>
      <c r="M189" s="2">
        <v>2.62</v>
      </c>
      <c r="P189" s="1" t="s">
        <v>128</v>
      </c>
      <c r="Q189" s="2">
        <v>32982.6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53388.800000000003</v>
      </c>
      <c r="X189" s="2">
        <v>53375.3</v>
      </c>
      <c r="Y189" s="2">
        <v>139746.79999999999</v>
      </c>
      <c r="Z189" s="2">
        <v>130900</v>
      </c>
      <c r="AA189" s="2">
        <v>-8846.7999999999993</v>
      </c>
      <c r="AB189" s="2">
        <v>-6.76</v>
      </c>
      <c r="AF189" s="1" t="s">
        <v>128</v>
      </c>
      <c r="AG189" s="2">
        <v>13600.9</v>
      </c>
      <c r="AH189" s="2">
        <v>1320</v>
      </c>
      <c r="AI189" s="2">
        <v>0</v>
      </c>
      <c r="AJ189" s="2">
        <v>552.5</v>
      </c>
      <c r="AK189" s="2">
        <v>0</v>
      </c>
      <c r="AL189" s="2">
        <v>0</v>
      </c>
      <c r="AM189" s="2">
        <v>573</v>
      </c>
      <c r="AN189" s="2">
        <v>54510.3</v>
      </c>
      <c r="AO189" s="2">
        <v>773.5</v>
      </c>
      <c r="AP189" s="2">
        <v>0</v>
      </c>
      <c r="AQ189" s="2">
        <v>17623.400000000001</v>
      </c>
      <c r="AR189" s="2">
        <v>5576</v>
      </c>
      <c r="AS189" s="2">
        <v>5431</v>
      </c>
      <c r="AT189" s="2">
        <v>10414</v>
      </c>
      <c r="AU189" s="2">
        <v>10346</v>
      </c>
      <c r="AV189" s="2">
        <v>10179.5</v>
      </c>
      <c r="AW189" s="2">
        <v>130899.9</v>
      </c>
      <c r="AX189" s="2">
        <v>130900</v>
      </c>
      <c r="AY189" s="2">
        <v>0.1</v>
      </c>
      <c r="AZ189" s="2">
        <v>0</v>
      </c>
      <c r="BJ189" s="1" t="s">
        <v>128</v>
      </c>
      <c r="BK189" s="2">
        <v>67241.100000000006</v>
      </c>
      <c r="BL189" s="2">
        <v>14683.9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32513.8</v>
      </c>
      <c r="BS189" s="2">
        <v>2571.5</v>
      </c>
      <c r="BT189" s="2">
        <v>8331.4</v>
      </c>
      <c r="BU189" s="2">
        <v>5558.5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130900.2</v>
      </c>
      <c r="CB189" s="2">
        <v>130900</v>
      </c>
      <c r="CC189" s="2">
        <v>-0.2</v>
      </c>
      <c r="CD189" s="2">
        <v>0</v>
      </c>
      <c r="CF189" s="1" t="s">
        <v>128</v>
      </c>
      <c r="CG189" s="2">
        <v>2067.5</v>
      </c>
      <c r="CH189" s="2">
        <v>433.5</v>
      </c>
      <c r="CI189" s="2">
        <v>4812.5</v>
      </c>
      <c r="CJ189" s="2">
        <v>7324</v>
      </c>
      <c r="CK189" s="2">
        <v>0</v>
      </c>
      <c r="CL189" s="2">
        <v>9558</v>
      </c>
      <c r="CM189" s="2">
        <v>21650.9</v>
      </c>
      <c r="CN189" s="2">
        <v>55891.8</v>
      </c>
      <c r="CO189" s="2">
        <v>3754</v>
      </c>
      <c r="CP189" s="2">
        <v>24168.400000000001</v>
      </c>
      <c r="CQ189" s="2">
        <v>1239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130899.6</v>
      </c>
      <c r="CX189" s="2">
        <v>130900</v>
      </c>
      <c r="CY189" s="2">
        <v>0.4</v>
      </c>
      <c r="CZ189" s="2">
        <v>0</v>
      </c>
      <c r="DD189" s="1" t="s">
        <v>128</v>
      </c>
      <c r="DE189" s="2">
        <v>15173.7</v>
      </c>
      <c r="DF189" s="2">
        <v>15198.7</v>
      </c>
      <c r="DG189" s="2">
        <v>0</v>
      </c>
      <c r="DH189" s="2">
        <v>2676.7</v>
      </c>
      <c r="DI189" s="2">
        <v>1071.3</v>
      </c>
      <c r="DJ189" s="2">
        <v>9367.1</v>
      </c>
      <c r="DK189" s="2">
        <v>11396.7</v>
      </c>
      <c r="DL189" s="2">
        <v>24513.4</v>
      </c>
      <c r="DM189" s="2">
        <v>47118.2</v>
      </c>
      <c r="DN189" s="2">
        <v>0</v>
      </c>
      <c r="DO189" s="2">
        <v>4420.7</v>
      </c>
      <c r="DP189" s="2">
        <v>0</v>
      </c>
      <c r="DQ189" s="2">
        <v>0</v>
      </c>
      <c r="DR189" s="2">
        <v>0</v>
      </c>
      <c r="DS189" s="2">
        <v>130936.6</v>
      </c>
      <c r="DT189" s="2">
        <v>130900</v>
      </c>
      <c r="DU189" s="2">
        <v>-36.6</v>
      </c>
      <c r="DV189" s="2">
        <v>-0.03</v>
      </c>
      <c r="DX189" s="1" t="s">
        <v>128</v>
      </c>
      <c r="DY189" s="2">
        <v>6143.8</v>
      </c>
      <c r="DZ189" s="2">
        <v>91763</v>
      </c>
      <c r="EA189" s="2">
        <v>16273.9</v>
      </c>
      <c r="EB189" s="2">
        <v>0</v>
      </c>
      <c r="EC189" s="2">
        <v>0</v>
      </c>
      <c r="ED189" s="2">
        <v>1843.5</v>
      </c>
      <c r="EE189" s="2">
        <v>16482.099999999999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132506.4</v>
      </c>
      <c r="EL189" s="2">
        <v>130900</v>
      </c>
      <c r="EM189" s="2">
        <v>-1606.4</v>
      </c>
      <c r="EN189" s="2">
        <v>-1.23</v>
      </c>
      <c r="EQ189" s="1" t="s">
        <v>128</v>
      </c>
      <c r="ER189" s="2">
        <v>110105.4</v>
      </c>
      <c r="ES189" s="2">
        <v>7100.5</v>
      </c>
      <c r="ET189" s="2">
        <v>0</v>
      </c>
      <c r="EU189" s="2">
        <v>0</v>
      </c>
      <c r="EV189" s="2">
        <v>0</v>
      </c>
      <c r="EW189" s="2">
        <v>5275.8</v>
      </c>
      <c r="EX189" s="2">
        <v>9824</v>
      </c>
      <c r="EY189" s="2">
        <v>0</v>
      </c>
      <c r="EZ189" s="2">
        <v>0</v>
      </c>
      <c r="FA189" s="2">
        <v>0</v>
      </c>
      <c r="FB189" s="2">
        <v>132305.70000000001</v>
      </c>
      <c r="FC189" s="2">
        <v>130900</v>
      </c>
      <c r="FD189" s="2">
        <v>-1405.7</v>
      </c>
      <c r="FE189" s="2">
        <v>-1.07</v>
      </c>
      <c r="FH189" s="1" t="s">
        <v>128</v>
      </c>
      <c r="FI189" s="2">
        <v>107075.7</v>
      </c>
      <c r="FJ189" s="2">
        <v>13497.2</v>
      </c>
      <c r="FK189" s="2">
        <v>0</v>
      </c>
      <c r="FL189" s="2">
        <v>0</v>
      </c>
      <c r="FM189" s="2">
        <v>7976.2</v>
      </c>
      <c r="FN189" s="2">
        <v>0</v>
      </c>
      <c r="FO189" s="2">
        <v>0</v>
      </c>
      <c r="FP189" s="2">
        <v>0</v>
      </c>
      <c r="FQ189" s="2">
        <v>128549.1</v>
      </c>
      <c r="FR189" s="2">
        <v>130900</v>
      </c>
      <c r="FS189" s="2">
        <v>2350.9</v>
      </c>
      <c r="FT189" s="2">
        <v>1.8</v>
      </c>
      <c r="FW189" s="1" t="s">
        <v>128</v>
      </c>
      <c r="FX189" s="2">
        <v>96789.7</v>
      </c>
      <c r="FY189" s="2">
        <v>18340.7</v>
      </c>
      <c r="FZ189" s="2">
        <v>8558.5</v>
      </c>
      <c r="GA189" s="2">
        <v>0</v>
      </c>
      <c r="GB189" s="2">
        <v>0</v>
      </c>
      <c r="GC189" s="2">
        <v>0</v>
      </c>
      <c r="GD189" s="2">
        <v>123688.8</v>
      </c>
      <c r="GE189" s="2">
        <v>130900</v>
      </c>
      <c r="GF189" s="2">
        <v>7211.2</v>
      </c>
      <c r="GG189" s="2">
        <v>5.51</v>
      </c>
      <c r="GJ189" s="1" t="s">
        <v>128</v>
      </c>
      <c r="GK189" s="2">
        <v>67584.899999999994</v>
      </c>
      <c r="GL189" s="2">
        <v>53522.8</v>
      </c>
      <c r="GM189" s="2">
        <v>0</v>
      </c>
      <c r="GN189" s="2">
        <v>0</v>
      </c>
      <c r="GO189" s="2">
        <v>121107.7</v>
      </c>
      <c r="GP189" s="2">
        <v>130900</v>
      </c>
      <c r="GQ189" s="2">
        <v>9792.2999999999993</v>
      </c>
      <c r="GR189" s="2">
        <v>7.48</v>
      </c>
      <c r="GW189" s="1" t="s">
        <v>128</v>
      </c>
      <c r="GX189" s="2">
        <v>134558.1</v>
      </c>
      <c r="GY189" s="2">
        <v>0</v>
      </c>
      <c r="GZ189" s="2">
        <v>134558.1</v>
      </c>
      <c r="HA189" s="2">
        <v>130900</v>
      </c>
      <c r="HB189" s="2">
        <v>-3658.1</v>
      </c>
      <c r="HC189" s="2">
        <v>-2.79</v>
      </c>
    </row>
    <row r="190" spans="1:211" ht="15" thickBot="1" x14ac:dyDescent="0.35">
      <c r="A190" s="1" t="s">
        <v>129</v>
      </c>
      <c r="B190" s="2">
        <v>59417.599999999999</v>
      </c>
      <c r="C190" s="2">
        <v>95888.8</v>
      </c>
      <c r="D190" s="2">
        <v>56176.7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211483.1</v>
      </c>
      <c r="K190" s="2">
        <v>211821</v>
      </c>
      <c r="L190" s="2">
        <v>337.9</v>
      </c>
      <c r="M190" s="2">
        <v>0.16</v>
      </c>
      <c r="P190" s="1" t="s">
        <v>129</v>
      </c>
      <c r="Q190" s="2">
        <v>32982.6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53388.800000000003</v>
      </c>
      <c r="X190" s="2">
        <v>45366.6</v>
      </c>
      <c r="Y190" s="2">
        <v>131738</v>
      </c>
      <c r="Z190" s="2">
        <v>211821</v>
      </c>
      <c r="AA190" s="2">
        <v>80083</v>
      </c>
      <c r="AB190" s="2">
        <v>37.81</v>
      </c>
      <c r="AF190" s="1" t="s">
        <v>129</v>
      </c>
      <c r="AG190" s="2">
        <v>116307</v>
      </c>
      <c r="AH190" s="2">
        <v>24409.9</v>
      </c>
      <c r="AI190" s="2">
        <v>16040.9</v>
      </c>
      <c r="AJ190" s="2">
        <v>552.5</v>
      </c>
      <c r="AK190" s="2">
        <v>0</v>
      </c>
      <c r="AL190" s="2">
        <v>0</v>
      </c>
      <c r="AM190" s="2">
        <v>0</v>
      </c>
      <c r="AN190" s="2">
        <v>54510.3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211820.6</v>
      </c>
      <c r="AX190" s="2">
        <v>211821</v>
      </c>
      <c r="AY190" s="2">
        <v>0.4</v>
      </c>
      <c r="AZ190" s="2">
        <v>0</v>
      </c>
      <c r="BJ190" s="1" t="s">
        <v>129</v>
      </c>
      <c r="BK190" s="2">
        <v>120084.8</v>
      </c>
      <c r="BL190" s="2">
        <v>58371.1</v>
      </c>
      <c r="BM190" s="2">
        <v>850</v>
      </c>
      <c r="BN190" s="2">
        <v>0</v>
      </c>
      <c r="BO190" s="2">
        <v>0</v>
      </c>
      <c r="BP190" s="2">
        <v>0</v>
      </c>
      <c r="BQ190" s="2">
        <v>0</v>
      </c>
      <c r="BR190" s="2">
        <v>32513.8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211819.7</v>
      </c>
      <c r="CB190" s="2">
        <v>211821</v>
      </c>
      <c r="CC190" s="2">
        <v>1.3</v>
      </c>
      <c r="CD190" s="2">
        <v>0</v>
      </c>
      <c r="CF190" s="1" t="s">
        <v>129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10711</v>
      </c>
      <c r="CP190" s="2">
        <v>24168.400000000001</v>
      </c>
      <c r="CQ190" s="2">
        <v>21237.4</v>
      </c>
      <c r="CR190" s="2">
        <v>17319.900000000001</v>
      </c>
      <c r="CS190" s="2">
        <v>50848.800000000003</v>
      </c>
      <c r="CT190" s="2">
        <v>28605.4</v>
      </c>
      <c r="CU190" s="2">
        <v>0</v>
      </c>
      <c r="CV190" s="2">
        <v>58929.8</v>
      </c>
      <c r="CW190" s="2">
        <v>211820.9</v>
      </c>
      <c r="CX190" s="2">
        <v>211821</v>
      </c>
      <c r="CY190" s="2">
        <v>0.1</v>
      </c>
      <c r="CZ190" s="2">
        <v>0</v>
      </c>
      <c r="DD190" s="1" t="s">
        <v>129</v>
      </c>
      <c r="DE190" s="2">
        <v>168652.6</v>
      </c>
      <c r="DF190" s="2">
        <v>27410.2</v>
      </c>
      <c r="DG190" s="2">
        <v>0</v>
      </c>
      <c r="DH190" s="2">
        <v>0</v>
      </c>
      <c r="DI190" s="2">
        <v>0</v>
      </c>
      <c r="DJ190" s="2">
        <v>0</v>
      </c>
      <c r="DK190" s="2">
        <v>11396.7</v>
      </c>
      <c r="DL190" s="2">
        <v>0</v>
      </c>
      <c r="DM190" s="2">
        <v>0</v>
      </c>
      <c r="DN190" s="2">
        <v>0</v>
      </c>
      <c r="DO190" s="2">
        <v>4420.7</v>
      </c>
      <c r="DP190" s="2">
        <v>0</v>
      </c>
      <c r="DQ190" s="2">
        <v>0</v>
      </c>
      <c r="DR190" s="2">
        <v>0</v>
      </c>
      <c r="DS190" s="2">
        <v>211880.2</v>
      </c>
      <c r="DT190" s="2">
        <v>211821</v>
      </c>
      <c r="DU190" s="2">
        <v>-59.2</v>
      </c>
      <c r="DV190" s="2">
        <v>-0.03</v>
      </c>
      <c r="DX190" s="1" t="s">
        <v>129</v>
      </c>
      <c r="DY190" s="2">
        <v>41541.5</v>
      </c>
      <c r="DZ190" s="2">
        <v>80336.399999999994</v>
      </c>
      <c r="EA190" s="2">
        <v>0</v>
      </c>
      <c r="EB190" s="2">
        <v>0</v>
      </c>
      <c r="EC190" s="2">
        <v>0</v>
      </c>
      <c r="ED190" s="2">
        <v>1843.5</v>
      </c>
      <c r="EE190" s="2">
        <v>0</v>
      </c>
      <c r="EF190" s="2">
        <v>52246.400000000001</v>
      </c>
      <c r="EG190" s="2">
        <v>34109</v>
      </c>
      <c r="EH190" s="2">
        <v>1514.9</v>
      </c>
      <c r="EI190" s="2">
        <v>0</v>
      </c>
      <c r="EJ190" s="2">
        <v>0</v>
      </c>
      <c r="EK190" s="2">
        <v>211591.6</v>
      </c>
      <c r="EL190" s="2">
        <v>211821</v>
      </c>
      <c r="EM190" s="2">
        <v>229.4</v>
      </c>
      <c r="EN190" s="2">
        <v>0.11</v>
      </c>
      <c r="EQ190" s="1" t="s">
        <v>129</v>
      </c>
      <c r="ER190" s="2">
        <v>97217.4</v>
      </c>
      <c r="ES190" s="2">
        <v>5991.4</v>
      </c>
      <c r="ET190" s="2">
        <v>0</v>
      </c>
      <c r="EU190" s="2">
        <v>0</v>
      </c>
      <c r="EV190" s="2">
        <v>0</v>
      </c>
      <c r="EW190" s="2">
        <v>82727.5</v>
      </c>
      <c r="EX190" s="2">
        <v>18610.599999999999</v>
      </c>
      <c r="EY190" s="2">
        <v>696.7</v>
      </c>
      <c r="EZ190" s="2">
        <v>6028.3</v>
      </c>
      <c r="FA190" s="2">
        <v>0</v>
      </c>
      <c r="FB190" s="2">
        <v>211272</v>
      </c>
      <c r="FC190" s="2">
        <v>211821</v>
      </c>
      <c r="FD190" s="2">
        <v>549</v>
      </c>
      <c r="FE190" s="2">
        <v>0.26</v>
      </c>
      <c r="FH190" s="1" t="s">
        <v>129</v>
      </c>
      <c r="FI190" s="2">
        <v>97220.7</v>
      </c>
      <c r="FJ190" s="2">
        <v>10390</v>
      </c>
      <c r="FK190" s="2">
        <v>0</v>
      </c>
      <c r="FL190" s="2">
        <v>0</v>
      </c>
      <c r="FM190" s="2">
        <v>36639.1</v>
      </c>
      <c r="FN190" s="2">
        <v>21309.9</v>
      </c>
      <c r="FO190" s="2">
        <v>24980.400000000001</v>
      </c>
      <c r="FP190" s="2">
        <v>0</v>
      </c>
      <c r="FQ190" s="2">
        <v>190540</v>
      </c>
      <c r="FR190" s="2">
        <v>211821</v>
      </c>
      <c r="FS190" s="2">
        <v>21281</v>
      </c>
      <c r="FT190" s="2">
        <v>10.050000000000001</v>
      </c>
      <c r="FW190" s="1" t="s">
        <v>129</v>
      </c>
      <c r="FX190" s="2">
        <v>71239.399999999994</v>
      </c>
      <c r="FY190" s="2">
        <v>17320.599999999999</v>
      </c>
      <c r="FZ190" s="2">
        <v>8558.5</v>
      </c>
      <c r="GA190" s="2">
        <v>48100</v>
      </c>
      <c r="GB190" s="2">
        <v>12338.2</v>
      </c>
      <c r="GC190" s="2">
        <v>0</v>
      </c>
      <c r="GD190" s="2">
        <v>157556.70000000001</v>
      </c>
      <c r="GE190" s="2">
        <v>211821</v>
      </c>
      <c r="GF190" s="2">
        <v>54264.3</v>
      </c>
      <c r="GG190" s="2">
        <v>25.62</v>
      </c>
      <c r="GJ190" s="1" t="s">
        <v>129</v>
      </c>
      <c r="GK190" s="2">
        <v>34777.699999999997</v>
      </c>
      <c r="GL190" s="2">
        <v>53522.8</v>
      </c>
      <c r="GM190" s="2">
        <v>65968.3</v>
      </c>
      <c r="GN190" s="2">
        <v>0</v>
      </c>
      <c r="GO190" s="2">
        <v>154268.70000000001</v>
      </c>
      <c r="GP190" s="2">
        <v>211821</v>
      </c>
      <c r="GQ190" s="2">
        <v>57552.3</v>
      </c>
      <c r="GR190" s="2">
        <v>27.17</v>
      </c>
      <c r="GW190" s="1" t="s">
        <v>129</v>
      </c>
      <c r="GX190" s="2">
        <v>134558.1</v>
      </c>
      <c r="GY190" s="2">
        <v>0</v>
      </c>
      <c r="GZ190" s="2">
        <v>134558.1</v>
      </c>
      <c r="HA190" s="2">
        <v>211821</v>
      </c>
      <c r="HB190" s="2">
        <v>77262.899999999994</v>
      </c>
      <c r="HC190" s="2">
        <v>36.479999999999997</v>
      </c>
    </row>
    <row r="191" spans="1:211" ht="15" thickBot="1" x14ac:dyDescent="0.35"/>
    <row r="192" spans="1:211" ht="15" thickBot="1" x14ac:dyDescent="0.35">
      <c r="A192" s="7" t="s">
        <v>206</v>
      </c>
      <c r="B192" s="8">
        <v>220394.9</v>
      </c>
      <c r="P192" s="7" t="s">
        <v>206</v>
      </c>
      <c r="Q192" s="8">
        <v>146643.1</v>
      </c>
      <c r="AF192" s="7" t="s">
        <v>206</v>
      </c>
      <c r="AG192" s="8">
        <v>330075.09999999998</v>
      </c>
      <c r="BJ192" s="7" t="s">
        <v>206</v>
      </c>
      <c r="BK192" s="8">
        <v>321219.5</v>
      </c>
      <c r="CF192" s="7" t="s">
        <v>206</v>
      </c>
      <c r="CG192" s="8">
        <v>398747.6</v>
      </c>
      <c r="DD192" s="7" t="s">
        <v>206</v>
      </c>
      <c r="DE192" s="8">
        <v>385271.7</v>
      </c>
      <c r="DX192" s="7" t="s">
        <v>206</v>
      </c>
      <c r="DY192" s="8">
        <v>299979.8</v>
      </c>
      <c r="EQ192" s="7" t="s">
        <v>206</v>
      </c>
      <c r="ER192" s="8">
        <v>250074.6</v>
      </c>
      <c r="FH192" s="7" t="s">
        <v>206</v>
      </c>
      <c r="FI192" s="8">
        <v>243608.4</v>
      </c>
      <c r="FW192" s="7" t="s">
        <v>206</v>
      </c>
      <c r="FX192" s="8">
        <v>225385.2</v>
      </c>
      <c r="GJ192" s="7" t="s">
        <v>206</v>
      </c>
      <c r="GK192" s="8">
        <v>199521.5</v>
      </c>
      <c r="GW192" s="7" t="s">
        <v>206</v>
      </c>
      <c r="GX192" s="8">
        <v>134558.1</v>
      </c>
    </row>
    <row r="193" spans="1:206" ht="15" thickBot="1" x14ac:dyDescent="0.35">
      <c r="A193" s="7" t="s">
        <v>314</v>
      </c>
      <c r="B193" s="8">
        <v>112353.4</v>
      </c>
      <c r="P193" s="7" t="s">
        <v>314</v>
      </c>
      <c r="Q193" s="8">
        <v>98755.4</v>
      </c>
      <c r="AF193" s="7" t="s">
        <v>314</v>
      </c>
      <c r="AG193" s="8">
        <v>0</v>
      </c>
      <c r="BJ193" s="7" t="s">
        <v>314</v>
      </c>
      <c r="BK193" s="8">
        <v>0</v>
      </c>
      <c r="CF193" s="7" t="s">
        <v>314</v>
      </c>
      <c r="CG193" s="8">
        <v>0</v>
      </c>
      <c r="DD193" s="7" t="s">
        <v>314</v>
      </c>
      <c r="DE193" s="8">
        <v>0</v>
      </c>
      <c r="DX193" s="7" t="s">
        <v>314</v>
      </c>
      <c r="DY193" s="8">
        <v>0</v>
      </c>
      <c r="EQ193" s="7" t="s">
        <v>314</v>
      </c>
      <c r="ER193" s="8">
        <v>0</v>
      </c>
      <c r="FH193" s="7" t="s">
        <v>314</v>
      </c>
      <c r="FI193" s="8">
        <v>0</v>
      </c>
      <c r="FW193" s="7" t="s">
        <v>314</v>
      </c>
      <c r="FX193" s="8">
        <v>0</v>
      </c>
      <c r="GJ193" s="7" t="s">
        <v>314</v>
      </c>
      <c r="GK193" s="8">
        <v>0</v>
      </c>
      <c r="GW193" s="7" t="s">
        <v>314</v>
      </c>
      <c r="GX193" s="8">
        <v>0</v>
      </c>
    </row>
    <row r="194" spans="1:206" ht="15" thickBot="1" x14ac:dyDescent="0.35">
      <c r="A194" s="7" t="s">
        <v>208</v>
      </c>
      <c r="B194" s="8">
        <v>4382243.0999999996</v>
      </c>
      <c r="P194" s="7" t="s">
        <v>208</v>
      </c>
      <c r="Q194" s="8">
        <v>4618594.2</v>
      </c>
      <c r="AF194" s="7" t="s">
        <v>208</v>
      </c>
      <c r="AG194" s="8">
        <v>4382232</v>
      </c>
      <c r="BJ194" s="7" t="s">
        <v>208</v>
      </c>
      <c r="BK194" s="8">
        <v>4382231.8</v>
      </c>
      <c r="CF194" s="7" t="s">
        <v>208</v>
      </c>
      <c r="CG194" s="8">
        <v>4382232.0999999996</v>
      </c>
      <c r="DD194" s="7" t="s">
        <v>208</v>
      </c>
      <c r="DE194" s="8">
        <v>4382232.0999999996</v>
      </c>
      <c r="DX194" s="7" t="s">
        <v>208</v>
      </c>
      <c r="DY194" s="8">
        <v>4382237</v>
      </c>
      <c r="EQ194" s="7" t="s">
        <v>208</v>
      </c>
      <c r="ER194" s="8">
        <v>4382261.3</v>
      </c>
      <c r="FH194" s="7" t="s">
        <v>208</v>
      </c>
      <c r="FI194" s="8">
        <v>4382271.0999999996</v>
      </c>
      <c r="FW194" s="7" t="s">
        <v>208</v>
      </c>
      <c r="FX194" s="8">
        <v>4386003.2</v>
      </c>
      <c r="GJ194" s="7" t="s">
        <v>208</v>
      </c>
      <c r="GK194" s="8">
        <v>4393778.7</v>
      </c>
      <c r="GW194" s="7" t="s">
        <v>208</v>
      </c>
      <c r="GX194" s="8">
        <v>4574975.4000000004</v>
      </c>
    </row>
    <row r="195" spans="1:206" ht="15" thickBot="1" x14ac:dyDescent="0.35">
      <c r="A195" s="7" t="s">
        <v>209</v>
      </c>
      <c r="B195" s="8">
        <v>4382232</v>
      </c>
      <c r="P195" s="7" t="s">
        <v>209</v>
      </c>
      <c r="Q195" s="8">
        <v>4382232</v>
      </c>
      <c r="AF195" s="7" t="s">
        <v>209</v>
      </c>
      <c r="AG195" s="8">
        <v>4382232</v>
      </c>
      <c r="BJ195" s="7" t="s">
        <v>209</v>
      </c>
      <c r="BK195" s="8">
        <v>4382232</v>
      </c>
      <c r="CF195" s="7" t="s">
        <v>209</v>
      </c>
      <c r="CG195" s="8">
        <v>4382232</v>
      </c>
      <c r="DD195" s="7" t="s">
        <v>209</v>
      </c>
      <c r="DE195" s="8">
        <v>4382232</v>
      </c>
      <c r="DX195" s="7" t="s">
        <v>209</v>
      </c>
      <c r="DY195" s="8">
        <v>4382232</v>
      </c>
      <c r="EQ195" s="7" t="s">
        <v>209</v>
      </c>
      <c r="ER195" s="8">
        <v>4382232</v>
      </c>
      <c r="FH195" s="7" t="s">
        <v>209</v>
      </c>
      <c r="FI195" s="8">
        <v>4382232</v>
      </c>
      <c r="FW195" s="7" t="s">
        <v>209</v>
      </c>
      <c r="FX195" s="8">
        <v>4382232</v>
      </c>
      <c r="GJ195" s="7" t="s">
        <v>209</v>
      </c>
      <c r="GK195" s="8">
        <v>4382232</v>
      </c>
      <c r="GW195" s="7" t="s">
        <v>209</v>
      </c>
      <c r="GX195" s="8">
        <v>4382232</v>
      </c>
    </row>
    <row r="196" spans="1:206" ht="15" thickBot="1" x14ac:dyDescent="0.35">
      <c r="A196" s="7" t="s">
        <v>210</v>
      </c>
      <c r="B196" s="31">
        <v>11.1</v>
      </c>
      <c r="P196" s="7" t="s">
        <v>210</v>
      </c>
      <c r="Q196" s="98">
        <v>236362.2</v>
      </c>
      <c r="AF196" s="7" t="s">
        <v>210</v>
      </c>
      <c r="AG196" s="8">
        <v>0</v>
      </c>
      <c r="BJ196" s="7" t="s">
        <v>210</v>
      </c>
      <c r="BK196" s="8">
        <v>-0.2</v>
      </c>
      <c r="CF196" s="7" t="s">
        <v>210</v>
      </c>
      <c r="CG196" s="8">
        <v>0.1</v>
      </c>
      <c r="DD196" s="7" t="s">
        <v>210</v>
      </c>
      <c r="DE196" s="8">
        <v>0.1</v>
      </c>
      <c r="DX196" s="7" t="s">
        <v>210</v>
      </c>
      <c r="DY196" s="8">
        <v>5</v>
      </c>
      <c r="EQ196" s="7" t="s">
        <v>210</v>
      </c>
      <c r="ER196" s="8">
        <v>29.3</v>
      </c>
      <c r="FH196" s="7" t="s">
        <v>210</v>
      </c>
      <c r="FI196" s="8">
        <v>39.1</v>
      </c>
      <c r="FW196" s="7" t="s">
        <v>210</v>
      </c>
      <c r="FX196" s="8">
        <v>3771.2</v>
      </c>
      <c r="GJ196" s="7" t="s">
        <v>210</v>
      </c>
      <c r="GK196" s="8">
        <v>11546.7</v>
      </c>
      <c r="GW196" s="7" t="s">
        <v>210</v>
      </c>
      <c r="GX196" s="8">
        <v>192743.4</v>
      </c>
    </row>
    <row r="197" spans="1:206" ht="20.399999999999999" thickBot="1" x14ac:dyDescent="0.35">
      <c r="A197" s="7" t="s">
        <v>211</v>
      </c>
      <c r="B197" s="8"/>
      <c r="P197" s="7" t="s">
        <v>211</v>
      </c>
      <c r="Q197" s="8"/>
      <c r="AF197" s="7" t="s">
        <v>211</v>
      </c>
      <c r="AG197" s="8"/>
      <c r="BJ197" s="7" t="s">
        <v>211</v>
      </c>
      <c r="BK197" s="8"/>
      <c r="CF197" s="7" t="s">
        <v>211</v>
      </c>
      <c r="CG197" s="8"/>
      <c r="DD197" s="7" t="s">
        <v>211</v>
      </c>
      <c r="DE197" s="8"/>
      <c r="DX197" s="7" t="s">
        <v>211</v>
      </c>
      <c r="DY197" s="8"/>
      <c r="EQ197" s="7" t="s">
        <v>211</v>
      </c>
      <c r="ER197" s="8"/>
      <c r="FH197" s="7" t="s">
        <v>211</v>
      </c>
      <c r="FI197" s="8"/>
      <c r="FW197" s="7" t="s">
        <v>211</v>
      </c>
      <c r="FX197" s="8"/>
      <c r="GJ197" s="7" t="s">
        <v>211</v>
      </c>
      <c r="GK197" s="8"/>
      <c r="GW197" s="7" t="s">
        <v>211</v>
      </c>
      <c r="GX197" s="8"/>
    </row>
    <row r="198" spans="1:206" ht="20.399999999999999" thickBot="1" x14ac:dyDescent="0.35">
      <c r="A198" s="7" t="s">
        <v>212</v>
      </c>
      <c r="B198" s="8"/>
      <c r="P198" s="7" t="s">
        <v>212</v>
      </c>
      <c r="Q198" s="8"/>
      <c r="AF198" s="7" t="s">
        <v>212</v>
      </c>
      <c r="AG198" s="8"/>
      <c r="BJ198" s="7" t="s">
        <v>212</v>
      </c>
      <c r="BK198" s="8"/>
      <c r="CF198" s="7" t="s">
        <v>212</v>
      </c>
      <c r="CG198" s="8"/>
      <c r="DD198" s="7" t="s">
        <v>212</v>
      </c>
      <c r="DE198" s="8"/>
      <c r="DX198" s="7" t="s">
        <v>212</v>
      </c>
      <c r="DY198" s="8"/>
      <c r="EQ198" s="7" t="s">
        <v>212</v>
      </c>
      <c r="ER198" s="8"/>
      <c r="FH198" s="7" t="s">
        <v>212</v>
      </c>
      <c r="FI198" s="8"/>
      <c r="FW198" s="7" t="s">
        <v>212</v>
      </c>
      <c r="FX198" s="8"/>
      <c r="GJ198" s="7" t="s">
        <v>212</v>
      </c>
      <c r="GK198" s="8"/>
      <c r="GW198" s="7" t="s">
        <v>212</v>
      </c>
      <c r="GX198" s="8"/>
    </row>
    <row r="199" spans="1:206" ht="15" thickBot="1" x14ac:dyDescent="0.35">
      <c r="A199" s="7" t="s">
        <v>213</v>
      </c>
      <c r="B199" s="8">
        <v>0</v>
      </c>
      <c r="P199" s="7" t="s">
        <v>213</v>
      </c>
      <c r="Q199" s="8">
        <v>0</v>
      </c>
      <c r="AF199" s="7" t="s">
        <v>213</v>
      </c>
      <c r="AG199" s="8">
        <v>0</v>
      </c>
      <c r="BJ199" s="7" t="s">
        <v>213</v>
      </c>
      <c r="BK199" s="8">
        <v>0</v>
      </c>
      <c r="CF199" s="7" t="s">
        <v>213</v>
      </c>
      <c r="CG199" s="8">
        <v>0</v>
      </c>
      <c r="DD199" s="7" t="s">
        <v>213</v>
      </c>
      <c r="DE199" s="8">
        <v>0</v>
      </c>
      <c r="DX199" s="7" t="s">
        <v>213</v>
      </c>
      <c r="DY199" s="8">
        <v>0</v>
      </c>
      <c r="EQ199" s="7" t="s">
        <v>213</v>
      </c>
      <c r="ER199" s="8">
        <v>0</v>
      </c>
      <c r="FH199" s="7" t="s">
        <v>213</v>
      </c>
      <c r="FI199" s="8">
        <v>0</v>
      </c>
      <c r="FW199" s="7" t="s">
        <v>213</v>
      </c>
      <c r="FX199" s="8">
        <v>0</v>
      </c>
      <c r="GJ199" s="7" t="s">
        <v>213</v>
      </c>
      <c r="GK199" s="8">
        <v>0</v>
      </c>
      <c r="GW199" s="7" t="s">
        <v>213</v>
      </c>
      <c r="GX199" s="8">
        <v>0</v>
      </c>
    </row>
    <row r="201" spans="1:206" x14ac:dyDescent="0.3">
      <c r="A201" s="9" t="s">
        <v>214</v>
      </c>
      <c r="P201" s="9" t="s">
        <v>214</v>
      </c>
      <c r="AF201" s="9" t="s">
        <v>214</v>
      </c>
      <c r="BJ201" s="9" t="s">
        <v>214</v>
      </c>
      <c r="CF201" s="9" t="s">
        <v>214</v>
      </c>
      <c r="DD201" s="9" t="s">
        <v>214</v>
      </c>
      <c r="DX201" s="9" t="s">
        <v>214</v>
      </c>
      <c r="EQ201" s="9" t="s">
        <v>214</v>
      </c>
      <c r="FH201" s="9" t="s">
        <v>214</v>
      </c>
      <c r="FW201" s="9" t="s">
        <v>214</v>
      </c>
      <c r="GJ201" s="9" t="s">
        <v>214</v>
      </c>
      <c r="GW201" s="9" t="s">
        <v>214</v>
      </c>
    </row>
    <row r="203" spans="1:206" x14ac:dyDescent="0.3">
      <c r="A203" s="10" t="s">
        <v>326</v>
      </c>
      <c r="P203" s="10" t="s">
        <v>326</v>
      </c>
      <c r="AF203" s="10" t="s">
        <v>315</v>
      </c>
      <c r="BJ203" s="10" t="s">
        <v>315</v>
      </c>
      <c r="CF203" s="10" t="s">
        <v>315</v>
      </c>
      <c r="DD203" s="10" t="s">
        <v>738</v>
      </c>
      <c r="DX203" s="10" t="s">
        <v>785</v>
      </c>
      <c r="EQ203" s="10" t="s">
        <v>824</v>
      </c>
      <c r="FH203" s="10" t="s">
        <v>326</v>
      </c>
      <c r="FW203" s="10" t="s">
        <v>871</v>
      </c>
      <c r="GJ203" s="10" t="s">
        <v>882</v>
      </c>
      <c r="GW203" s="10" t="s">
        <v>339</v>
      </c>
    </row>
    <row r="204" spans="1:206" x14ac:dyDescent="0.3">
      <c r="A204" s="10" t="s">
        <v>559</v>
      </c>
      <c r="P204" s="10" t="s">
        <v>395</v>
      </c>
      <c r="AF204" s="10" t="s">
        <v>462</v>
      </c>
      <c r="BJ204" s="10" t="s">
        <v>682</v>
      </c>
      <c r="CF204" s="10" t="s">
        <v>462</v>
      </c>
      <c r="DD204" s="10" t="s">
        <v>363</v>
      </c>
      <c r="DX204" s="10" t="s">
        <v>786</v>
      </c>
      <c r="EQ204" s="10" t="s">
        <v>825</v>
      </c>
      <c r="FH204" s="10" t="s">
        <v>851</v>
      </c>
      <c r="FW204" s="10" t="s">
        <v>872</v>
      </c>
      <c r="GJ204" s="10" t="s">
        <v>872</v>
      </c>
      <c r="GW204" s="10" t="s">
        <v>886</v>
      </c>
    </row>
  </sheetData>
  <phoneticPr fontId="13" type="noConversion"/>
  <hyperlinks>
    <hyperlink ref="P201" r:id="rId1" display="https://miau.my-x.hu/myx-free/coco/test/862428220210319140414.html" xr:uid="{62FEA955-2473-447B-960A-2F4BF1D4A802}"/>
    <hyperlink ref="CF201" r:id="rId2" display="https://miau.my-x.hu/myx-free/coco/test/790076220210319141149.html" xr:uid="{BEF2411A-65CF-4ACF-856C-3AB15226B55F}"/>
    <hyperlink ref="A201" r:id="rId3" display="https://miau.my-x.hu/myx-free/coco/test/361672520210319154706.html" xr:uid="{5D7E01FD-9F41-42C8-992B-79181523A2C0}"/>
    <hyperlink ref="AF201" r:id="rId4" display="https://miau.my-x.hu/myx-free/coco/test/275951920210319154848.html" xr:uid="{5A9D1A01-00CF-4E62-A737-A660516A0AE8}"/>
    <hyperlink ref="BJ201" r:id="rId5" display="https://miau.my-x.hu/myx-free/coco/test/190828320210319155042.html" xr:uid="{B67E46C4-ABB8-4592-8365-83112667F9D1}"/>
    <hyperlink ref="DD201" r:id="rId6" display="https://miau.my-x.hu/myx-free/coco/test/217019920210319155301.html" xr:uid="{EF2CB925-D02C-4EA4-B28F-E1A800E29631}"/>
    <hyperlink ref="DX201" r:id="rId7" display="https://miau.my-x.hu/myx-free/coco/test/936472820210319155702.html" xr:uid="{FCED031C-3890-48FF-AE6F-46C76C2200FF}"/>
    <hyperlink ref="EQ201" r:id="rId8" display="https://miau.my-x.hu/myx-free/coco/test/402154520210319160322.html" xr:uid="{0C46EBE1-83D1-4E90-91AD-933C09ED7234}"/>
    <hyperlink ref="FH201" r:id="rId9" display="https://miau.my-x.hu/myx-free/coco/test/370531220210319160803.html" xr:uid="{61F803E8-5342-4107-8962-3B1CF22814D9}"/>
    <hyperlink ref="FW201" r:id="rId10" display="https://miau.my-x.hu/myx-free/coco/test/213584020210319161133.html" xr:uid="{74C549D0-2AA4-4C52-B1E1-CDE34E3BDB75}"/>
    <hyperlink ref="GJ201" r:id="rId11" display="https://miau.my-x.hu/myx-free/coco/test/367504220210319161602.html" xr:uid="{A0A69FAC-9210-4CD5-BF3C-1E8B312A9CAB}"/>
    <hyperlink ref="GW201" r:id="rId12" display="https://miau.my-x.hu/myx-free/coco/test/131271920210319161919.html" xr:uid="{DEE8DC2C-0E89-4CD4-AD37-2F15B0DAC55A}"/>
  </hyperlinks>
  <pageMargins left="0.7" right="0.7" top="0.75" bottom="0.75" header="0.3" footer="0.3"/>
  <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59D5-DE3B-4368-8A3D-C2CA63B87283}">
  <dimension ref="A1:AT76"/>
  <sheetViews>
    <sheetView zoomScale="50" zoomScaleNormal="50" workbookViewId="0">
      <selection activeCell="B3" sqref="B3"/>
    </sheetView>
  </sheetViews>
  <sheetFormatPr defaultRowHeight="14.4" x14ac:dyDescent="0.3"/>
  <cols>
    <col min="19" max="19" width="2.88671875" customWidth="1"/>
    <col min="20" max="20" width="2" customWidth="1"/>
    <col min="37" max="37" width="3.33203125" customWidth="1"/>
    <col min="39" max="39" width="10" bestFit="1" customWidth="1"/>
    <col min="40" max="41" width="12" bestFit="1" customWidth="1"/>
    <col min="42" max="42" width="13.5546875" bestFit="1" customWidth="1"/>
    <col min="43" max="43" width="13.77734375" bestFit="1" customWidth="1"/>
  </cols>
  <sheetData>
    <row r="1" spans="1:46" x14ac:dyDescent="0.3">
      <c r="J1" t="s">
        <v>910</v>
      </c>
      <c r="K1">
        <v>2</v>
      </c>
      <c r="L1">
        <v>3</v>
      </c>
      <c r="M1">
        <v>4</v>
      </c>
      <c r="N1">
        <v>5</v>
      </c>
      <c r="O1">
        <v>6</v>
      </c>
      <c r="P1">
        <v>7</v>
      </c>
      <c r="Q1">
        <v>8</v>
      </c>
      <c r="R1">
        <v>9</v>
      </c>
      <c r="U1" t="s">
        <v>909</v>
      </c>
      <c r="V1" t="s">
        <v>909</v>
      </c>
      <c r="W1" t="s">
        <v>909</v>
      </c>
      <c r="X1" t="s">
        <v>909</v>
      </c>
      <c r="Y1" t="s">
        <v>909</v>
      </c>
      <c r="Z1" t="s">
        <v>909</v>
      </c>
      <c r="AA1" t="s">
        <v>909</v>
      </c>
      <c r="AB1" t="s">
        <v>909</v>
      </c>
      <c r="AL1" t="s">
        <v>927</v>
      </c>
      <c r="AN1" t="s">
        <v>928</v>
      </c>
      <c r="AQ1" t="s">
        <v>928</v>
      </c>
      <c r="AT1" t="s">
        <v>928</v>
      </c>
    </row>
    <row r="2" spans="1:46" ht="15" thickBot="1" x14ac:dyDescent="0.35">
      <c r="A2" s="54" t="s">
        <v>516</v>
      </c>
      <c r="B2" t="str">
        <f>steps!AG120</f>
        <v>X(A1)</v>
      </c>
      <c r="C2" t="str">
        <f>steps!AH120</f>
        <v>X(A2)</v>
      </c>
      <c r="D2" t="str">
        <f>steps!AI120</f>
        <v>X(A3)</v>
      </c>
      <c r="E2" t="str">
        <f>steps!AJ120</f>
        <v>X(A4)</v>
      </c>
      <c r="F2" t="str">
        <f>steps!AK120</f>
        <v>X(A5)</v>
      </c>
      <c r="G2" t="str">
        <f>steps!AL120</f>
        <v>X(A6)</v>
      </c>
      <c r="H2" t="str">
        <f>steps!AM120</f>
        <v>X(A7)</v>
      </c>
      <c r="I2" t="str">
        <f>steps!AN120</f>
        <v>X(A8)</v>
      </c>
      <c r="J2" s="23" t="s">
        <v>517</v>
      </c>
      <c r="K2" t="str">
        <f>steps!AO120</f>
        <v>X(A9)</v>
      </c>
      <c r="L2" t="str">
        <f>steps!AP120</f>
        <v>X(A10)</v>
      </c>
      <c r="M2" t="str">
        <f>steps!AQ120</f>
        <v>X(A11)</v>
      </c>
      <c r="N2" t="str">
        <f>steps!AR120</f>
        <v>X(A12)</v>
      </c>
      <c r="O2" t="str">
        <f>steps!AS120</f>
        <v>X(A13)</v>
      </c>
      <c r="P2" t="str">
        <f>steps!AT120</f>
        <v>X(A14)</v>
      </c>
      <c r="Q2" t="str">
        <f>steps!AU120</f>
        <v>X(A15)</v>
      </c>
      <c r="R2" t="str">
        <f>steps!AV120</f>
        <v>X(A16)</v>
      </c>
      <c r="U2" t="str">
        <f t="shared" ref="U2:AB2" si="0">B2</f>
        <v>X(A1)</v>
      </c>
      <c r="V2" t="str">
        <f t="shared" si="0"/>
        <v>X(A2)</v>
      </c>
      <c r="W2" t="str">
        <f t="shared" si="0"/>
        <v>X(A3)</v>
      </c>
      <c r="X2" t="str">
        <f t="shared" si="0"/>
        <v>X(A4)</v>
      </c>
      <c r="Y2" t="str">
        <f t="shared" si="0"/>
        <v>X(A5)</v>
      </c>
      <c r="Z2" t="str">
        <f t="shared" si="0"/>
        <v>X(A6)</v>
      </c>
      <c r="AA2" t="str">
        <f t="shared" si="0"/>
        <v>X(A7)</v>
      </c>
      <c r="AB2" t="str">
        <f t="shared" si="0"/>
        <v>X(A8)</v>
      </c>
      <c r="AM2" t="str">
        <f>U2</f>
        <v>X(A1)</v>
      </c>
      <c r="AN2" t="str">
        <f t="shared" ref="AN2:AT2" si="1">V2</f>
        <v>X(A2)</v>
      </c>
      <c r="AO2" t="str">
        <f t="shared" si="1"/>
        <v>X(A3)</v>
      </c>
      <c r="AP2" t="str">
        <f t="shared" si="1"/>
        <v>X(A4)</v>
      </c>
      <c r="AQ2" t="str">
        <f t="shared" si="1"/>
        <v>X(A5)</v>
      </c>
      <c r="AR2" t="str">
        <f t="shared" si="1"/>
        <v>X(A6)</v>
      </c>
      <c r="AS2" t="str">
        <f t="shared" si="1"/>
        <v>X(A7)</v>
      </c>
      <c r="AT2" t="str">
        <f t="shared" si="1"/>
        <v>X(A8)</v>
      </c>
    </row>
    <row r="3" spans="1:46" x14ac:dyDescent="0.3">
      <c r="A3" s="54">
        <v>1</v>
      </c>
      <c r="B3">
        <f>steps!AG121</f>
        <v>116307</v>
      </c>
      <c r="C3">
        <f>steps!AH121</f>
        <v>24409.9</v>
      </c>
      <c r="D3">
        <f>steps!AI121</f>
        <v>16040.9</v>
      </c>
      <c r="E3">
        <f>steps!AJ121</f>
        <v>1183</v>
      </c>
      <c r="F3">
        <f>steps!AK121</f>
        <v>2492.5</v>
      </c>
      <c r="G3">
        <f>steps!AL121</f>
        <v>0</v>
      </c>
      <c r="H3">
        <f>steps!AM121</f>
        <v>573</v>
      </c>
      <c r="I3">
        <f>steps!AN121</f>
        <v>54510.3</v>
      </c>
      <c r="J3" s="23">
        <v>34</v>
      </c>
      <c r="K3">
        <f>steps!AO121</f>
        <v>11406</v>
      </c>
      <c r="L3">
        <f>steps!AP121</f>
        <v>12875.4</v>
      </c>
      <c r="M3">
        <f>steps!AQ121</f>
        <v>34961.300000000003</v>
      </c>
      <c r="N3">
        <f>steps!AR121</f>
        <v>13932.9</v>
      </c>
      <c r="O3">
        <f>steps!AS121</f>
        <v>5431</v>
      </c>
      <c r="P3">
        <f>steps!AT121</f>
        <v>10414</v>
      </c>
      <c r="Q3">
        <f>steps!AU121</f>
        <v>15358.4</v>
      </c>
      <c r="R3">
        <f>steps!AV121</f>
        <v>10179.5</v>
      </c>
      <c r="U3">
        <f t="shared" ref="U3:AB3" si="2">B3+VLOOKUP($A3,$J$3:$R$36,K$1,0)</f>
        <v>116307</v>
      </c>
      <c r="V3">
        <f t="shared" si="2"/>
        <v>24409.9</v>
      </c>
      <c r="W3">
        <f t="shared" si="2"/>
        <v>16040.9</v>
      </c>
      <c r="X3">
        <f t="shared" si="2"/>
        <v>1183</v>
      </c>
      <c r="Y3">
        <f t="shared" si="2"/>
        <v>2492.5</v>
      </c>
      <c r="Z3">
        <f t="shared" si="2"/>
        <v>0</v>
      </c>
      <c r="AA3">
        <f t="shared" si="2"/>
        <v>573</v>
      </c>
      <c r="AB3">
        <f t="shared" si="2"/>
        <v>54510.3</v>
      </c>
      <c r="AL3" t="s">
        <v>915</v>
      </c>
      <c r="AM3" t="s">
        <v>918</v>
      </c>
      <c r="AN3" t="s">
        <v>914</v>
      </c>
      <c r="AO3" t="s">
        <v>916</v>
      </c>
      <c r="AP3" s="113" t="s">
        <v>917</v>
      </c>
      <c r="AQ3" t="s">
        <v>914</v>
      </c>
      <c r="AR3" s="113" t="s">
        <v>917</v>
      </c>
      <c r="AS3" s="115" t="s">
        <v>917</v>
      </c>
      <c r="AT3" t="s">
        <v>914</v>
      </c>
    </row>
    <row r="4" spans="1:46" ht="15" thickBot="1" x14ac:dyDescent="0.35">
      <c r="A4" s="54">
        <v>2</v>
      </c>
      <c r="B4">
        <f>steps!AG122</f>
        <v>48495.3</v>
      </c>
      <c r="C4">
        <f>steps!AH122</f>
        <v>24409.9</v>
      </c>
      <c r="D4">
        <f>steps!AI122</f>
        <v>16040.9</v>
      </c>
      <c r="E4">
        <f>steps!AJ122</f>
        <v>1183</v>
      </c>
      <c r="F4">
        <f>steps!AK122</f>
        <v>2492.5</v>
      </c>
      <c r="G4">
        <f>steps!AL122</f>
        <v>0</v>
      </c>
      <c r="H4">
        <f>steps!AM122</f>
        <v>0</v>
      </c>
      <c r="I4">
        <f>steps!AN122</f>
        <v>0</v>
      </c>
      <c r="J4" s="23">
        <v>33</v>
      </c>
      <c r="K4">
        <f>steps!AO122</f>
        <v>10689.5</v>
      </c>
      <c r="L4">
        <f>steps!AP122</f>
        <v>11601.9</v>
      </c>
      <c r="M4">
        <f>steps!AQ122</f>
        <v>34961.300000000003</v>
      </c>
      <c r="N4">
        <f>steps!AR122</f>
        <v>13932.9</v>
      </c>
      <c r="O4">
        <f>steps!AS122</f>
        <v>5431</v>
      </c>
      <c r="P4">
        <f>steps!AT122</f>
        <v>10414</v>
      </c>
      <c r="Q4">
        <f>steps!AU122</f>
        <v>15358.4</v>
      </c>
      <c r="R4">
        <f>steps!AV122</f>
        <v>10179.5</v>
      </c>
      <c r="U4">
        <f t="shared" ref="U4:U36" si="3">B4+VLOOKUP($A4,$J$3:$R$36,K$1,0)</f>
        <v>48495.3</v>
      </c>
      <c r="V4">
        <f t="shared" ref="V4:V18" si="4">C4+VLOOKUP($A4,$J$3:$R$36,L$1,0)</f>
        <v>24409.9</v>
      </c>
      <c r="W4">
        <f t="shared" ref="W4:W18" si="5">D4+VLOOKUP($A4,$J$3:$R$36,M$1,0)</f>
        <v>16040.9</v>
      </c>
      <c r="X4">
        <f t="shared" ref="X4:X18" si="6">E4+VLOOKUP($A4,$J$3:$R$36,N$1,0)</f>
        <v>1183</v>
      </c>
      <c r="Y4">
        <f t="shared" ref="Y4:Y18" si="7">F4+VLOOKUP($A4,$J$3:$R$36,O$1,0)</f>
        <v>2492.5</v>
      </c>
      <c r="Z4">
        <f t="shared" ref="Z4:Z18" si="8">G4+VLOOKUP($A4,$J$3:$R$36,P$1,0)</f>
        <v>0</v>
      </c>
      <c r="AA4">
        <f t="shared" ref="AA4:AA18" si="9">H4+VLOOKUP($A4,$J$3:$R$36,Q$1,0)</f>
        <v>0</v>
      </c>
      <c r="AB4">
        <f t="shared" ref="AB4:AB18" si="10">I4+VLOOKUP($A4,$J$3:$R$36,R$1,0)</f>
        <v>0</v>
      </c>
      <c r="AL4" t="str">
        <f>T76</f>
        <v>arány</v>
      </c>
      <c r="AM4" s="112">
        <f t="shared" ref="AM4:AT4" si="11">U76</f>
        <v>0.35714285714285715</v>
      </c>
      <c r="AN4" s="112">
        <f t="shared" si="11"/>
        <v>0.36363636363636365</v>
      </c>
      <c r="AO4" s="112">
        <f t="shared" si="11"/>
        <v>0.5714285714285714</v>
      </c>
      <c r="AP4" s="114">
        <f t="shared" si="11"/>
        <v>0.7142857142857143</v>
      </c>
      <c r="AQ4" s="112">
        <f t="shared" si="11"/>
        <v>0.8</v>
      </c>
      <c r="AR4" s="114">
        <f t="shared" si="11"/>
        <v>1</v>
      </c>
      <c r="AS4" s="116">
        <f t="shared" si="11"/>
        <v>0.90909090909090906</v>
      </c>
      <c r="AT4" s="112">
        <f t="shared" si="11"/>
        <v>0.5</v>
      </c>
    </row>
    <row r="5" spans="1:46" x14ac:dyDescent="0.3">
      <c r="A5" s="54">
        <v>3</v>
      </c>
      <c r="B5">
        <f>steps!AG123</f>
        <v>27589.9</v>
      </c>
      <c r="C5">
        <f>steps!AH123</f>
        <v>2172.5</v>
      </c>
      <c r="D5">
        <f>steps!AI123</f>
        <v>16040.9</v>
      </c>
      <c r="E5">
        <f>steps!AJ123</f>
        <v>1183</v>
      </c>
      <c r="F5">
        <f>steps!AK123</f>
        <v>2492.5</v>
      </c>
      <c r="G5">
        <f>steps!AL123</f>
        <v>0</v>
      </c>
      <c r="H5">
        <f>steps!AM123</f>
        <v>0</v>
      </c>
      <c r="I5">
        <f>steps!AN123</f>
        <v>0</v>
      </c>
      <c r="J5" s="23">
        <v>32</v>
      </c>
      <c r="K5">
        <f>steps!AO123</f>
        <v>8679.5</v>
      </c>
      <c r="L5">
        <f>steps!AP123</f>
        <v>11601.9</v>
      </c>
      <c r="M5">
        <f>steps!AQ123</f>
        <v>34911.300000000003</v>
      </c>
      <c r="N5">
        <f>steps!AR123</f>
        <v>12695.9</v>
      </c>
      <c r="O5">
        <f>steps!AS123</f>
        <v>5431</v>
      </c>
      <c r="P5">
        <f>steps!AT123</f>
        <v>10414</v>
      </c>
      <c r="Q5">
        <f>steps!AU123</f>
        <v>15358.4</v>
      </c>
      <c r="R5">
        <f>steps!AV123</f>
        <v>10179.5</v>
      </c>
      <c r="U5">
        <f t="shared" si="3"/>
        <v>27589.9</v>
      </c>
      <c r="V5">
        <f t="shared" si="4"/>
        <v>2172.5</v>
      </c>
      <c r="W5">
        <f t="shared" si="5"/>
        <v>16040.9</v>
      </c>
      <c r="X5">
        <f t="shared" si="6"/>
        <v>1183</v>
      </c>
      <c r="Y5">
        <f t="shared" si="7"/>
        <v>2492.5</v>
      </c>
      <c r="Z5">
        <f t="shared" si="8"/>
        <v>0</v>
      </c>
      <c r="AA5">
        <f t="shared" si="9"/>
        <v>0</v>
      </c>
      <c r="AB5">
        <f t="shared" si="10"/>
        <v>0</v>
      </c>
    </row>
    <row r="6" spans="1:46" x14ac:dyDescent="0.3">
      <c r="A6" s="54">
        <v>4</v>
      </c>
      <c r="B6">
        <f>steps!AG124</f>
        <v>27506.400000000001</v>
      </c>
      <c r="C6">
        <f>steps!AH124</f>
        <v>2172.5</v>
      </c>
      <c r="D6">
        <f>steps!AI124</f>
        <v>16040.9</v>
      </c>
      <c r="E6">
        <f>steps!AJ124</f>
        <v>552.5</v>
      </c>
      <c r="F6">
        <f>steps!AK124</f>
        <v>2492.5</v>
      </c>
      <c r="G6">
        <f>steps!AL124</f>
        <v>0</v>
      </c>
      <c r="H6">
        <f>steps!AM124</f>
        <v>0</v>
      </c>
      <c r="I6">
        <f>steps!AN124</f>
        <v>0</v>
      </c>
      <c r="J6" s="23">
        <v>31</v>
      </c>
      <c r="K6">
        <f>steps!AO124</f>
        <v>2028</v>
      </c>
      <c r="L6">
        <f>steps!AP124</f>
        <v>11601.9</v>
      </c>
      <c r="M6">
        <f>steps!AQ124</f>
        <v>17623.400000000001</v>
      </c>
      <c r="N6">
        <f>steps!AR124</f>
        <v>12695.9</v>
      </c>
      <c r="O6">
        <f>steps!AS124</f>
        <v>5431</v>
      </c>
      <c r="P6">
        <f>steps!AT124</f>
        <v>10414</v>
      </c>
      <c r="Q6">
        <f>steps!AU124</f>
        <v>15358.4</v>
      </c>
      <c r="R6">
        <f>steps!AV124</f>
        <v>10179.5</v>
      </c>
      <c r="U6">
        <f t="shared" si="3"/>
        <v>27506.400000000001</v>
      </c>
      <c r="V6">
        <f t="shared" si="4"/>
        <v>2172.5</v>
      </c>
      <c r="W6">
        <f t="shared" si="5"/>
        <v>16040.9</v>
      </c>
      <c r="X6">
        <f t="shared" si="6"/>
        <v>552.5</v>
      </c>
      <c r="Y6">
        <f t="shared" si="7"/>
        <v>2492.5</v>
      </c>
      <c r="Z6">
        <f t="shared" si="8"/>
        <v>0</v>
      </c>
      <c r="AA6">
        <f t="shared" si="9"/>
        <v>0</v>
      </c>
      <c r="AB6">
        <f t="shared" si="10"/>
        <v>0</v>
      </c>
    </row>
    <row r="7" spans="1:46" x14ac:dyDescent="0.3">
      <c r="A7" s="54">
        <v>5</v>
      </c>
      <c r="B7">
        <f>steps!AG125</f>
        <v>27506.400000000001</v>
      </c>
      <c r="C7">
        <f>steps!AH125</f>
        <v>2172.5</v>
      </c>
      <c r="D7">
        <f>steps!AI125</f>
        <v>16040.9</v>
      </c>
      <c r="E7">
        <f>steps!AJ125</f>
        <v>552.5</v>
      </c>
      <c r="F7">
        <f>steps!AK125</f>
        <v>2492.5</v>
      </c>
      <c r="G7">
        <f>steps!AL125</f>
        <v>0</v>
      </c>
      <c r="H7">
        <f>steps!AM125</f>
        <v>0</v>
      </c>
      <c r="I7">
        <f>steps!AN125</f>
        <v>0</v>
      </c>
      <c r="J7" s="23">
        <v>30</v>
      </c>
      <c r="K7">
        <f>steps!AO125</f>
        <v>2028</v>
      </c>
      <c r="L7">
        <f>steps!AP125</f>
        <v>11601.9</v>
      </c>
      <c r="M7">
        <f>steps!AQ125</f>
        <v>17623.400000000001</v>
      </c>
      <c r="N7">
        <f>steps!AR125</f>
        <v>5576</v>
      </c>
      <c r="O7">
        <f>steps!AS125</f>
        <v>5431</v>
      </c>
      <c r="P7">
        <f>steps!AT125</f>
        <v>10414</v>
      </c>
      <c r="Q7">
        <f>steps!AU125</f>
        <v>15358.4</v>
      </c>
      <c r="R7">
        <f>steps!AV125</f>
        <v>10179.5</v>
      </c>
      <c r="U7">
        <f t="shared" si="3"/>
        <v>27506.400000000001</v>
      </c>
      <c r="V7">
        <f t="shared" si="4"/>
        <v>2172.5</v>
      </c>
      <c r="W7">
        <f t="shared" si="5"/>
        <v>16040.9</v>
      </c>
      <c r="X7">
        <f t="shared" si="6"/>
        <v>552.5</v>
      </c>
      <c r="Y7">
        <f t="shared" si="7"/>
        <v>2492.5</v>
      </c>
      <c r="Z7">
        <f t="shared" si="8"/>
        <v>0</v>
      </c>
      <c r="AA7">
        <f t="shared" si="9"/>
        <v>0</v>
      </c>
      <c r="AB7">
        <f t="shared" si="10"/>
        <v>0</v>
      </c>
      <c r="AM7" t="s">
        <v>349</v>
      </c>
      <c r="AN7">
        <v>1</v>
      </c>
      <c r="AO7">
        <v>0</v>
      </c>
      <c r="AP7">
        <v>1</v>
      </c>
      <c r="AQ7">
        <v>1</v>
      </c>
      <c r="AR7">
        <v>1</v>
      </c>
      <c r="AS7">
        <v>1</v>
      </c>
    </row>
    <row r="8" spans="1:46" x14ac:dyDescent="0.3">
      <c r="A8" s="54">
        <v>6</v>
      </c>
      <c r="B8">
        <f>steps!AG126</f>
        <v>27506.400000000001</v>
      </c>
      <c r="C8">
        <f>steps!AH126</f>
        <v>2172.5</v>
      </c>
      <c r="D8">
        <f>steps!AI126</f>
        <v>16040.9</v>
      </c>
      <c r="E8">
        <f>steps!AJ126</f>
        <v>552.5</v>
      </c>
      <c r="F8">
        <f>steps!AK126</f>
        <v>0</v>
      </c>
      <c r="G8">
        <f>steps!AL126</f>
        <v>0</v>
      </c>
      <c r="H8">
        <f>steps!AM126</f>
        <v>0</v>
      </c>
      <c r="I8">
        <f>steps!AN126</f>
        <v>0</v>
      </c>
      <c r="J8" s="23">
        <v>29</v>
      </c>
      <c r="K8">
        <f>steps!AO126</f>
        <v>2028</v>
      </c>
      <c r="L8">
        <f>steps!AP126</f>
        <v>11582.4</v>
      </c>
      <c r="M8">
        <f>steps!AQ126</f>
        <v>17623.400000000001</v>
      </c>
      <c r="N8">
        <f>steps!AR126</f>
        <v>5576</v>
      </c>
      <c r="O8">
        <f>steps!AS126</f>
        <v>5431</v>
      </c>
      <c r="P8">
        <f>steps!AT126</f>
        <v>10414</v>
      </c>
      <c r="Q8">
        <f>steps!AU126</f>
        <v>15358.4</v>
      </c>
      <c r="R8">
        <f>steps!AV126</f>
        <v>10179.5</v>
      </c>
      <c r="U8">
        <f t="shared" si="3"/>
        <v>27506.400000000001</v>
      </c>
      <c r="V8">
        <f t="shared" si="4"/>
        <v>2172.5</v>
      </c>
      <c r="W8">
        <f t="shared" si="5"/>
        <v>31540.3</v>
      </c>
      <c r="X8">
        <f t="shared" si="6"/>
        <v>552.5</v>
      </c>
      <c r="Y8">
        <f t="shared" si="7"/>
        <v>0</v>
      </c>
      <c r="Z8">
        <f t="shared" si="8"/>
        <v>0</v>
      </c>
      <c r="AA8">
        <f t="shared" si="9"/>
        <v>0</v>
      </c>
      <c r="AB8">
        <f t="shared" si="10"/>
        <v>0</v>
      </c>
      <c r="AN8" t="s">
        <v>922</v>
      </c>
      <c r="AO8" t="s">
        <v>922</v>
      </c>
      <c r="AP8" t="s">
        <v>922</v>
      </c>
      <c r="AQ8" t="s">
        <v>922</v>
      </c>
      <c r="AR8" t="s">
        <v>923</v>
      </c>
      <c r="AS8" t="s">
        <v>923</v>
      </c>
    </row>
    <row r="9" spans="1:46" x14ac:dyDescent="0.3">
      <c r="A9" s="54">
        <v>7</v>
      </c>
      <c r="B9">
        <f>steps!AG127</f>
        <v>27506.400000000001</v>
      </c>
      <c r="C9">
        <f>steps!AH127</f>
        <v>2172.5</v>
      </c>
      <c r="D9">
        <f>steps!AI127</f>
        <v>14109.4</v>
      </c>
      <c r="E9">
        <f>steps!AJ127</f>
        <v>552.5</v>
      </c>
      <c r="F9">
        <f>steps!AK127</f>
        <v>0</v>
      </c>
      <c r="G9">
        <f>steps!AL127</f>
        <v>0</v>
      </c>
      <c r="H9">
        <f>steps!AM127</f>
        <v>0</v>
      </c>
      <c r="I9">
        <f>steps!AN127</f>
        <v>0</v>
      </c>
      <c r="J9" s="23">
        <v>28</v>
      </c>
      <c r="K9">
        <f>steps!AO127</f>
        <v>2028</v>
      </c>
      <c r="L9">
        <f>steps!AP127</f>
        <v>11582.4</v>
      </c>
      <c r="M9">
        <f>steps!AQ127</f>
        <v>17623.400000000001</v>
      </c>
      <c r="N9">
        <f>steps!AR127</f>
        <v>5576</v>
      </c>
      <c r="O9">
        <f>steps!AS127</f>
        <v>5431</v>
      </c>
      <c r="P9">
        <f>steps!AT127</f>
        <v>10414</v>
      </c>
      <c r="Q9">
        <f>steps!AU127</f>
        <v>10346</v>
      </c>
      <c r="R9">
        <f>steps!AV127</f>
        <v>0</v>
      </c>
      <c r="U9">
        <f t="shared" si="3"/>
        <v>27506.400000000001</v>
      </c>
      <c r="V9">
        <f t="shared" si="4"/>
        <v>2172.5</v>
      </c>
      <c r="W9">
        <f t="shared" si="5"/>
        <v>29608.799999999999</v>
      </c>
      <c r="X9">
        <f t="shared" si="6"/>
        <v>552.5</v>
      </c>
      <c r="Y9">
        <f t="shared" si="7"/>
        <v>0</v>
      </c>
      <c r="Z9">
        <f t="shared" si="8"/>
        <v>0</v>
      </c>
      <c r="AA9">
        <f t="shared" si="9"/>
        <v>0</v>
      </c>
      <c r="AB9">
        <f t="shared" si="10"/>
        <v>0</v>
      </c>
      <c r="AM9" t="s">
        <v>921</v>
      </c>
      <c r="AN9" t="s">
        <v>918</v>
      </c>
      <c r="AO9" t="s">
        <v>917</v>
      </c>
      <c r="AP9" t="s">
        <v>925</v>
      </c>
      <c r="AQ9" t="s">
        <v>926</v>
      </c>
      <c r="AR9" t="s">
        <v>914</v>
      </c>
      <c r="AS9" t="s">
        <v>916</v>
      </c>
      <c r="AT9" t="s">
        <v>924</v>
      </c>
    </row>
    <row r="10" spans="1:46" x14ac:dyDescent="0.3">
      <c r="A10" s="54">
        <v>8</v>
      </c>
      <c r="B10">
        <f>steps!AG128</f>
        <v>14544.4</v>
      </c>
      <c r="C10">
        <f>steps!AH128</f>
        <v>2172.5</v>
      </c>
      <c r="D10">
        <f>steps!AI128</f>
        <v>14109.4</v>
      </c>
      <c r="E10">
        <f>steps!AJ128</f>
        <v>552.5</v>
      </c>
      <c r="F10">
        <f>steps!AK128</f>
        <v>0</v>
      </c>
      <c r="G10">
        <f>steps!AL128</f>
        <v>0</v>
      </c>
      <c r="H10">
        <f>steps!AM128</f>
        <v>0</v>
      </c>
      <c r="I10">
        <f>steps!AN128</f>
        <v>0</v>
      </c>
      <c r="J10" s="23">
        <v>27</v>
      </c>
      <c r="K10">
        <f>steps!AO128</f>
        <v>2028</v>
      </c>
      <c r="L10">
        <f>steps!AP128</f>
        <v>11582.4</v>
      </c>
      <c r="M10">
        <f>steps!AQ128</f>
        <v>17623.400000000001</v>
      </c>
      <c r="N10">
        <f>steps!AR128</f>
        <v>5576</v>
      </c>
      <c r="O10">
        <f>steps!AS128</f>
        <v>5431</v>
      </c>
      <c r="P10">
        <f>steps!AT128</f>
        <v>10414</v>
      </c>
      <c r="Q10">
        <f>steps!AU128</f>
        <v>10346</v>
      </c>
      <c r="R10">
        <f>steps!AV128</f>
        <v>0</v>
      </c>
      <c r="U10">
        <f t="shared" si="3"/>
        <v>14544.4</v>
      </c>
      <c r="V10">
        <f t="shared" si="4"/>
        <v>2172.5</v>
      </c>
      <c r="W10">
        <f t="shared" si="5"/>
        <v>29608.799999999999</v>
      </c>
      <c r="X10">
        <f t="shared" si="6"/>
        <v>552.5</v>
      </c>
      <c r="Y10">
        <f t="shared" si="7"/>
        <v>0</v>
      </c>
      <c r="Z10">
        <f t="shared" si="8"/>
        <v>9723</v>
      </c>
      <c r="AA10">
        <f t="shared" si="9"/>
        <v>27.5</v>
      </c>
      <c r="AB10">
        <f t="shared" si="10"/>
        <v>0</v>
      </c>
      <c r="AM10" t="str">
        <f>steps!AF41</f>
        <v>OAM3</v>
      </c>
      <c r="AN10" s="117">
        <f>AM4</f>
        <v>0.35714285714285715</v>
      </c>
      <c r="AO10" s="117">
        <f>AVERAGE(AP4,AR4,AS4)</f>
        <v>0.87445887445887449</v>
      </c>
      <c r="AP10" s="117">
        <f>AVERAGE(AN4,AQ4,AT4)</f>
        <v>0.55454545454545456</v>
      </c>
      <c r="AQ10">
        <v>0</v>
      </c>
      <c r="AR10">
        <f>COUNTIF($AM3:$AT3,AR9)</f>
        <v>3</v>
      </c>
      <c r="AS10">
        <f>COUNTIF($AM3:$AT3,AS9)</f>
        <v>1</v>
      </c>
      <c r="AT10">
        <v>1000</v>
      </c>
    </row>
    <row r="11" spans="1:46" x14ac:dyDescent="0.3">
      <c r="A11" s="54">
        <v>9</v>
      </c>
      <c r="B11">
        <f>steps!AG129</f>
        <v>13600.9</v>
      </c>
      <c r="C11">
        <f>steps!AH129</f>
        <v>2172.5</v>
      </c>
      <c r="D11">
        <f>steps!AI129</f>
        <v>5390.5</v>
      </c>
      <c r="E11">
        <f>steps!AJ129</f>
        <v>552.5</v>
      </c>
      <c r="F11">
        <f>steps!AK129</f>
        <v>0</v>
      </c>
      <c r="G11">
        <f>steps!AL129</f>
        <v>0</v>
      </c>
      <c r="H11">
        <f>steps!AM129</f>
        <v>0</v>
      </c>
      <c r="I11">
        <f>steps!AN129</f>
        <v>0</v>
      </c>
      <c r="J11" s="23">
        <v>26</v>
      </c>
      <c r="K11">
        <f>steps!AO129</f>
        <v>1410.5</v>
      </c>
      <c r="L11">
        <f>steps!AP129</f>
        <v>11582.4</v>
      </c>
      <c r="M11">
        <f>steps!AQ129</f>
        <v>17623.400000000001</v>
      </c>
      <c r="N11">
        <f>steps!AR129</f>
        <v>5576</v>
      </c>
      <c r="O11">
        <f>steps!AS129</f>
        <v>5431</v>
      </c>
      <c r="P11">
        <f>steps!AT129</f>
        <v>10414</v>
      </c>
      <c r="Q11">
        <f>steps!AU129</f>
        <v>9830</v>
      </c>
      <c r="R11">
        <f>steps!AV129</f>
        <v>0</v>
      </c>
      <c r="U11">
        <f t="shared" si="3"/>
        <v>14374.4</v>
      </c>
      <c r="V11">
        <f t="shared" si="4"/>
        <v>2172.5</v>
      </c>
      <c r="W11">
        <f t="shared" si="5"/>
        <v>20889.900000000001</v>
      </c>
      <c r="X11">
        <f t="shared" si="6"/>
        <v>552.5</v>
      </c>
      <c r="Y11">
        <f t="shared" si="7"/>
        <v>0</v>
      </c>
      <c r="Z11">
        <f t="shared" si="8"/>
        <v>9723</v>
      </c>
      <c r="AA11">
        <f t="shared" si="9"/>
        <v>330</v>
      </c>
      <c r="AB11">
        <f t="shared" si="10"/>
        <v>0</v>
      </c>
      <c r="AM11" t="str">
        <f>steps!BJ41</f>
        <v>OAM4</v>
      </c>
      <c r="AT11">
        <v>1000</v>
      </c>
    </row>
    <row r="12" spans="1:46" x14ac:dyDescent="0.3">
      <c r="A12" s="54">
        <v>10</v>
      </c>
      <c r="B12">
        <f>steps!AG130</f>
        <v>11087</v>
      </c>
      <c r="C12">
        <f>steps!AH130</f>
        <v>2172.5</v>
      </c>
      <c r="D12">
        <f>steps!AI130</f>
        <v>0</v>
      </c>
      <c r="E12">
        <f>steps!AJ130</f>
        <v>552.5</v>
      </c>
      <c r="F12">
        <f>steps!AK130</f>
        <v>0</v>
      </c>
      <c r="G12">
        <f>steps!AL130</f>
        <v>0</v>
      </c>
      <c r="H12">
        <f>steps!AM130</f>
        <v>0</v>
      </c>
      <c r="I12">
        <f>steps!AN130</f>
        <v>0</v>
      </c>
      <c r="J12" s="23">
        <v>25</v>
      </c>
      <c r="K12">
        <f>steps!AO130</f>
        <v>1410.5</v>
      </c>
      <c r="L12">
        <f>steps!AP130</f>
        <v>11582.4</v>
      </c>
      <c r="M12">
        <f>steps!AQ130</f>
        <v>17623.400000000001</v>
      </c>
      <c r="N12">
        <f>steps!AR130</f>
        <v>5576</v>
      </c>
      <c r="O12">
        <f>steps!AS130</f>
        <v>5431</v>
      </c>
      <c r="P12">
        <f>steps!AT130</f>
        <v>10414</v>
      </c>
      <c r="Q12">
        <f>steps!AU130</f>
        <v>9830</v>
      </c>
      <c r="R12">
        <f>steps!AV130</f>
        <v>0</v>
      </c>
      <c r="U12">
        <f t="shared" si="3"/>
        <v>11860.5</v>
      </c>
      <c r="V12">
        <f t="shared" si="4"/>
        <v>13325</v>
      </c>
      <c r="W12">
        <f t="shared" si="5"/>
        <v>15499.4</v>
      </c>
      <c r="X12">
        <f t="shared" si="6"/>
        <v>552.5</v>
      </c>
      <c r="Y12">
        <f t="shared" si="7"/>
        <v>0</v>
      </c>
      <c r="Z12">
        <f t="shared" si="8"/>
        <v>9723</v>
      </c>
      <c r="AA12">
        <f t="shared" si="9"/>
        <v>330</v>
      </c>
      <c r="AB12">
        <f t="shared" si="10"/>
        <v>0</v>
      </c>
      <c r="AM12" t="str">
        <f>steps!CF41</f>
        <v>OAM5</v>
      </c>
      <c r="AT12">
        <v>1000</v>
      </c>
    </row>
    <row r="13" spans="1:46" x14ac:dyDescent="0.3">
      <c r="A13" s="54">
        <v>11</v>
      </c>
      <c r="B13">
        <f>steps!AG131</f>
        <v>11087</v>
      </c>
      <c r="C13">
        <f>steps!AH131</f>
        <v>2172.5</v>
      </c>
      <c r="D13">
        <f>steps!AI131</f>
        <v>0</v>
      </c>
      <c r="E13">
        <f>steps!AJ131</f>
        <v>552.5</v>
      </c>
      <c r="F13">
        <f>steps!AK131</f>
        <v>0</v>
      </c>
      <c r="G13">
        <f>steps!AL131</f>
        <v>0</v>
      </c>
      <c r="H13">
        <f>steps!AM131</f>
        <v>0</v>
      </c>
      <c r="I13">
        <f>steps!AN131</f>
        <v>0</v>
      </c>
      <c r="J13" s="23">
        <v>24</v>
      </c>
      <c r="K13">
        <f>steps!AO131</f>
        <v>1410.5</v>
      </c>
      <c r="L13">
        <f>steps!AP131</f>
        <v>11582.4</v>
      </c>
      <c r="M13">
        <f>steps!AQ131</f>
        <v>17623.400000000001</v>
      </c>
      <c r="N13">
        <f>steps!AR131</f>
        <v>5576</v>
      </c>
      <c r="O13">
        <f>steps!AS131</f>
        <v>5431</v>
      </c>
      <c r="P13">
        <f>steps!AT131</f>
        <v>10414</v>
      </c>
      <c r="Q13">
        <f>steps!AU131</f>
        <v>9830</v>
      </c>
      <c r="R13">
        <f>steps!AV131</f>
        <v>0</v>
      </c>
      <c r="U13">
        <f t="shared" si="3"/>
        <v>11860.5</v>
      </c>
      <c r="V13">
        <f t="shared" si="4"/>
        <v>13325</v>
      </c>
      <c r="W13">
        <f t="shared" si="5"/>
        <v>15499.4</v>
      </c>
      <c r="X13">
        <f t="shared" si="6"/>
        <v>3301</v>
      </c>
      <c r="Y13">
        <f t="shared" si="7"/>
        <v>0</v>
      </c>
      <c r="Z13">
        <f t="shared" si="8"/>
        <v>9723</v>
      </c>
      <c r="AA13">
        <f t="shared" si="9"/>
        <v>330</v>
      </c>
      <c r="AB13">
        <f t="shared" si="10"/>
        <v>0</v>
      </c>
      <c r="AM13" t="s">
        <v>360</v>
      </c>
    </row>
    <row r="14" spans="1:46" x14ac:dyDescent="0.3">
      <c r="A14" s="54">
        <v>12</v>
      </c>
      <c r="B14">
        <f>steps!AG132</f>
        <v>11087</v>
      </c>
      <c r="C14">
        <f>steps!AH132</f>
        <v>2172.5</v>
      </c>
      <c r="D14">
        <f>steps!AI132</f>
        <v>0</v>
      </c>
      <c r="E14">
        <f>steps!AJ132</f>
        <v>552.5</v>
      </c>
      <c r="F14">
        <f>steps!AK132</f>
        <v>0</v>
      </c>
      <c r="G14">
        <f>steps!AL132</f>
        <v>0</v>
      </c>
      <c r="H14">
        <f>steps!AM132</f>
        <v>0</v>
      </c>
      <c r="I14">
        <f>steps!AN132</f>
        <v>0</v>
      </c>
      <c r="J14" s="23">
        <v>23</v>
      </c>
      <c r="K14">
        <f>steps!AO132</f>
        <v>1410.5</v>
      </c>
      <c r="L14">
        <f>steps!AP132</f>
        <v>11582.4</v>
      </c>
      <c r="M14">
        <f>steps!AQ132</f>
        <v>17623.400000000001</v>
      </c>
      <c r="N14">
        <f>steps!AR132</f>
        <v>5576</v>
      </c>
      <c r="O14">
        <f>steps!AS132</f>
        <v>2288</v>
      </c>
      <c r="P14">
        <f>steps!AT132</f>
        <v>10414</v>
      </c>
      <c r="Q14">
        <f>steps!AU132</f>
        <v>9830</v>
      </c>
      <c r="R14">
        <f>steps!AV132</f>
        <v>0</v>
      </c>
      <c r="U14">
        <f t="shared" si="3"/>
        <v>11860.5</v>
      </c>
      <c r="V14">
        <f t="shared" si="4"/>
        <v>13754.9</v>
      </c>
      <c r="W14">
        <f t="shared" si="5"/>
        <v>15499.4</v>
      </c>
      <c r="X14">
        <f t="shared" si="6"/>
        <v>3301</v>
      </c>
      <c r="Y14">
        <f t="shared" si="7"/>
        <v>0</v>
      </c>
      <c r="Z14">
        <f t="shared" si="8"/>
        <v>10414</v>
      </c>
      <c r="AA14">
        <f t="shared" si="9"/>
        <v>330</v>
      </c>
      <c r="AB14">
        <f t="shared" si="10"/>
        <v>0</v>
      </c>
    </row>
    <row r="15" spans="1:46" x14ac:dyDescent="0.3">
      <c r="A15" s="54">
        <v>13</v>
      </c>
      <c r="B15">
        <f>steps!AG133</f>
        <v>11087</v>
      </c>
      <c r="C15">
        <f>steps!AH133</f>
        <v>2043</v>
      </c>
      <c r="D15">
        <f>steps!AI133</f>
        <v>0</v>
      </c>
      <c r="E15">
        <f>steps!AJ133</f>
        <v>552.5</v>
      </c>
      <c r="F15">
        <f>steps!AK133</f>
        <v>0</v>
      </c>
      <c r="G15">
        <f>steps!AL133</f>
        <v>0</v>
      </c>
      <c r="H15">
        <f>steps!AM133</f>
        <v>0</v>
      </c>
      <c r="I15">
        <f>steps!AN133</f>
        <v>0</v>
      </c>
      <c r="J15" s="23">
        <v>22</v>
      </c>
      <c r="K15">
        <f>steps!AO133</f>
        <v>1232.5</v>
      </c>
      <c r="L15">
        <f>steps!AP133</f>
        <v>11582.4</v>
      </c>
      <c r="M15">
        <f>steps!AQ133</f>
        <v>17623.400000000001</v>
      </c>
      <c r="N15">
        <f>steps!AR133</f>
        <v>5576</v>
      </c>
      <c r="O15">
        <f>steps!AS133</f>
        <v>2288</v>
      </c>
      <c r="P15">
        <f>steps!AT133</f>
        <v>10414</v>
      </c>
      <c r="Q15">
        <f>steps!AU133</f>
        <v>9830</v>
      </c>
      <c r="R15">
        <f>steps!AV133</f>
        <v>0</v>
      </c>
      <c r="U15">
        <f t="shared" si="3"/>
        <v>11860.5</v>
      </c>
      <c r="V15">
        <f t="shared" si="4"/>
        <v>13625.4</v>
      </c>
      <c r="W15">
        <f t="shared" si="5"/>
        <v>15499.4</v>
      </c>
      <c r="X15">
        <f t="shared" si="6"/>
        <v>3301</v>
      </c>
      <c r="Y15">
        <f t="shared" si="7"/>
        <v>0</v>
      </c>
      <c r="Z15">
        <f t="shared" si="8"/>
        <v>10414</v>
      </c>
      <c r="AA15">
        <f t="shared" si="9"/>
        <v>6852</v>
      </c>
      <c r="AB15">
        <f t="shared" si="10"/>
        <v>0</v>
      </c>
      <c r="AM15" s="124" t="s">
        <v>929</v>
      </c>
      <c r="AN15" s="124"/>
      <c r="AO15" s="124"/>
      <c r="AP15" s="124"/>
      <c r="AQ15" s="124"/>
      <c r="AR15" s="124"/>
      <c r="AS15" s="124"/>
      <c r="AT15" s="124"/>
    </row>
    <row r="16" spans="1:46" x14ac:dyDescent="0.3">
      <c r="A16" s="54">
        <v>14</v>
      </c>
      <c r="B16">
        <f>steps!AG134</f>
        <v>11087</v>
      </c>
      <c r="C16">
        <f>steps!AH134</f>
        <v>2043</v>
      </c>
      <c r="D16">
        <f>steps!AI134</f>
        <v>0</v>
      </c>
      <c r="E16">
        <f>steps!AJ134</f>
        <v>552.5</v>
      </c>
      <c r="F16">
        <f>steps!AK134</f>
        <v>0</v>
      </c>
      <c r="G16">
        <f>steps!AL134</f>
        <v>0</v>
      </c>
      <c r="H16">
        <f>steps!AM134</f>
        <v>0</v>
      </c>
      <c r="I16">
        <f>steps!AN134</f>
        <v>0</v>
      </c>
      <c r="J16" s="23">
        <v>21</v>
      </c>
      <c r="K16">
        <f>steps!AO134</f>
        <v>1232.5</v>
      </c>
      <c r="L16">
        <f>steps!AP134</f>
        <v>11582.4</v>
      </c>
      <c r="M16">
        <f>steps!AQ134</f>
        <v>17623.400000000001</v>
      </c>
      <c r="N16">
        <f>steps!AR134</f>
        <v>5576</v>
      </c>
      <c r="O16">
        <f>steps!AS134</f>
        <v>622.5</v>
      </c>
      <c r="P16">
        <f>steps!AT134</f>
        <v>10414</v>
      </c>
      <c r="Q16">
        <f>steps!AU134</f>
        <v>9668</v>
      </c>
      <c r="R16">
        <f>steps!AV134</f>
        <v>0</v>
      </c>
      <c r="U16">
        <f t="shared" si="3"/>
        <v>11860.5</v>
      </c>
      <c r="V16">
        <f t="shared" si="4"/>
        <v>13625.4</v>
      </c>
      <c r="W16">
        <f t="shared" si="5"/>
        <v>15499.4</v>
      </c>
      <c r="X16">
        <f t="shared" si="6"/>
        <v>3301</v>
      </c>
      <c r="Y16">
        <f t="shared" si="7"/>
        <v>0</v>
      </c>
      <c r="Z16">
        <f t="shared" si="8"/>
        <v>10414</v>
      </c>
      <c r="AA16">
        <f t="shared" si="9"/>
        <v>7555.5</v>
      </c>
      <c r="AB16">
        <f t="shared" si="10"/>
        <v>0</v>
      </c>
    </row>
    <row r="17" spans="1:28" x14ac:dyDescent="0.3">
      <c r="A17" s="54">
        <v>15</v>
      </c>
      <c r="B17">
        <f>steps!AG135</f>
        <v>11087</v>
      </c>
      <c r="C17">
        <f>steps!AH135</f>
        <v>2043</v>
      </c>
      <c r="D17">
        <f>steps!AI135</f>
        <v>0</v>
      </c>
      <c r="E17">
        <f>steps!AJ135</f>
        <v>552.5</v>
      </c>
      <c r="F17">
        <f>steps!AK135</f>
        <v>0</v>
      </c>
      <c r="G17">
        <f>steps!AL135</f>
        <v>0</v>
      </c>
      <c r="H17">
        <f>steps!AM135</f>
        <v>0</v>
      </c>
      <c r="I17">
        <f>steps!AN135</f>
        <v>0</v>
      </c>
      <c r="J17" s="23">
        <v>20</v>
      </c>
      <c r="K17">
        <f>steps!AO135</f>
        <v>773.5</v>
      </c>
      <c r="L17">
        <f>steps!AP135</f>
        <v>11582.4</v>
      </c>
      <c r="M17">
        <f>steps!AQ135</f>
        <v>17623.400000000001</v>
      </c>
      <c r="N17">
        <f>steps!AR135</f>
        <v>5576</v>
      </c>
      <c r="O17">
        <f>steps!AS135</f>
        <v>622.5</v>
      </c>
      <c r="P17">
        <f>steps!AT135</f>
        <v>10414</v>
      </c>
      <c r="Q17">
        <f>steps!AU135</f>
        <v>9668</v>
      </c>
      <c r="R17">
        <f>steps!AV135</f>
        <v>0</v>
      </c>
      <c r="U17">
        <f t="shared" si="3"/>
        <v>11860.5</v>
      </c>
      <c r="V17">
        <f t="shared" si="4"/>
        <v>13625.4</v>
      </c>
      <c r="W17">
        <f t="shared" si="5"/>
        <v>15499.4</v>
      </c>
      <c r="X17">
        <f t="shared" si="6"/>
        <v>5057.5</v>
      </c>
      <c r="Y17">
        <f t="shared" si="7"/>
        <v>0</v>
      </c>
      <c r="Z17">
        <f t="shared" si="8"/>
        <v>10414</v>
      </c>
      <c r="AA17">
        <f t="shared" si="9"/>
        <v>8405.5</v>
      </c>
      <c r="AB17">
        <f t="shared" si="10"/>
        <v>0</v>
      </c>
    </row>
    <row r="18" spans="1:28" x14ac:dyDescent="0.3">
      <c r="A18" s="54">
        <v>16</v>
      </c>
      <c r="B18">
        <f>steps!AG136</f>
        <v>11087</v>
      </c>
      <c r="C18">
        <f>steps!AH136</f>
        <v>2024</v>
      </c>
      <c r="D18">
        <f>steps!AI136</f>
        <v>0</v>
      </c>
      <c r="E18">
        <f>steps!AJ136</f>
        <v>552.5</v>
      </c>
      <c r="F18">
        <f>steps!AK136</f>
        <v>0</v>
      </c>
      <c r="G18">
        <f>steps!AL136</f>
        <v>0</v>
      </c>
      <c r="H18">
        <f>steps!AM136</f>
        <v>0</v>
      </c>
      <c r="I18">
        <f>steps!AN136</f>
        <v>0</v>
      </c>
      <c r="J18" s="23">
        <v>19</v>
      </c>
      <c r="K18">
        <f>steps!AO136</f>
        <v>773.5</v>
      </c>
      <c r="L18">
        <f>steps!AP136</f>
        <v>11582.4</v>
      </c>
      <c r="M18">
        <f>steps!AQ136</f>
        <v>17623.400000000001</v>
      </c>
      <c r="N18">
        <f>steps!AR136</f>
        <v>5576</v>
      </c>
      <c r="O18">
        <f>steps!AS136</f>
        <v>622.5</v>
      </c>
      <c r="P18">
        <f>steps!AT136</f>
        <v>10414</v>
      </c>
      <c r="Q18">
        <f>steps!AU136</f>
        <v>9451.5</v>
      </c>
      <c r="R18">
        <f>steps!AV136</f>
        <v>0</v>
      </c>
      <c r="U18">
        <f t="shared" si="3"/>
        <v>11860.5</v>
      </c>
      <c r="V18">
        <f t="shared" si="4"/>
        <v>13606.4</v>
      </c>
      <c r="W18">
        <f t="shared" si="5"/>
        <v>15499.4</v>
      </c>
      <c r="X18">
        <f t="shared" si="6"/>
        <v>5057.5</v>
      </c>
      <c r="Y18">
        <f t="shared" si="7"/>
        <v>597.5</v>
      </c>
      <c r="Z18">
        <f t="shared" si="8"/>
        <v>10414</v>
      </c>
      <c r="AA18">
        <f t="shared" si="9"/>
        <v>8405.5</v>
      </c>
      <c r="AB18">
        <f t="shared" si="10"/>
        <v>0</v>
      </c>
    </row>
    <row r="19" spans="1:28" x14ac:dyDescent="0.3">
      <c r="A19" s="54">
        <v>17</v>
      </c>
      <c r="B19">
        <f>steps!AG137</f>
        <v>10830.5</v>
      </c>
      <c r="C19">
        <f>steps!AH137</f>
        <v>2024</v>
      </c>
      <c r="D19">
        <f>steps!AI137</f>
        <v>0</v>
      </c>
      <c r="E19">
        <f>steps!AJ137</f>
        <v>552.5</v>
      </c>
      <c r="F19">
        <f>steps!AK137</f>
        <v>0</v>
      </c>
      <c r="G19">
        <f>steps!AL137</f>
        <v>0</v>
      </c>
      <c r="H19">
        <f>steps!AM137</f>
        <v>0</v>
      </c>
      <c r="I19">
        <f>steps!AN137</f>
        <v>0</v>
      </c>
      <c r="J19" s="23">
        <v>18</v>
      </c>
      <c r="K19">
        <f>steps!AO137</f>
        <v>773.5</v>
      </c>
      <c r="L19">
        <f>steps!AP137</f>
        <v>11582.4</v>
      </c>
      <c r="M19">
        <f>steps!AQ137</f>
        <v>17623.400000000001</v>
      </c>
      <c r="N19">
        <f>steps!AR137</f>
        <v>4505</v>
      </c>
      <c r="O19">
        <f>steps!AS137</f>
        <v>622.5</v>
      </c>
      <c r="P19">
        <f>steps!AT137</f>
        <v>10414</v>
      </c>
      <c r="Q19">
        <f>steps!AU137</f>
        <v>9451.5</v>
      </c>
      <c r="R19">
        <f>steps!AV137</f>
        <v>0</v>
      </c>
      <c r="U19">
        <f t="shared" si="3"/>
        <v>11604</v>
      </c>
      <c r="V19">
        <f t="shared" ref="V19:V36" si="12">C19+VLOOKUP($A19,$J$3:$R$36,L$1,0)</f>
        <v>13606.4</v>
      </c>
      <c r="W19">
        <f t="shared" ref="W19:W36" si="13">D19+VLOOKUP($A19,$J$3:$R$36,M$1,0)</f>
        <v>17623.400000000001</v>
      </c>
      <c r="X19">
        <f t="shared" ref="X19:X36" si="14">E19+VLOOKUP($A19,$J$3:$R$36,N$1,0)</f>
        <v>5057.5</v>
      </c>
      <c r="Y19">
        <f t="shared" ref="Y19:Y36" si="15">F19+VLOOKUP($A19,$J$3:$R$36,O$1,0)</f>
        <v>597.5</v>
      </c>
      <c r="Z19">
        <f t="shared" ref="Z19:Z36" si="16">G19+VLOOKUP($A19,$J$3:$R$36,P$1,0)</f>
        <v>10414</v>
      </c>
      <c r="AA19">
        <f t="shared" ref="AA19:AA36" si="17">H19+VLOOKUP($A19,$J$3:$R$36,Q$1,0)</f>
        <v>9451.5</v>
      </c>
      <c r="AB19">
        <f t="shared" ref="AB19:AB36" si="18">I19+VLOOKUP($A19,$J$3:$R$36,R$1,0)</f>
        <v>0</v>
      </c>
    </row>
    <row r="20" spans="1:28" x14ac:dyDescent="0.3">
      <c r="A20" s="54">
        <v>18</v>
      </c>
      <c r="B20">
        <f>steps!AG138</f>
        <v>10830.5</v>
      </c>
      <c r="C20">
        <f>steps!AH138</f>
        <v>2024</v>
      </c>
      <c r="D20">
        <f>steps!AI138</f>
        <v>0</v>
      </c>
      <c r="E20">
        <f>steps!AJ138</f>
        <v>552.5</v>
      </c>
      <c r="F20">
        <f>steps!AK138</f>
        <v>0</v>
      </c>
      <c r="G20">
        <f>steps!AL138</f>
        <v>0</v>
      </c>
      <c r="H20">
        <f>steps!AM138</f>
        <v>0</v>
      </c>
      <c r="I20">
        <f>steps!AN138</f>
        <v>0</v>
      </c>
      <c r="J20" s="23">
        <v>17</v>
      </c>
      <c r="K20">
        <f>steps!AO138</f>
        <v>773.5</v>
      </c>
      <c r="L20">
        <f>steps!AP138</f>
        <v>11582.4</v>
      </c>
      <c r="M20">
        <f>steps!AQ138</f>
        <v>17623.400000000001</v>
      </c>
      <c r="N20">
        <f>steps!AR138</f>
        <v>4505</v>
      </c>
      <c r="O20">
        <f>steps!AS138</f>
        <v>597.5</v>
      </c>
      <c r="P20">
        <f>steps!AT138</f>
        <v>10414</v>
      </c>
      <c r="Q20">
        <f>steps!AU138</f>
        <v>9451.5</v>
      </c>
      <c r="R20">
        <f>steps!AV138</f>
        <v>0</v>
      </c>
      <c r="U20">
        <f t="shared" si="3"/>
        <v>11604</v>
      </c>
      <c r="V20">
        <f t="shared" si="12"/>
        <v>13606.4</v>
      </c>
      <c r="W20">
        <f t="shared" si="13"/>
        <v>17623.400000000001</v>
      </c>
      <c r="X20">
        <f t="shared" si="14"/>
        <v>5057.5</v>
      </c>
      <c r="Y20">
        <f t="shared" si="15"/>
        <v>622.5</v>
      </c>
      <c r="Z20">
        <f t="shared" si="16"/>
        <v>10414</v>
      </c>
      <c r="AA20">
        <f t="shared" si="17"/>
        <v>9451.5</v>
      </c>
      <c r="AB20">
        <f t="shared" si="18"/>
        <v>0</v>
      </c>
    </row>
    <row r="21" spans="1:28" x14ac:dyDescent="0.3">
      <c r="A21" s="54">
        <v>19</v>
      </c>
      <c r="B21">
        <f>steps!AG139</f>
        <v>10830.5</v>
      </c>
      <c r="C21">
        <f>steps!AH139</f>
        <v>1320</v>
      </c>
      <c r="D21">
        <f>steps!AI139</f>
        <v>0</v>
      </c>
      <c r="E21">
        <f>steps!AJ139</f>
        <v>552.5</v>
      </c>
      <c r="F21">
        <f>steps!AK139</f>
        <v>0</v>
      </c>
      <c r="G21">
        <f>steps!AL139</f>
        <v>0</v>
      </c>
      <c r="H21">
        <f>steps!AM139</f>
        <v>0</v>
      </c>
      <c r="I21">
        <f>steps!AN139</f>
        <v>0</v>
      </c>
      <c r="J21" s="23">
        <v>16</v>
      </c>
      <c r="K21">
        <f>steps!AO139</f>
        <v>773.5</v>
      </c>
      <c r="L21">
        <f>steps!AP139</f>
        <v>11582.4</v>
      </c>
      <c r="M21">
        <f>steps!AQ139</f>
        <v>15499.4</v>
      </c>
      <c r="N21">
        <f>steps!AR139</f>
        <v>4505</v>
      </c>
      <c r="O21">
        <f>steps!AS139</f>
        <v>597.5</v>
      </c>
      <c r="P21">
        <f>steps!AT139</f>
        <v>10414</v>
      </c>
      <c r="Q21">
        <f>steps!AU139</f>
        <v>8405.5</v>
      </c>
      <c r="R21">
        <f>steps!AV139</f>
        <v>0</v>
      </c>
      <c r="U21">
        <f t="shared" si="3"/>
        <v>11604</v>
      </c>
      <c r="V21">
        <f t="shared" si="12"/>
        <v>12902.4</v>
      </c>
      <c r="W21">
        <f t="shared" si="13"/>
        <v>17623.400000000001</v>
      </c>
      <c r="X21">
        <f t="shared" si="14"/>
        <v>6128.5</v>
      </c>
      <c r="Y21">
        <f t="shared" si="15"/>
        <v>622.5</v>
      </c>
      <c r="Z21">
        <f t="shared" si="16"/>
        <v>10414</v>
      </c>
      <c r="AA21">
        <f t="shared" si="17"/>
        <v>9451.5</v>
      </c>
      <c r="AB21">
        <f t="shared" si="18"/>
        <v>0</v>
      </c>
    </row>
    <row r="22" spans="1:28" x14ac:dyDescent="0.3">
      <c r="A22" s="54">
        <v>20</v>
      </c>
      <c r="B22">
        <f>steps!AG140</f>
        <v>9393</v>
      </c>
      <c r="C22">
        <f>steps!AH140</f>
        <v>1320</v>
      </c>
      <c r="D22">
        <f>steps!AI140</f>
        <v>0</v>
      </c>
      <c r="E22">
        <f>steps!AJ140</f>
        <v>552.5</v>
      </c>
      <c r="F22">
        <f>steps!AK140</f>
        <v>0</v>
      </c>
      <c r="G22">
        <f>steps!AL140</f>
        <v>0</v>
      </c>
      <c r="H22">
        <f>steps!AM140</f>
        <v>0</v>
      </c>
      <c r="I22">
        <f>steps!AN140</f>
        <v>0</v>
      </c>
      <c r="J22" s="23">
        <v>15</v>
      </c>
      <c r="K22">
        <f>steps!AO140</f>
        <v>773.5</v>
      </c>
      <c r="L22">
        <f>steps!AP140</f>
        <v>11582.4</v>
      </c>
      <c r="M22">
        <f>steps!AQ140</f>
        <v>15499.4</v>
      </c>
      <c r="N22">
        <f>steps!AR140</f>
        <v>4505</v>
      </c>
      <c r="O22">
        <f>steps!AS140</f>
        <v>0</v>
      </c>
      <c r="P22">
        <f>steps!AT140</f>
        <v>10414</v>
      </c>
      <c r="Q22">
        <f>steps!AU140</f>
        <v>8405.5</v>
      </c>
      <c r="R22">
        <f>steps!AV140</f>
        <v>0</v>
      </c>
      <c r="U22">
        <f t="shared" si="3"/>
        <v>10166.5</v>
      </c>
      <c r="V22">
        <f t="shared" si="12"/>
        <v>12902.4</v>
      </c>
      <c r="W22">
        <f t="shared" si="13"/>
        <v>17623.400000000001</v>
      </c>
      <c r="X22">
        <f t="shared" si="14"/>
        <v>6128.5</v>
      </c>
      <c r="Y22">
        <f t="shared" si="15"/>
        <v>622.5</v>
      </c>
      <c r="Z22">
        <f t="shared" si="16"/>
        <v>10414</v>
      </c>
      <c r="AA22">
        <f t="shared" si="17"/>
        <v>9668</v>
      </c>
      <c r="AB22">
        <f t="shared" si="18"/>
        <v>0</v>
      </c>
    </row>
    <row r="23" spans="1:28" x14ac:dyDescent="0.3">
      <c r="A23" s="54">
        <v>21</v>
      </c>
      <c r="B23">
        <f>steps!AG141</f>
        <v>9393</v>
      </c>
      <c r="C23">
        <f>steps!AH141</f>
        <v>1320</v>
      </c>
      <c r="D23">
        <f>steps!AI141</f>
        <v>0</v>
      </c>
      <c r="E23">
        <f>steps!AJ141</f>
        <v>552.5</v>
      </c>
      <c r="F23">
        <f>steps!AK141</f>
        <v>0</v>
      </c>
      <c r="G23">
        <f>steps!AL141</f>
        <v>0</v>
      </c>
      <c r="H23">
        <f>steps!AM141</f>
        <v>0</v>
      </c>
      <c r="I23">
        <f>steps!AN141</f>
        <v>0</v>
      </c>
      <c r="J23" s="23">
        <v>14</v>
      </c>
      <c r="K23">
        <f>steps!AO141</f>
        <v>773.5</v>
      </c>
      <c r="L23">
        <f>steps!AP141</f>
        <v>11582.4</v>
      </c>
      <c r="M23">
        <f>steps!AQ141</f>
        <v>15499.4</v>
      </c>
      <c r="N23">
        <f>steps!AR141</f>
        <v>2748.5</v>
      </c>
      <c r="O23">
        <f>steps!AS141</f>
        <v>0</v>
      </c>
      <c r="P23">
        <f>steps!AT141</f>
        <v>10414</v>
      </c>
      <c r="Q23">
        <f>steps!AU141</f>
        <v>7555.5</v>
      </c>
      <c r="R23">
        <f>steps!AV141</f>
        <v>0</v>
      </c>
      <c r="U23">
        <f t="shared" si="3"/>
        <v>10625.5</v>
      </c>
      <c r="V23">
        <f t="shared" si="12"/>
        <v>12902.4</v>
      </c>
      <c r="W23">
        <f t="shared" si="13"/>
        <v>17623.400000000001</v>
      </c>
      <c r="X23">
        <f t="shared" si="14"/>
        <v>6128.5</v>
      </c>
      <c r="Y23">
        <f t="shared" si="15"/>
        <v>622.5</v>
      </c>
      <c r="Z23">
        <f t="shared" si="16"/>
        <v>10414</v>
      </c>
      <c r="AA23">
        <f t="shared" si="17"/>
        <v>9668</v>
      </c>
      <c r="AB23">
        <f t="shared" si="18"/>
        <v>0</v>
      </c>
    </row>
    <row r="24" spans="1:28" x14ac:dyDescent="0.3">
      <c r="A24" s="54">
        <v>22</v>
      </c>
      <c r="B24">
        <f>steps!AG142</f>
        <v>9393</v>
      </c>
      <c r="C24">
        <f>steps!AH142</f>
        <v>1320</v>
      </c>
      <c r="D24">
        <f>steps!AI142</f>
        <v>0</v>
      </c>
      <c r="E24">
        <f>steps!AJ142</f>
        <v>552.5</v>
      </c>
      <c r="F24">
        <f>steps!AK142</f>
        <v>0</v>
      </c>
      <c r="G24">
        <f>steps!AL142</f>
        <v>0</v>
      </c>
      <c r="H24">
        <f>steps!AM142</f>
        <v>0</v>
      </c>
      <c r="I24">
        <f>steps!AN142</f>
        <v>0</v>
      </c>
      <c r="J24" s="23">
        <v>13</v>
      </c>
      <c r="K24">
        <f>steps!AO142</f>
        <v>773.5</v>
      </c>
      <c r="L24">
        <f>steps!AP142</f>
        <v>11582.4</v>
      </c>
      <c r="M24">
        <f>steps!AQ142</f>
        <v>15499.4</v>
      </c>
      <c r="N24">
        <f>steps!AR142</f>
        <v>2748.5</v>
      </c>
      <c r="O24">
        <f>steps!AS142</f>
        <v>0</v>
      </c>
      <c r="P24">
        <f>steps!AT142</f>
        <v>10414</v>
      </c>
      <c r="Q24">
        <f>steps!AU142</f>
        <v>6852</v>
      </c>
      <c r="R24">
        <f>steps!AV142</f>
        <v>0</v>
      </c>
      <c r="U24">
        <f t="shared" si="3"/>
        <v>10625.5</v>
      </c>
      <c r="V24">
        <f t="shared" si="12"/>
        <v>12902.4</v>
      </c>
      <c r="W24">
        <f t="shared" si="13"/>
        <v>17623.400000000001</v>
      </c>
      <c r="X24">
        <f t="shared" si="14"/>
        <v>6128.5</v>
      </c>
      <c r="Y24">
        <f t="shared" si="15"/>
        <v>2288</v>
      </c>
      <c r="Z24">
        <f t="shared" si="16"/>
        <v>10414</v>
      </c>
      <c r="AA24">
        <f t="shared" si="17"/>
        <v>9830</v>
      </c>
      <c r="AB24">
        <f t="shared" si="18"/>
        <v>0</v>
      </c>
    </row>
    <row r="25" spans="1:28" x14ac:dyDescent="0.3">
      <c r="A25" s="54">
        <v>23</v>
      </c>
      <c r="B25">
        <f>steps!AG143</f>
        <v>9393</v>
      </c>
      <c r="C25">
        <f>steps!AH143</f>
        <v>1320</v>
      </c>
      <c r="D25">
        <f>steps!AI143</f>
        <v>0</v>
      </c>
      <c r="E25">
        <f>steps!AJ143</f>
        <v>552.5</v>
      </c>
      <c r="F25">
        <f>steps!AK143</f>
        <v>0</v>
      </c>
      <c r="G25">
        <f>steps!AL143</f>
        <v>0</v>
      </c>
      <c r="H25">
        <f>steps!AM143</f>
        <v>0</v>
      </c>
      <c r="I25">
        <f>steps!AN143</f>
        <v>0</v>
      </c>
      <c r="J25" s="23">
        <v>12</v>
      </c>
      <c r="K25">
        <f>steps!AO143</f>
        <v>773.5</v>
      </c>
      <c r="L25">
        <f>steps!AP143</f>
        <v>11582.4</v>
      </c>
      <c r="M25">
        <f>steps!AQ143</f>
        <v>15499.4</v>
      </c>
      <c r="N25">
        <f>steps!AR143</f>
        <v>2748.5</v>
      </c>
      <c r="O25">
        <f>steps!AS143</f>
        <v>0</v>
      </c>
      <c r="P25">
        <f>steps!AT143</f>
        <v>10414</v>
      </c>
      <c r="Q25">
        <f>steps!AU143</f>
        <v>330</v>
      </c>
      <c r="R25">
        <f>steps!AV143</f>
        <v>0</v>
      </c>
      <c r="U25">
        <f t="shared" si="3"/>
        <v>10803.5</v>
      </c>
      <c r="V25">
        <f t="shared" si="12"/>
        <v>12902.4</v>
      </c>
      <c r="W25">
        <f t="shared" si="13"/>
        <v>17623.400000000001</v>
      </c>
      <c r="X25">
        <f t="shared" si="14"/>
        <v>6128.5</v>
      </c>
      <c r="Y25">
        <f t="shared" si="15"/>
        <v>2288</v>
      </c>
      <c r="Z25">
        <f t="shared" si="16"/>
        <v>10414</v>
      </c>
      <c r="AA25">
        <f t="shared" si="17"/>
        <v>9830</v>
      </c>
      <c r="AB25">
        <f t="shared" si="18"/>
        <v>0</v>
      </c>
    </row>
    <row r="26" spans="1:28" x14ac:dyDescent="0.3">
      <c r="A26" s="54">
        <v>24</v>
      </c>
      <c r="B26">
        <f>steps!AG144</f>
        <v>9393</v>
      </c>
      <c r="C26">
        <f>steps!AH144</f>
        <v>1320</v>
      </c>
      <c r="D26">
        <f>steps!AI144</f>
        <v>0</v>
      </c>
      <c r="E26">
        <f>steps!AJ144</f>
        <v>552.5</v>
      </c>
      <c r="F26">
        <f>steps!AK144</f>
        <v>0</v>
      </c>
      <c r="G26">
        <f>steps!AL144</f>
        <v>0</v>
      </c>
      <c r="H26">
        <f>steps!AM144</f>
        <v>0</v>
      </c>
      <c r="I26">
        <f>steps!AN144</f>
        <v>0</v>
      </c>
      <c r="J26" s="23">
        <v>11</v>
      </c>
      <c r="K26">
        <f>steps!AO144</f>
        <v>773.5</v>
      </c>
      <c r="L26">
        <f>steps!AP144</f>
        <v>11152.5</v>
      </c>
      <c r="M26">
        <f>steps!AQ144</f>
        <v>15499.4</v>
      </c>
      <c r="N26">
        <f>steps!AR144</f>
        <v>2748.5</v>
      </c>
      <c r="O26">
        <f>steps!AS144</f>
        <v>0</v>
      </c>
      <c r="P26">
        <f>steps!AT144</f>
        <v>9723</v>
      </c>
      <c r="Q26">
        <f>steps!AU144</f>
        <v>330</v>
      </c>
      <c r="R26">
        <f>steps!AV144</f>
        <v>0</v>
      </c>
      <c r="U26">
        <f t="shared" si="3"/>
        <v>10803.5</v>
      </c>
      <c r="V26">
        <f t="shared" si="12"/>
        <v>12902.4</v>
      </c>
      <c r="W26">
        <f t="shared" si="13"/>
        <v>17623.400000000001</v>
      </c>
      <c r="X26">
        <f t="shared" si="14"/>
        <v>6128.5</v>
      </c>
      <c r="Y26">
        <f t="shared" si="15"/>
        <v>5431</v>
      </c>
      <c r="Z26">
        <f t="shared" si="16"/>
        <v>10414</v>
      </c>
      <c r="AA26">
        <f t="shared" si="17"/>
        <v>9830</v>
      </c>
      <c r="AB26">
        <f t="shared" si="18"/>
        <v>0</v>
      </c>
    </row>
    <row r="27" spans="1:28" x14ac:dyDescent="0.3">
      <c r="A27" s="54">
        <v>25</v>
      </c>
      <c r="B27">
        <f>steps!AG145</f>
        <v>9393</v>
      </c>
      <c r="C27">
        <f>steps!AH145</f>
        <v>1320</v>
      </c>
      <c r="D27">
        <f>steps!AI145</f>
        <v>0</v>
      </c>
      <c r="E27">
        <f>steps!AJ145</f>
        <v>552.5</v>
      </c>
      <c r="F27">
        <f>steps!AK145</f>
        <v>0</v>
      </c>
      <c r="G27">
        <f>steps!AL145</f>
        <v>0</v>
      </c>
      <c r="H27">
        <f>steps!AM145</f>
        <v>0</v>
      </c>
      <c r="I27">
        <f>steps!AN145</f>
        <v>0</v>
      </c>
      <c r="J27" s="23">
        <v>10</v>
      </c>
      <c r="K27">
        <f>steps!AO145</f>
        <v>773.5</v>
      </c>
      <c r="L27">
        <f>steps!AP145</f>
        <v>11152.5</v>
      </c>
      <c r="M27">
        <f>steps!AQ145</f>
        <v>15499.4</v>
      </c>
      <c r="N27">
        <f>steps!AR145</f>
        <v>0</v>
      </c>
      <c r="O27">
        <f>steps!AS145</f>
        <v>0</v>
      </c>
      <c r="P27">
        <f>steps!AT145</f>
        <v>9723</v>
      </c>
      <c r="Q27">
        <f>steps!AU145</f>
        <v>330</v>
      </c>
      <c r="R27">
        <f>steps!AV145</f>
        <v>0</v>
      </c>
      <c r="U27">
        <f t="shared" si="3"/>
        <v>10803.5</v>
      </c>
      <c r="V27">
        <f t="shared" si="12"/>
        <v>12902.4</v>
      </c>
      <c r="W27">
        <f t="shared" si="13"/>
        <v>17623.400000000001</v>
      </c>
      <c r="X27">
        <f t="shared" si="14"/>
        <v>6128.5</v>
      </c>
      <c r="Y27">
        <f t="shared" si="15"/>
        <v>5431</v>
      </c>
      <c r="Z27">
        <f t="shared" si="16"/>
        <v>10414</v>
      </c>
      <c r="AA27">
        <f t="shared" si="17"/>
        <v>9830</v>
      </c>
      <c r="AB27">
        <f t="shared" si="18"/>
        <v>0</v>
      </c>
    </row>
    <row r="28" spans="1:28" x14ac:dyDescent="0.3">
      <c r="A28" s="54">
        <v>26</v>
      </c>
      <c r="B28">
        <f>steps!AG146</f>
        <v>9393</v>
      </c>
      <c r="C28">
        <f>steps!AH146</f>
        <v>1320</v>
      </c>
      <c r="D28">
        <f>steps!AI146</f>
        <v>0</v>
      </c>
      <c r="E28">
        <f>steps!AJ146</f>
        <v>552.5</v>
      </c>
      <c r="F28">
        <f>steps!AK146</f>
        <v>0</v>
      </c>
      <c r="G28">
        <f>steps!AL146</f>
        <v>0</v>
      </c>
      <c r="H28">
        <f>steps!AM146</f>
        <v>0</v>
      </c>
      <c r="I28">
        <f>steps!AN146</f>
        <v>0</v>
      </c>
      <c r="J28" s="23">
        <v>9</v>
      </c>
      <c r="K28">
        <f>steps!AO146</f>
        <v>773.5</v>
      </c>
      <c r="L28">
        <f>steps!AP146</f>
        <v>0</v>
      </c>
      <c r="M28">
        <f>steps!AQ146</f>
        <v>15499.4</v>
      </c>
      <c r="N28">
        <f>steps!AR146</f>
        <v>0</v>
      </c>
      <c r="O28">
        <f>steps!AS146</f>
        <v>0</v>
      </c>
      <c r="P28">
        <f>steps!AT146</f>
        <v>9723</v>
      </c>
      <c r="Q28">
        <f>steps!AU146</f>
        <v>330</v>
      </c>
      <c r="R28">
        <f>steps!AV146</f>
        <v>0</v>
      </c>
      <c r="U28">
        <f t="shared" si="3"/>
        <v>10803.5</v>
      </c>
      <c r="V28">
        <f t="shared" si="12"/>
        <v>12902.4</v>
      </c>
      <c r="W28">
        <f t="shared" si="13"/>
        <v>17623.400000000001</v>
      </c>
      <c r="X28">
        <f t="shared" si="14"/>
        <v>6128.5</v>
      </c>
      <c r="Y28">
        <f t="shared" si="15"/>
        <v>5431</v>
      </c>
      <c r="Z28">
        <f t="shared" si="16"/>
        <v>10414</v>
      </c>
      <c r="AA28">
        <f t="shared" si="17"/>
        <v>9830</v>
      </c>
      <c r="AB28">
        <f t="shared" si="18"/>
        <v>0</v>
      </c>
    </row>
    <row r="29" spans="1:28" x14ac:dyDescent="0.3">
      <c r="A29" s="54">
        <v>27</v>
      </c>
      <c r="B29">
        <f>steps!AG147</f>
        <v>9393</v>
      </c>
      <c r="C29">
        <f>steps!AH147</f>
        <v>1270</v>
      </c>
      <c r="D29">
        <f>steps!AI147</f>
        <v>0</v>
      </c>
      <c r="E29">
        <f>steps!AJ147</f>
        <v>0</v>
      </c>
      <c r="F29">
        <f>steps!AK147</f>
        <v>0</v>
      </c>
      <c r="G29">
        <f>steps!AL147</f>
        <v>0</v>
      </c>
      <c r="H29">
        <f>steps!AM147</f>
        <v>0</v>
      </c>
      <c r="I29">
        <f>steps!AN147</f>
        <v>0</v>
      </c>
      <c r="J29" s="23">
        <v>8</v>
      </c>
      <c r="K29">
        <f>steps!AO147</f>
        <v>0</v>
      </c>
      <c r="L29">
        <f>steps!AP147</f>
        <v>0</v>
      </c>
      <c r="M29">
        <f>steps!AQ147</f>
        <v>15499.4</v>
      </c>
      <c r="N29">
        <f>steps!AR147</f>
        <v>0</v>
      </c>
      <c r="O29">
        <f>steps!AS147</f>
        <v>0</v>
      </c>
      <c r="P29">
        <f>steps!AT147</f>
        <v>9723</v>
      </c>
      <c r="Q29">
        <f>steps!AU147</f>
        <v>27.5</v>
      </c>
      <c r="R29">
        <f>steps!AV147</f>
        <v>0</v>
      </c>
      <c r="U29">
        <f t="shared" si="3"/>
        <v>11421</v>
      </c>
      <c r="V29">
        <f t="shared" si="12"/>
        <v>12852.4</v>
      </c>
      <c r="W29">
        <f t="shared" si="13"/>
        <v>17623.400000000001</v>
      </c>
      <c r="X29">
        <f t="shared" si="14"/>
        <v>5576</v>
      </c>
      <c r="Y29">
        <f t="shared" si="15"/>
        <v>5431</v>
      </c>
      <c r="Z29">
        <f t="shared" si="16"/>
        <v>10414</v>
      </c>
      <c r="AA29">
        <f t="shared" si="17"/>
        <v>10346</v>
      </c>
      <c r="AB29">
        <f t="shared" si="18"/>
        <v>0</v>
      </c>
    </row>
    <row r="30" spans="1:28" x14ac:dyDescent="0.3">
      <c r="A30" s="54">
        <v>28</v>
      </c>
      <c r="B30">
        <f>steps!AG148</f>
        <v>9393</v>
      </c>
      <c r="C30">
        <f>steps!AH148</f>
        <v>1270</v>
      </c>
      <c r="D30">
        <f>steps!AI148</f>
        <v>0</v>
      </c>
      <c r="E30">
        <f>steps!AJ148</f>
        <v>0</v>
      </c>
      <c r="F30">
        <f>steps!AK148</f>
        <v>0</v>
      </c>
      <c r="G30">
        <f>steps!AL148</f>
        <v>0</v>
      </c>
      <c r="H30">
        <f>steps!AM148</f>
        <v>0</v>
      </c>
      <c r="I30">
        <f>steps!AN148</f>
        <v>0</v>
      </c>
      <c r="J30" s="23">
        <v>7</v>
      </c>
      <c r="K30">
        <f>steps!AO148</f>
        <v>0</v>
      </c>
      <c r="L30">
        <f>steps!AP148</f>
        <v>0</v>
      </c>
      <c r="M30">
        <f>steps!AQ148</f>
        <v>15499.4</v>
      </c>
      <c r="N30">
        <f>steps!AR148</f>
        <v>0</v>
      </c>
      <c r="O30">
        <f>steps!AS148</f>
        <v>0</v>
      </c>
      <c r="P30">
        <f>steps!AT148</f>
        <v>0</v>
      </c>
      <c r="Q30">
        <f>steps!AU148</f>
        <v>0</v>
      </c>
      <c r="R30">
        <f>steps!AV148</f>
        <v>0</v>
      </c>
      <c r="U30">
        <f t="shared" si="3"/>
        <v>11421</v>
      </c>
      <c r="V30">
        <f t="shared" si="12"/>
        <v>12852.4</v>
      </c>
      <c r="W30">
        <f t="shared" si="13"/>
        <v>17623.400000000001</v>
      </c>
      <c r="X30">
        <f t="shared" si="14"/>
        <v>5576</v>
      </c>
      <c r="Y30">
        <f t="shared" si="15"/>
        <v>5431</v>
      </c>
      <c r="Z30">
        <f t="shared" si="16"/>
        <v>10414</v>
      </c>
      <c r="AA30">
        <f t="shared" si="17"/>
        <v>10346</v>
      </c>
      <c r="AB30">
        <f t="shared" si="18"/>
        <v>0</v>
      </c>
    </row>
    <row r="31" spans="1:28" x14ac:dyDescent="0.3">
      <c r="A31" s="54">
        <v>29</v>
      </c>
      <c r="B31">
        <f>steps!AG149</f>
        <v>9393</v>
      </c>
      <c r="C31">
        <f>steps!AH149</f>
        <v>1270</v>
      </c>
      <c r="D31">
        <f>steps!AI149</f>
        <v>0</v>
      </c>
      <c r="E31">
        <f>steps!AJ149</f>
        <v>0</v>
      </c>
      <c r="F31">
        <f>steps!AK149</f>
        <v>0</v>
      </c>
      <c r="G31">
        <f>steps!AL149</f>
        <v>0</v>
      </c>
      <c r="H31">
        <f>steps!AM149</f>
        <v>0</v>
      </c>
      <c r="I31">
        <f>steps!AN149</f>
        <v>0</v>
      </c>
      <c r="J31" s="23">
        <v>6</v>
      </c>
      <c r="K31">
        <f>steps!AO149</f>
        <v>0</v>
      </c>
      <c r="L31">
        <f>steps!AP149</f>
        <v>0</v>
      </c>
      <c r="M31">
        <f>steps!AQ149</f>
        <v>15499.4</v>
      </c>
      <c r="N31">
        <f>steps!AR149</f>
        <v>0</v>
      </c>
      <c r="O31">
        <f>steps!AS149</f>
        <v>0</v>
      </c>
      <c r="P31">
        <f>steps!AT149</f>
        <v>0</v>
      </c>
      <c r="Q31">
        <f>steps!AU149</f>
        <v>0</v>
      </c>
      <c r="R31">
        <f>steps!AV149</f>
        <v>0</v>
      </c>
      <c r="U31">
        <f t="shared" si="3"/>
        <v>11421</v>
      </c>
      <c r="V31">
        <f t="shared" si="12"/>
        <v>12852.4</v>
      </c>
      <c r="W31">
        <f t="shared" si="13"/>
        <v>17623.400000000001</v>
      </c>
      <c r="X31">
        <f t="shared" si="14"/>
        <v>5576</v>
      </c>
      <c r="Y31">
        <f t="shared" si="15"/>
        <v>5431</v>
      </c>
      <c r="Z31">
        <f t="shared" si="16"/>
        <v>10414</v>
      </c>
      <c r="AA31">
        <f t="shared" si="17"/>
        <v>15358.4</v>
      </c>
      <c r="AB31">
        <f t="shared" si="18"/>
        <v>10179.5</v>
      </c>
    </row>
    <row r="32" spans="1:28" x14ac:dyDescent="0.3">
      <c r="A32" s="54">
        <v>30</v>
      </c>
      <c r="B32">
        <f>steps!AG150</f>
        <v>9393</v>
      </c>
      <c r="C32">
        <f>steps!AH150</f>
        <v>1270</v>
      </c>
      <c r="D32">
        <f>steps!AI150</f>
        <v>0</v>
      </c>
      <c r="E32">
        <f>steps!AJ150</f>
        <v>0</v>
      </c>
      <c r="F32">
        <f>steps!AK150</f>
        <v>0</v>
      </c>
      <c r="G32">
        <f>steps!AL150</f>
        <v>0</v>
      </c>
      <c r="H32">
        <f>steps!AM150</f>
        <v>0</v>
      </c>
      <c r="I32">
        <f>steps!AN150</f>
        <v>0</v>
      </c>
      <c r="J32" s="23">
        <v>5</v>
      </c>
      <c r="K32">
        <f>steps!AO150</f>
        <v>0</v>
      </c>
      <c r="L32">
        <f>steps!AP150</f>
        <v>0</v>
      </c>
      <c r="M32">
        <f>steps!AQ150</f>
        <v>0</v>
      </c>
      <c r="N32">
        <f>steps!AR150</f>
        <v>0</v>
      </c>
      <c r="O32">
        <f>steps!AS150</f>
        <v>0</v>
      </c>
      <c r="P32">
        <f>steps!AT150</f>
        <v>0</v>
      </c>
      <c r="Q32">
        <f>steps!AU150</f>
        <v>0</v>
      </c>
      <c r="R32">
        <f>steps!AV150</f>
        <v>0</v>
      </c>
      <c r="U32">
        <f t="shared" si="3"/>
        <v>11421</v>
      </c>
      <c r="V32">
        <f t="shared" si="12"/>
        <v>12871.9</v>
      </c>
      <c r="W32">
        <f t="shared" si="13"/>
        <v>17623.400000000001</v>
      </c>
      <c r="X32">
        <f t="shared" si="14"/>
        <v>5576</v>
      </c>
      <c r="Y32">
        <f t="shared" si="15"/>
        <v>5431</v>
      </c>
      <c r="Z32">
        <f t="shared" si="16"/>
        <v>10414</v>
      </c>
      <c r="AA32">
        <f t="shared" si="17"/>
        <v>15358.4</v>
      </c>
      <c r="AB32">
        <f t="shared" si="18"/>
        <v>10179.5</v>
      </c>
    </row>
    <row r="33" spans="1:28" x14ac:dyDescent="0.3">
      <c r="A33" s="54">
        <v>31</v>
      </c>
      <c r="B33">
        <f>steps!AG151</f>
        <v>9393</v>
      </c>
      <c r="C33">
        <f>steps!AH151</f>
        <v>953.5</v>
      </c>
      <c r="D33">
        <f>steps!AI151</f>
        <v>0</v>
      </c>
      <c r="E33">
        <f>steps!AJ151</f>
        <v>0</v>
      </c>
      <c r="F33">
        <f>steps!AK151</f>
        <v>0</v>
      </c>
      <c r="G33">
        <f>steps!AL151</f>
        <v>0</v>
      </c>
      <c r="H33">
        <f>steps!AM151</f>
        <v>0</v>
      </c>
      <c r="I33">
        <f>steps!AN151</f>
        <v>0</v>
      </c>
      <c r="J33" s="23">
        <v>4</v>
      </c>
      <c r="K33">
        <f>steps!AO151</f>
        <v>0</v>
      </c>
      <c r="L33">
        <f>steps!AP151</f>
        <v>0</v>
      </c>
      <c r="M33">
        <f>steps!AQ151</f>
        <v>0</v>
      </c>
      <c r="N33">
        <f>steps!AR151</f>
        <v>0</v>
      </c>
      <c r="O33">
        <f>steps!AS151</f>
        <v>0</v>
      </c>
      <c r="P33">
        <f>steps!AT151</f>
        <v>0</v>
      </c>
      <c r="Q33">
        <f>steps!AU151</f>
        <v>0</v>
      </c>
      <c r="R33">
        <f>steps!AV151</f>
        <v>0</v>
      </c>
      <c r="U33">
        <f t="shared" si="3"/>
        <v>11421</v>
      </c>
      <c r="V33">
        <f t="shared" si="12"/>
        <v>12555.4</v>
      </c>
      <c r="W33">
        <f t="shared" si="13"/>
        <v>17623.400000000001</v>
      </c>
      <c r="X33">
        <f t="shared" si="14"/>
        <v>12695.9</v>
      </c>
      <c r="Y33">
        <f t="shared" si="15"/>
        <v>5431</v>
      </c>
      <c r="Z33">
        <f t="shared" si="16"/>
        <v>10414</v>
      </c>
      <c r="AA33">
        <f t="shared" si="17"/>
        <v>15358.4</v>
      </c>
      <c r="AB33">
        <f t="shared" si="18"/>
        <v>10179.5</v>
      </c>
    </row>
    <row r="34" spans="1:28" x14ac:dyDescent="0.3">
      <c r="A34" s="54">
        <v>32</v>
      </c>
      <c r="B34">
        <f>steps!AG152</f>
        <v>0</v>
      </c>
      <c r="C34">
        <f>steps!AH152</f>
        <v>953.5</v>
      </c>
      <c r="D34">
        <f>steps!AI152</f>
        <v>0</v>
      </c>
      <c r="E34">
        <f>steps!AJ152</f>
        <v>0</v>
      </c>
      <c r="F34">
        <f>steps!AK152</f>
        <v>0</v>
      </c>
      <c r="G34">
        <f>steps!AL152</f>
        <v>0</v>
      </c>
      <c r="H34">
        <f>steps!AM152</f>
        <v>0</v>
      </c>
      <c r="I34">
        <f>steps!AN152</f>
        <v>0</v>
      </c>
      <c r="J34" s="23">
        <v>3</v>
      </c>
      <c r="K34">
        <f>steps!AO152</f>
        <v>0</v>
      </c>
      <c r="L34">
        <f>steps!AP152</f>
        <v>0</v>
      </c>
      <c r="M34">
        <f>steps!AQ152</f>
        <v>0</v>
      </c>
      <c r="N34">
        <f>steps!AR152</f>
        <v>0</v>
      </c>
      <c r="O34">
        <f>steps!AS152</f>
        <v>0</v>
      </c>
      <c r="P34">
        <f>steps!AT152</f>
        <v>0</v>
      </c>
      <c r="Q34">
        <f>steps!AU152</f>
        <v>0</v>
      </c>
      <c r="R34">
        <f>steps!AV152</f>
        <v>0</v>
      </c>
      <c r="U34">
        <f t="shared" si="3"/>
        <v>8679.5</v>
      </c>
      <c r="V34">
        <f t="shared" si="12"/>
        <v>12555.4</v>
      </c>
      <c r="W34">
        <f t="shared" si="13"/>
        <v>34911.300000000003</v>
      </c>
      <c r="X34">
        <f t="shared" si="14"/>
        <v>12695.9</v>
      </c>
      <c r="Y34">
        <f t="shared" si="15"/>
        <v>5431</v>
      </c>
      <c r="Z34">
        <f t="shared" si="16"/>
        <v>10414</v>
      </c>
      <c r="AA34">
        <f t="shared" si="17"/>
        <v>15358.4</v>
      </c>
      <c r="AB34">
        <f t="shared" si="18"/>
        <v>10179.5</v>
      </c>
    </row>
    <row r="35" spans="1:28" x14ac:dyDescent="0.3">
      <c r="A35" s="54">
        <v>33</v>
      </c>
      <c r="B35">
        <f>steps!AG153</f>
        <v>0</v>
      </c>
      <c r="C35">
        <f>steps!AH153</f>
        <v>770.5</v>
      </c>
      <c r="D35">
        <f>steps!AI153</f>
        <v>0</v>
      </c>
      <c r="E35">
        <f>steps!AJ153</f>
        <v>0</v>
      </c>
      <c r="F35">
        <f>steps!AK153</f>
        <v>0</v>
      </c>
      <c r="G35">
        <f>steps!AL153</f>
        <v>0</v>
      </c>
      <c r="H35">
        <f>steps!AM153</f>
        <v>0</v>
      </c>
      <c r="I35">
        <f>steps!AN153</f>
        <v>0</v>
      </c>
      <c r="J35" s="23">
        <v>2</v>
      </c>
      <c r="K35">
        <f>steps!AO153</f>
        <v>0</v>
      </c>
      <c r="L35">
        <f>steps!AP153</f>
        <v>0</v>
      </c>
      <c r="M35">
        <f>steps!AQ153</f>
        <v>0</v>
      </c>
      <c r="N35">
        <f>steps!AR153</f>
        <v>0</v>
      </c>
      <c r="O35">
        <f>steps!AS153</f>
        <v>0</v>
      </c>
      <c r="P35">
        <f>steps!AT153</f>
        <v>0</v>
      </c>
      <c r="Q35">
        <f>steps!AU153</f>
        <v>0</v>
      </c>
      <c r="R35">
        <f>steps!AV153</f>
        <v>0</v>
      </c>
      <c r="U35">
        <f t="shared" si="3"/>
        <v>10689.5</v>
      </c>
      <c r="V35">
        <f t="shared" si="12"/>
        <v>12372.4</v>
      </c>
      <c r="W35">
        <f t="shared" si="13"/>
        <v>34961.300000000003</v>
      </c>
      <c r="X35">
        <f t="shared" si="14"/>
        <v>13932.9</v>
      </c>
      <c r="Y35">
        <f t="shared" si="15"/>
        <v>5431</v>
      </c>
      <c r="Z35">
        <f t="shared" si="16"/>
        <v>10414</v>
      </c>
      <c r="AA35">
        <f t="shared" si="17"/>
        <v>15358.4</v>
      </c>
      <c r="AB35">
        <f t="shared" si="18"/>
        <v>10179.5</v>
      </c>
    </row>
    <row r="36" spans="1:28" x14ac:dyDescent="0.3">
      <c r="A36" s="54">
        <v>34</v>
      </c>
      <c r="B36">
        <f>steps!AG154</f>
        <v>0</v>
      </c>
      <c r="C36">
        <f>steps!AH154</f>
        <v>0</v>
      </c>
      <c r="D36">
        <f>steps!AI154</f>
        <v>0</v>
      </c>
      <c r="E36">
        <f>steps!AJ154</f>
        <v>0</v>
      </c>
      <c r="F36">
        <f>steps!AK154</f>
        <v>0</v>
      </c>
      <c r="G36">
        <f>steps!AL154</f>
        <v>0</v>
      </c>
      <c r="H36">
        <f>steps!AM154</f>
        <v>0</v>
      </c>
      <c r="I36">
        <f>steps!AN154</f>
        <v>0</v>
      </c>
      <c r="J36" s="23">
        <v>1</v>
      </c>
      <c r="K36">
        <f>steps!AO154</f>
        <v>0</v>
      </c>
      <c r="L36">
        <f>steps!AP154</f>
        <v>0</v>
      </c>
      <c r="M36">
        <f>steps!AQ154</f>
        <v>0</v>
      </c>
      <c r="N36">
        <f>steps!AR154</f>
        <v>0</v>
      </c>
      <c r="O36">
        <f>steps!AS154</f>
        <v>0</v>
      </c>
      <c r="P36">
        <f>steps!AT154</f>
        <v>0</v>
      </c>
      <c r="Q36">
        <f>steps!AU154</f>
        <v>0</v>
      </c>
      <c r="R36">
        <f>steps!AV154</f>
        <v>0</v>
      </c>
      <c r="U36">
        <f t="shared" si="3"/>
        <v>11406</v>
      </c>
      <c r="V36">
        <f t="shared" si="12"/>
        <v>12875.4</v>
      </c>
      <c r="W36">
        <f t="shared" si="13"/>
        <v>34961.300000000003</v>
      </c>
      <c r="X36">
        <f t="shared" si="14"/>
        <v>13932.9</v>
      </c>
      <c r="Y36">
        <f t="shared" si="15"/>
        <v>5431</v>
      </c>
      <c r="Z36">
        <f t="shared" si="16"/>
        <v>10414</v>
      </c>
      <c r="AA36">
        <f t="shared" si="17"/>
        <v>15358.4</v>
      </c>
      <c r="AB36">
        <f t="shared" si="18"/>
        <v>10179.5</v>
      </c>
    </row>
    <row r="39" spans="1:28" x14ac:dyDescent="0.3">
      <c r="T39" t="s">
        <v>911</v>
      </c>
      <c r="U39">
        <f>U3-U4</f>
        <v>67811.7</v>
      </c>
      <c r="V39">
        <f t="shared" ref="V39:AB39" si="19">V3-V4</f>
        <v>0</v>
      </c>
      <c r="W39">
        <f t="shared" si="19"/>
        <v>0</v>
      </c>
      <c r="X39">
        <f t="shared" si="19"/>
        <v>0</v>
      </c>
      <c r="Y39">
        <f t="shared" si="19"/>
        <v>0</v>
      </c>
      <c r="Z39">
        <f t="shared" si="19"/>
        <v>0</v>
      </c>
      <c r="AA39">
        <f t="shared" si="19"/>
        <v>573</v>
      </c>
      <c r="AB39">
        <f t="shared" si="19"/>
        <v>54510.3</v>
      </c>
    </row>
    <row r="40" spans="1:28" x14ac:dyDescent="0.3">
      <c r="U40">
        <f t="shared" ref="U40:AB71" si="20">U4-U5</f>
        <v>20905.400000000001</v>
      </c>
      <c r="V40">
        <f t="shared" si="20"/>
        <v>22237.4</v>
      </c>
      <c r="W40">
        <f t="shared" si="20"/>
        <v>0</v>
      </c>
      <c r="X40">
        <f t="shared" si="20"/>
        <v>0</v>
      </c>
      <c r="Y40">
        <f t="shared" si="20"/>
        <v>0</v>
      </c>
      <c r="Z40">
        <f t="shared" si="20"/>
        <v>0</v>
      </c>
      <c r="AA40">
        <f t="shared" si="20"/>
        <v>0</v>
      </c>
      <c r="AB40">
        <f t="shared" si="20"/>
        <v>0</v>
      </c>
    </row>
    <row r="41" spans="1:28" x14ac:dyDescent="0.3">
      <c r="U41">
        <f t="shared" si="20"/>
        <v>83.5</v>
      </c>
      <c r="V41">
        <f t="shared" si="20"/>
        <v>0</v>
      </c>
      <c r="W41">
        <f t="shared" si="20"/>
        <v>0</v>
      </c>
      <c r="X41">
        <f t="shared" si="20"/>
        <v>630.5</v>
      </c>
      <c r="Y41">
        <f t="shared" si="20"/>
        <v>0</v>
      </c>
      <c r="Z41">
        <f t="shared" si="20"/>
        <v>0</v>
      </c>
      <c r="AA41">
        <f t="shared" si="20"/>
        <v>0</v>
      </c>
      <c r="AB41">
        <f t="shared" si="20"/>
        <v>0</v>
      </c>
    </row>
    <row r="42" spans="1:28" x14ac:dyDescent="0.3">
      <c r="U42">
        <f t="shared" si="20"/>
        <v>0</v>
      </c>
      <c r="V42">
        <f t="shared" si="20"/>
        <v>0</v>
      </c>
      <c r="W42">
        <f t="shared" si="20"/>
        <v>0</v>
      </c>
      <c r="X42">
        <f t="shared" si="20"/>
        <v>0</v>
      </c>
      <c r="Y42">
        <f t="shared" si="20"/>
        <v>0</v>
      </c>
      <c r="Z42">
        <f t="shared" si="20"/>
        <v>0</v>
      </c>
      <c r="AA42">
        <f t="shared" si="20"/>
        <v>0</v>
      </c>
      <c r="AB42">
        <f t="shared" si="20"/>
        <v>0</v>
      </c>
    </row>
    <row r="43" spans="1:28" x14ac:dyDescent="0.3">
      <c r="U43">
        <f t="shared" si="20"/>
        <v>0</v>
      </c>
      <c r="V43">
        <f t="shared" si="20"/>
        <v>0</v>
      </c>
      <c r="W43">
        <f t="shared" si="20"/>
        <v>-15499.4</v>
      </c>
      <c r="X43">
        <f t="shared" si="20"/>
        <v>0</v>
      </c>
      <c r="Y43">
        <f t="shared" si="20"/>
        <v>2492.5</v>
      </c>
      <c r="Z43">
        <f t="shared" si="20"/>
        <v>0</v>
      </c>
      <c r="AA43">
        <f t="shared" si="20"/>
        <v>0</v>
      </c>
      <c r="AB43">
        <f t="shared" si="20"/>
        <v>0</v>
      </c>
    </row>
    <row r="44" spans="1:28" x14ac:dyDescent="0.3">
      <c r="U44">
        <f t="shared" si="20"/>
        <v>0</v>
      </c>
      <c r="V44">
        <f t="shared" si="20"/>
        <v>0</v>
      </c>
      <c r="W44">
        <f t="shared" si="20"/>
        <v>1931.5</v>
      </c>
      <c r="X44">
        <f t="shared" si="20"/>
        <v>0</v>
      </c>
      <c r="Y44">
        <f t="shared" si="20"/>
        <v>0</v>
      </c>
      <c r="Z44">
        <f t="shared" si="20"/>
        <v>0</v>
      </c>
      <c r="AA44">
        <f t="shared" si="20"/>
        <v>0</v>
      </c>
      <c r="AB44">
        <f t="shared" si="20"/>
        <v>0</v>
      </c>
    </row>
    <row r="45" spans="1:28" x14ac:dyDescent="0.3">
      <c r="U45">
        <f t="shared" si="20"/>
        <v>12962.000000000002</v>
      </c>
      <c r="V45">
        <f t="shared" si="20"/>
        <v>0</v>
      </c>
      <c r="W45">
        <f t="shared" si="20"/>
        <v>0</v>
      </c>
      <c r="X45">
        <f t="shared" si="20"/>
        <v>0</v>
      </c>
      <c r="Y45">
        <f t="shared" si="20"/>
        <v>0</v>
      </c>
      <c r="Z45">
        <f t="shared" si="20"/>
        <v>-9723</v>
      </c>
      <c r="AA45">
        <f t="shared" si="20"/>
        <v>-27.5</v>
      </c>
      <c r="AB45">
        <f t="shared" si="20"/>
        <v>0</v>
      </c>
    </row>
    <row r="46" spans="1:28" x14ac:dyDescent="0.3">
      <c r="U46">
        <f t="shared" si="20"/>
        <v>170</v>
      </c>
      <c r="V46">
        <f t="shared" si="20"/>
        <v>0</v>
      </c>
      <c r="W46">
        <f t="shared" si="20"/>
        <v>8718.8999999999978</v>
      </c>
      <c r="X46">
        <f t="shared" si="20"/>
        <v>0</v>
      </c>
      <c r="Y46">
        <f t="shared" si="20"/>
        <v>0</v>
      </c>
      <c r="Z46">
        <f t="shared" si="20"/>
        <v>0</v>
      </c>
      <c r="AA46">
        <f t="shared" si="20"/>
        <v>-302.5</v>
      </c>
      <c r="AB46">
        <f t="shared" si="20"/>
        <v>0</v>
      </c>
    </row>
    <row r="47" spans="1:28" x14ac:dyDescent="0.3">
      <c r="U47">
        <f t="shared" si="20"/>
        <v>2513.8999999999996</v>
      </c>
      <c r="V47">
        <f t="shared" si="20"/>
        <v>-11152.5</v>
      </c>
      <c r="W47">
        <f t="shared" si="20"/>
        <v>5390.5000000000018</v>
      </c>
      <c r="X47">
        <f t="shared" si="20"/>
        <v>0</v>
      </c>
      <c r="Y47">
        <f t="shared" si="20"/>
        <v>0</v>
      </c>
      <c r="Z47">
        <f t="shared" si="20"/>
        <v>0</v>
      </c>
      <c r="AA47">
        <f t="shared" si="20"/>
        <v>0</v>
      </c>
      <c r="AB47">
        <f t="shared" si="20"/>
        <v>0</v>
      </c>
    </row>
    <row r="48" spans="1:28" x14ac:dyDescent="0.3">
      <c r="U48">
        <f t="shared" si="20"/>
        <v>0</v>
      </c>
      <c r="V48">
        <f t="shared" si="20"/>
        <v>0</v>
      </c>
      <c r="W48">
        <f t="shared" si="20"/>
        <v>0</v>
      </c>
      <c r="X48">
        <f t="shared" si="20"/>
        <v>-2748.5</v>
      </c>
      <c r="Y48">
        <f t="shared" si="20"/>
        <v>0</v>
      </c>
      <c r="Z48">
        <f t="shared" si="20"/>
        <v>0</v>
      </c>
      <c r="AA48">
        <f t="shared" si="20"/>
        <v>0</v>
      </c>
      <c r="AB48">
        <f t="shared" si="20"/>
        <v>0</v>
      </c>
    </row>
    <row r="49" spans="21:28" x14ac:dyDescent="0.3">
      <c r="U49">
        <f t="shared" si="20"/>
        <v>0</v>
      </c>
      <c r="V49">
        <f t="shared" si="20"/>
        <v>-429.89999999999964</v>
      </c>
      <c r="W49">
        <f t="shared" si="20"/>
        <v>0</v>
      </c>
      <c r="X49">
        <f t="shared" si="20"/>
        <v>0</v>
      </c>
      <c r="Y49">
        <f t="shared" si="20"/>
        <v>0</v>
      </c>
      <c r="Z49">
        <f t="shared" si="20"/>
        <v>-691</v>
      </c>
      <c r="AA49">
        <f t="shared" si="20"/>
        <v>0</v>
      </c>
      <c r="AB49">
        <f t="shared" si="20"/>
        <v>0</v>
      </c>
    </row>
    <row r="50" spans="21:28" x14ac:dyDescent="0.3">
      <c r="U50">
        <f t="shared" si="20"/>
        <v>0</v>
      </c>
      <c r="V50">
        <f t="shared" si="20"/>
        <v>129.5</v>
      </c>
      <c r="W50">
        <f t="shared" si="20"/>
        <v>0</v>
      </c>
      <c r="X50">
        <f t="shared" si="20"/>
        <v>0</v>
      </c>
      <c r="Y50">
        <f t="shared" si="20"/>
        <v>0</v>
      </c>
      <c r="Z50">
        <f t="shared" si="20"/>
        <v>0</v>
      </c>
      <c r="AA50">
        <f t="shared" si="20"/>
        <v>-6522</v>
      </c>
      <c r="AB50">
        <f t="shared" si="20"/>
        <v>0</v>
      </c>
    </row>
    <row r="51" spans="21:28" x14ac:dyDescent="0.3">
      <c r="U51">
        <f t="shared" si="20"/>
        <v>0</v>
      </c>
      <c r="V51">
        <f t="shared" si="20"/>
        <v>0</v>
      </c>
      <c r="W51">
        <f t="shared" si="20"/>
        <v>0</v>
      </c>
      <c r="X51">
        <f t="shared" si="20"/>
        <v>0</v>
      </c>
      <c r="Y51">
        <f t="shared" si="20"/>
        <v>0</v>
      </c>
      <c r="Z51">
        <f t="shared" si="20"/>
        <v>0</v>
      </c>
      <c r="AA51">
        <f t="shared" si="20"/>
        <v>-703.5</v>
      </c>
      <c r="AB51">
        <f t="shared" si="20"/>
        <v>0</v>
      </c>
    </row>
    <row r="52" spans="21:28" x14ac:dyDescent="0.3">
      <c r="U52">
        <f t="shared" si="20"/>
        <v>0</v>
      </c>
      <c r="V52">
        <f t="shared" si="20"/>
        <v>0</v>
      </c>
      <c r="W52">
        <f t="shared" si="20"/>
        <v>0</v>
      </c>
      <c r="X52">
        <f t="shared" si="20"/>
        <v>-1756.5</v>
      </c>
      <c r="Y52">
        <f t="shared" si="20"/>
        <v>0</v>
      </c>
      <c r="Z52">
        <f t="shared" si="20"/>
        <v>0</v>
      </c>
      <c r="AA52">
        <f t="shared" si="20"/>
        <v>-850</v>
      </c>
      <c r="AB52">
        <f t="shared" si="20"/>
        <v>0</v>
      </c>
    </row>
    <row r="53" spans="21:28" x14ac:dyDescent="0.3">
      <c r="U53">
        <f t="shared" si="20"/>
        <v>0</v>
      </c>
      <c r="V53">
        <f t="shared" si="20"/>
        <v>19</v>
      </c>
      <c r="W53">
        <f t="shared" si="20"/>
        <v>0</v>
      </c>
      <c r="X53">
        <f t="shared" si="20"/>
        <v>0</v>
      </c>
      <c r="Y53">
        <f t="shared" si="20"/>
        <v>-597.5</v>
      </c>
      <c r="Z53">
        <f t="shared" si="20"/>
        <v>0</v>
      </c>
      <c r="AA53">
        <f t="shared" si="20"/>
        <v>0</v>
      </c>
      <c r="AB53">
        <f t="shared" si="20"/>
        <v>0</v>
      </c>
    </row>
    <row r="54" spans="21:28" x14ac:dyDescent="0.3">
      <c r="U54">
        <f t="shared" si="20"/>
        <v>256.5</v>
      </c>
      <c r="V54">
        <f t="shared" si="20"/>
        <v>0</v>
      </c>
      <c r="W54">
        <f t="shared" si="20"/>
        <v>-2124.0000000000018</v>
      </c>
      <c r="X54">
        <f t="shared" si="20"/>
        <v>0</v>
      </c>
      <c r="Y54">
        <f t="shared" si="20"/>
        <v>0</v>
      </c>
      <c r="Z54">
        <f t="shared" si="20"/>
        <v>0</v>
      </c>
      <c r="AA54">
        <f t="shared" si="20"/>
        <v>-1046</v>
      </c>
      <c r="AB54">
        <f t="shared" si="20"/>
        <v>0</v>
      </c>
    </row>
    <row r="55" spans="21:28" x14ac:dyDescent="0.3">
      <c r="U55">
        <f t="shared" si="20"/>
        <v>0</v>
      </c>
      <c r="V55">
        <f t="shared" si="20"/>
        <v>0</v>
      </c>
      <c r="W55">
        <f t="shared" si="20"/>
        <v>0</v>
      </c>
      <c r="X55">
        <f t="shared" si="20"/>
        <v>0</v>
      </c>
      <c r="Y55">
        <f t="shared" si="20"/>
        <v>-25</v>
      </c>
      <c r="Z55">
        <f t="shared" si="20"/>
        <v>0</v>
      </c>
      <c r="AA55">
        <f t="shared" si="20"/>
        <v>0</v>
      </c>
      <c r="AB55">
        <f t="shared" si="20"/>
        <v>0</v>
      </c>
    </row>
    <row r="56" spans="21:28" x14ac:dyDescent="0.3">
      <c r="U56">
        <f t="shared" si="20"/>
        <v>0</v>
      </c>
      <c r="V56">
        <f t="shared" si="20"/>
        <v>704</v>
      </c>
      <c r="W56">
        <f t="shared" si="20"/>
        <v>0</v>
      </c>
      <c r="X56">
        <f t="shared" si="20"/>
        <v>-1071</v>
      </c>
      <c r="Y56">
        <f t="shared" si="20"/>
        <v>0</v>
      </c>
      <c r="Z56">
        <f t="shared" si="20"/>
        <v>0</v>
      </c>
      <c r="AA56">
        <f t="shared" si="20"/>
        <v>0</v>
      </c>
      <c r="AB56">
        <f t="shared" si="20"/>
        <v>0</v>
      </c>
    </row>
    <row r="57" spans="21:28" x14ac:dyDescent="0.3">
      <c r="U57">
        <f t="shared" si="20"/>
        <v>1437.5</v>
      </c>
      <c r="V57">
        <f t="shared" si="20"/>
        <v>0</v>
      </c>
      <c r="W57">
        <f t="shared" si="20"/>
        <v>0</v>
      </c>
      <c r="X57">
        <f t="shared" si="20"/>
        <v>0</v>
      </c>
      <c r="Y57">
        <f t="shared" si="20"/>
        <v>0</v>
      </c>
      <c r="Z57">
        <f t="shared" si="20"/>
        <v>0</v>
      </c>
      <c r="AA57">
        <f t="shared" si="20"/>
        <v>-216.5</v>
      </c>
      <c r="AB57">
        <f t="shared" si="20"/>
        <v>0</v>
      </c>
    </row>
    <row r="58" spans="21:28" x14ac:dyDescent="0.3">
      <c r="U58">
        <f t="shared" si="20"/>
        <v>-459</v>
      </c>
      <c r="V58">
        <f t="shared" si="20"/>
        <v>0</v>
      </c>
      <c r="W58">
        <f t="shared" si="20"/>
        <v>0</v>
      </c>
      <c r="X58">
        <f t="shared" si="20"/>
        <v>0</v>
      </c>
      <c r="Y58">
        <f t="shared" si="20"/>
        <v>0</v>
      </c>
      <c r="Z58">
        <f t="shared" si="20"/>
        <v>0</v>
      </c>
      <c r="AA58">
        <f t="shared" si="20"/>
        <v>0</v>
      </c>
      <c r="AB58">
        <f t="shared" si="20"/>
        <v>0</v>
      </c>
    </row>
    <row r="59" spans="21:28" x14ac:dyDescent="0.3">
      <c r="U59">
        <f t="shared" si="20"/>
        <v>0</v>
      </c>
      <c r="V59">
        <f t="shared" si="20"/>
        <v>0</v>
      </c>
      <c r="W59">
        <f t="shared" si="20"/>
        <v>0</v>
      </c>
      <c r="X59">
        <f t="shared" si="20"/>
        <v>0</v>
      </c>
      <c r="Y59">
        <f t="shared" si="20"/>
        <v>-1665.5</v>
      </c>
      <c r="Z59">
        <f t="shared" si="20"/>
        <v>0</v>
      </c>
      <c r="AA59">
        <f t="shared" si="20"/>
        <v>-162</v>
      </c>
      <c r="AB59">
        <f t="shared" si="20"/>
        <v>0</v>
      </c>
    </row>
    <row r="60" spans="21:28" x14ac:dyDescent="0.3">
      <c r="U60">
        <f t="shared" si="20"/>
        <v>-178</v>
      </c>
      <c r="V60">
        <f t="shared" si="20"/>
        <v>0</v>
      </c>
      <c r="W60">
        <f t="shared" si="20"/>
        <v>0</v>
      </c>
      <c r="X60">
        <f t="shared" si="20"/>
        <v>0</v>
      </c>
      <c r="Y60">
        <f t="shared" si="20"/>
        <v>0</v>
      </c>
      <c r="Z60">
        <f t="shared" si="20"/>
        <v>0</v>
      </c>
      <c r="AA60">
        <f t="shared" si="20"/>
        <v>0</v>
      </c>
      <c r="AB60">
        <f t="shared" si="20"/>
        <v>0</v>
      </c>
    </row>
    <row r="61" spans="21:28" x14ac:dyDescent="0.3">
      <c r="U61">
        <f t="shared" si="20"/>
        <v>0</v>
      </c>
      <c r="V61">
        <f t="shared" si="20"/>
        <v>0</v>
      </c>
      <c r="W61">
        <f t="shared" si="20"/>
        <v>0</v>
      </c>
      <c r="X61">
        <f t="shared" si="20"/>
        <v>0</v>
      </c>
      <c r="Y61">
        <f t="shared" si="20"/>
        <v>-3143</v>
      </c>
      <c r="Z61">
        <f t="shared" si="20"/>
        <v>0</v>
      </c>
      <c r="AA61">
        <f t="shared" si="20"/>
        <v>0</v>
      </c>
      <c r="AB61">
        <f t="shared" si="20"/>
        <v>0</v>
      </c>
    </row>
    <row r="62" spans="21:28" x14ac:dyDescent="0.3">
      <c r="U62">
        <f t="shared" si="20"/>
        <v>0</v>
      </c>
      <c r="V62">
        <f t="shared" si="20"/>
        <v>0</v>
      </c>
      <c r="W62">
        <f t="shared" si="20"/>
        <v>0</v>
      </c>
      <c r="X62">
        <f t="shared" si="20"/>
        <v>0</v>
      </c>
      <c r="Y62">
        <f t="shared" si="20"/>
        <v>0</v>
      </c>
      <c r="Z62">
        <f t="shared" si="20"/>
        <v>0</v>
      </c>
      <c r="AA62">
        <f t="shared" si="20"/>
        <v>0</v>
      </c>
      <c r="AB62">
        <f t="shared" si="20"/>
        <v>0</v>
      </c>
    </row>
    <row r="63" spans="21:28" x14ac:dyDescent="0.3">
      <c r="U63">
        <f t="shared" si="20"/>
        <v>0</v>
      </c>
      <c r="V63">
        <f t="shared" si="20"/>
        <v>0</v>
      </c>
      <c r="W63">
        <f t="shared" si="20"/>
        <v>0</v>
      </c>
      <c r="X63">
        <f t="shared" si="20"/>
        <v>0</v>
      </c>
      <c r="Y63">
        <f t="shared" si="20"/>
        <v>0</v>
      </c>
      <c r="Z63">
        <f t="shared" si="20"/>
        <v>0</v>
      </c>
      <c r="AA63">
        <f t="shared" si="20"/>
        <v>0</v>
      </c>
      <c r="AB63">
        <f t="shared" si="20"/>
        <v>0</v>
      </c>
    </row>
    <row r="64" spans="21:28" x14ac:dyDescent="0.3">
      <c r="U64">
        <f t="shared" si="20"/>
        <v>-617.5</v>
      </c>
      <c r="V64">
        <f t="shared" si="20"/>
        <v>50</v>
      </c>
      <c r="W64">
        <f t="shared" si="20"/>
        <v>0</v>
      </c>
      <c r="X64">
        <f t="shared" si="20"/>
        <v>552.5</v>
      </c>
      <c r="Y64">
        <f t="shared" si="20"/>
        <v>0</v>
      </c>
      <c r="Z64">
        <f t="shared" si="20"/>
        <v>0</v>
      </c>
      <c r="AA64">
        <f t="shared" si="20"/>
        <v>-516</v>
      </c>
      <c r="AB64">
        <f t="shared" si="20"/>
        <v>0</v>
      </c>
    </row>
    <row r="65" spans="20:28" x14ac:dyDescent="0.3">
      <c r="U65">
        <f t="shared" si="20"/>
        <v>0</v>
      </c>
      <c r="V65">
        <f t="shared" si="20"/>
        <v>0</v>
      </c>
      <c r="W65">
        <f t="shared" si="20"/>
        <v>0</v>
      </c>
      <c r="X65">
        <f t="shared" si="20"/>
        <v>0</v>
      </c>
      <c r="Y65">
        <f t="shared" si="20"/>
        <v>0</v>
      </c>
      <c r="Z65">
        <f t="shared" si="20"/>
        <v>0</v>
      </c>
      <c r="AA65">
        <f t="shared" si="20"/>
        <v>0</v>
      </c>
      <c r="AB65">
        <f t="shared" si="20"/>
        <v>0</v>
      </c>
    </row>
    <row r="66" spans="20:28" x14ac:dyDescent="0.3">
      <c r="U66">
        <f t="shared" si="20"/>
        <v>0</v>
      </c>
      <c r="V66">
        <f t="shared" si="20"/>
        <v>0</v>
      </c>
      <c r="W66">
        <f t="shared" si="20"/>
        <v>0</v>
      </c>
      <c r="X66">
        <f t="shared" si="20"/>
        <v>0</v>
      </c>
      <c r="Y66">
        <f t="shared" si="20"/>
        <v>0</v>
      </c>
      <c r="Z66">
        <f t="shared" si="20"/>
        <v>0</v>
      </c>
      <c r="AA66">
        <f t="shared" si="20"/>
        <v>-5012.3999999999996</v>
      </c>
      <c r="AB66">
        <f t="shared" si="20"/>
        <v>-10179.5</v>
      </c>
    </row>
    <row r="67" spans="20:28" x14ac:dyDescent="0.3">
      <c r="U67">
        <f t="shared" si="20"/>
        <v>0</v>
      </c>
      <c r="V67">
        <f t="shared" si="20"/>
        <v>-19.5</v>
      </c>
      <c r="W67">
        <f t="shared" si="20"/>
        <v>0</v>
      </c>
      <c r="X67">
        <f t="shared" si="20"/>
        <v>0</v>
      </c>
      <c r="Y67">
        <f t="shared" si="20"/>
        <v>0</v>
      </c>
      <c r="Z67">
        <f t="shared" si="20"/>
        <v>0</v>
      </c>
      <c r="AA67">
        <f t="shared" si="20"/>
        <v>0</v>
      </c>
      <c r="AB67">
        <f t="shared" si="20"/>
        <v>0</v>
      </c>
    </row>
    <row r="68" spans="20:28" x14ac:dyDescent="0.3">
      <c r="U68">
        <f t="shared" si="20"/>
        <v>0</v>
      </c>
      <c r="V68">
        <f t="shared" si="20"/>
        <v>316.5</v>
      </c>
      <c r="W68">
        <f t="shared" si="20"/>
        <v>0</v>
      </c>
      <c r="X68">
        <f t="shared" si="20"/>
        <v>-7119.9</v>
      </c>
      <c r="Y68">
        <f t="shared" si="20"/>
        <v>0</v>
      </c>
      <c r="Z68">
        <f t="shared" si="20"/>
        <v>0</v>
      </c>
      <c r="AA68">
        <f t="shared" si="20"/>
        <v>0</v>
      </c>
      <c r="AB68">
        <f t="shared" si="20"/>
        <v>0</v>
      </c>
    </row>
    <row r="69" spans="20:28" x14ac:dyDescent="0.3">
      <c r="U69">
        <f t="shared" si="20"/>
        <v>2741.5</v>
      </c>
      <c r="V69">
        <f t="shared" si="20"/>
        <v>0</v>
      </c>
      <c r="W69">
        <f t="shared" si="20"/>
        <v>-17287.900000000001</v>
      </c>
      <c r="X69">
        <f t="shared" si="20"/>
        <v>0</v>
      </c>
      <c r="Y69">
        <f t="shared" si="20"/>
        <v>0</v>
      </c>
      <c r="Z69">
        <f t="shared" si="20"/>
        <v>0</v>
      </c>
      <c r="AA69">
        <f t="shared" si="20"/>
        <v>0</v>
      </c>
      <c r="AB69">
        <f t="shared" si="20"/>
        <v>0</v>
      </c>
    </row>
    <row r="70" spans="20:28" x14ac:dyDescent="0.3">
      <c r="U70">
        <f t="shared" si="20"/>
        <v>-2010</v>
      </c>
      <c r="V70">
        <f t="shared" si="20"/>
        <v>183</v>
      </c>
      <c r="W70">
        <f t="shared" si="20"/>
        <v>-50</v>
      </c>
      <c r="X70">
        <f t="shared" si="20"/>
        <v>-1237</v>
      </c>
      <c r="Y70">
        <f t="shared" si="20"/>
        <v>0</v>
      </c>
      <c r="Z70">
        <f t="shared" si="20"/>
        <v>0</v>
      </c>
      <c r="AA70">
        <f t="shared" si="20"/>
        <v>0</v>
      </c>
      <c r="AB70">
        <f t="shared" si="20"/>
        <v>0</v>
      </c>
    </row>
    <row r="71" spans="20:28" x14ac:dyDescent="0.3">
      <c r="T71" t="s">
        <v>912</v>
      </c>
      <c r="U71">
        <f t="shared" si="20"/>
        <v>-716.5</v>
      </c>
      <c r="V71">
        <f t="shared" si="20"/>
        <v>-503</v>
      </c>
      <c r="W71">
        <f t="shared" si="20"/>
        <v>0</v>
      </c>
      <c r="X71">
        <f t="shared" si="20"/>
        <v>0</v>
      </c>
      <c r="Y71">
        <f t="shared" si="20"/>
        <v>0</v>
      </c>
      <c r="Z71">
        <f t="shared" si="20"/>
        <v>0</v>
      </c>
      <c r="AA71">
        <f t="shared" si="20"/>
        <v>0</v>
      </c>
      <c r="AB71">
        <f t="shared" ref="AB71" si="21">AB35-AB36</f>
        <v>0</v>
      </c>
    </row>
    <row r="74" spans="20:28" x14ac:dyDescent="0.3">
      <c r="T74" t="s">
        <v>913</v>
      </c>
      <c r="U74">
        <f>COUNTIFS(U39:U71,"&lt;"&amp;0)</f>
        <v>5</v>
      </c>
      <c r="V74">
        <f t="shared" ref="V74:AB74" si="22">COUNTIFS(V39:V71,"&lt;"&amp;0)</f>
        <v>4</v>
      </c>
      <c r="W74">
        <f t="shared" si="22"/>
        <v>4</v>
      </c>
      <c r="X74">
        <f t="shared" si="22"/>
        <v>5</v>
      </c>
      <c r="Y74">
        <f t="shared" si="22"/>
        <v>4</v>
      </c>
      <c r="Z74">
        <f t="shared" si="22"/>
        <v>2</v>
      </c>
      <c r="AA74">
        <f t="shared" si="22"/>
        <v>10</v>
      </c>
      <c r="AB74">
        <f t="shared" si="22"/>
        <v>1</v>
      </c>
    </row>
    <row r="75" spans="20:28" x14ac:dyDescent="0.3">
      <c r="T75" t="s">
        <v>920</v>
      </c>
      <c r="U75">
        <f>COUNTIFS(U39:U71,"&gt;"&amp;0)</f>
        <v>9</v>
      </c>
      <c r="V75">
        <f t="shared" ref="V75:AB75" si="23">COUNTIFS(V39:V71,"&gt;"&amp;0)</f>
        <v>7</v>
      </c>
      <c r="W75">
        <f t="shared" si="23"/>
        <v>3</v>
      </c>
      <c r="X75">
        <f t="shared" si="23"/>
        <v>2</v>
      </c>
      <c r="Y75">
        <f t="shared" si="23"/>
        <v>1</v>
      </c>
      <c r="Z75">
        <f t="shared" si="23"/>
        <v>0</v>
      </c>
      <c r="AA75">
        <f t="shared" si="23"/>
        <v>1</v>
      </c>
      <c r="AB75">
        <f t="shared" si="23"/>
        <v>1</v>
      </c>
    </row>
    <row r="76" spans="20:28" x14ac:dyDescent="0.3">
      <c r="T76" t="s">
        <v>919</v>
      </c>
      <c r="U76" s="112">
        <f>U74/(U75+U74)</f>
        <v>0.35714285714285715</v>
      </c>
      <c r="V76" s="112">
        <f t="shared" ref="V76:AB76" si="24">V74/(V75+V74)</f>
        <v>0.36363636363636365</v>
      </c>
      <c r="W76" s="112">
        <f t="shared" si="24"/>
        <v>0.5714285714285714</v>
      </c>
      <c r="X76" s="112">
        <f t="shared" si="24"/>
        <v>0.7142857142857143</v>
      </c>
      <c r="Y76" s="112">
        <f t="shared" si="24"/>
        <v>0.8</v>
      </c>
      <c r="Z76" s="112">
        <f t="shared" si="24"/>
        <v>1</v>
      </c>
      <c r="AA76" s="112">
        <f t="shared" si="24"/>
        <v>0.90909090909090906</v>
      </c>
      <c r="AB76" s="112">
        <f t="shared" si="24"/>
        <v>0.5</v>
      </c>
    </row>
  </sheetData>
  <mergeCells count="1">
    <mergeCell ref="AM15:AT15"/>
  </mergeCells>
  <conditionalFormatting sqref="U39:AB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6B8E-5956-403D-80E4-87C3F4C3162A}">
  <dimension ref="A1:GL42"/>
  <sheetViews>
    <sheetView workbookViewId="0"/>
  </sheetViews>
  <sheetFormatPr defaultRowHeight="14.4" x14ac:dyDescent="0.3"/>
  <cols>
    <col min="1" max="1" width="20.33203125" bestFit="1" customWidth="1"/>
    <col min="2" max="2" width="4.21875" bestFit="1" customWidth="1"/>
    <col min="3" max="3" width="4.109375" bestFit="1" customWidth="1"/>
    <col min="4" max="5" width="4.21875" bestFit="1" customWidth="1"/>
    <col min="6" max="6" width="5.109375" bestFit="1" customWidth="1"/>
    <col min="7" max="7" width="4.21875" bestFit="1" customWidth="1"/>
    <col min="8" max="8" width="4.109375" bestFit="1" customWidth="1"/>
    <col min="9" max="10" width="4.21875" bestFit="1" customWidth="1"/>
    <col min="11" max="13" width="4.88671875" bestFit="1" customWidth="1"/>
    <col min="14" max="14" width="5.109375" bestFit="1" customWidth="1"/>
    <col min="15" max="18" width="4.88671875" bestFit="1" customWidth="1"/>
    <col min="19" max="19" width="5.109375" bestFit="1" customWidth="1"/>
    <col min="20" max="25" width="4.88671875" bestFit="1" customWidth="1"/>
    <col min="26" max="26" width="5.109375" bestFit="1" customWidth="1"/>
    <col min="27" max="31" width="4.88671875" bestFit="1" customWidth="1"/>
    <col min="32" max="32" width="6.109375" bestFit="1" customWidth="1"/>
    <col min="33" max="49" width="4.88671875" bestFit="1" customWidth="1"/>
    <col min="50" max="50" width="5.109375" bestFit="1" customWidth="1"/>
    <col min="51" max="52" width="4.88671875" bestFit="1" customWidth="1"/>
    <col min="53" max="53" width="5.109375" bestFit="1" customWidth="1"/>
    <col min="54" max="61" width="4.88671875" bestFit="1" customWidth="1"/>
    <col min="62" max="62" width="5.109375" bestFit="1" customWidth="1"/>
    <col min="63" max="63" width="4.88671875" bestFit="1" customWidth="1"/>
    <col min="64" max="64" width="5.109375" bestFit="1" customWidth="1"/>
    <col min="65" max="67" width="4.88671875" bestFit="1" customWidth="1"/>
    <col min="68" max="68" width="5.109375" bestFit="1" customWidth="1"/>
    <col min="69" max="78" width="4.88671875" bestFit="1" customWidth="1"/>
    <col min="79" max="79" width="5.109375" bestFit="1" customWidth="1"/>
    <col min="80" max="82" width="4.88671875" bestFit="1" customWidth="1"/>
    <col min="83" max="83" width="5.109375" bestFit="1" customWidth="1"/>
    <col min="84" max="95" width="4.88671875" bestFit="1" customWidth="1"/>
    <col min="96" max="96" width="7" bestFit="1" customWidth="1"/>
    <col min="98" max="101" width="4" bestFit="1" customWidth="1"/>
    <col min="102" max="102" width="6" bestFit="1" customWidth="1"/>
    <col min="103" max="103" width="4" bestFit="1" customWidth="1"/>
    <col min="104" max="105" width="5" bestFit="1" customWidth="1"/>
    <col min="106" max="106" width="4" bestFit="1" customWidth="1"/>
    <col min="107" max="107" width="4.77734375" bestFit="1" customWidth="1"/>
    <col min="108" max="108" width="5" bestFit="1" customWidth="1"/>
    <col min="109" max="109" width="4.77734375" bestFit="1" customWidth="1"/>
    <col min="110" max="110" width="6" bestFit="1" customWidth="1"/>
    <col min="111" max="114" width="4.77734375" bestFit="1" customWidth="1"/>
    <col min="115" max="115" width="6" bestFit="1" customWidth="1"/>
    <col min="116" max="121" width="4.77734375" bestFit="1" customWidth="1"/>
    <col min="122" max="122" width="6" bestFit="1" customWidth="1"/>
    <col min="123" max="126" width="4.77734375" bestFit="1" customWidth="1"/>
    <col min="127" max="127" width="5" bestFit="1" customWidth="1"/>
    <col min="128" max="128" width="6" bestFit="1" customWidth="1"/>
    <col min="129" max="145" width="4.77734375" bestFit="1" customWidth="1"/>
    <col min="146" max="146" width="6" bestFit="1" customWidth="1"/>
    <col min="147" max="148" width="4.77734375" bestFit="1" customWidth="1"/>
    <col min="149" max="149" width="5" bestFit="1" customWidth="1"/>
    <col min="150" max="156" width="4.77734375" bestFit="1" customWidth="1"/>
    <col min="157" max="157" width="5" bestFit="1" customWidth="1"/>
    <col min="158" max="158" width="6" bestFit="1" customWidth="1"/>
    <col min="159" max="159" width="4.77734375" bestFit="1" customWidth="1"/>
    <col min="160" max="160" width="6" bestFit="1" customWidth="1"/>
    <col min="161" max="163" width="4.77734375" bestFit="1" customWidth="1"/>
    <col min="164" max="164" width="6" bestFit="1" customWidth="1"/>
    <col min="165" max="165" width="4.77734375" bestFit="1" customWidth="1"/>
    <col min="166" max="166" width="5" bestFit="1" customWidth="1"/>
    <col min="167" max="167" width="4.77734375" bestFit="1" customWidth="1"/>
    <col min="168" max="168" width="5" bestFit="1" customWidth="1"/>
    <col min="169" max="174" width="4.77734375" bestFit="1" customWidth="1"/>
    <col min="175" max="176" width="5" bestFit="1" customWidth="1"/>
    <col min="177" max="178" width="4.77734375" bestFit="1" customWidth="1"/>
    <col min="179" max="179" width="6" bestFit="1" customWidth="1"/>
    <col min="180" max="191" width="4.77734375" bestFit="1" customWidth="1"/>
    <col min="192" max="193" width="8" bestFit="1" customWidth="1"/>
    <col min="194" max="194" width="11" bestFit="1" customWidth="1"/>
  </cols>
  <sheetData>
    <row r="1" spans="1:194" x14ac:dyDescent="0.3">
      <c r="A1" t="str">
        <f>step1!A2</f>
        <v>korrel</v>
      </c>
      <c r="B1" s="47">
        <f>step1!B2</f>
        <v>-7.925237091566828E-2</v>
      </c>
      <c r="C1" s="47">
        <f>step1!C2</f>
        <v>0.17743904086575082</v>
      </c>
      <c r="D1" s="47">
        <f>step1!D2</f>
        <v>-0.25815026002897123</v>
      </c>
      <c r="E1" s="47">
        <f>step1!E2</f>
        <v>-0.10727084421930747</v>
      </c>
      <c r="F1" s="47">
        <f>step1!F2</f>
        <v>0.68931064675778908</v>
      </c>
      <c r="G1" s="47">
        <f>step1!G2</f>
        <v>-7.102279967882362E-2</v>
      </c>
      <c r="H1" s="47">
        <f>step1!H2</f>
        <v>0.13211971312551338</v>
      </c>
      <c r="I1" s="47">
        <f>step1!I2</f>
        <v>-0.16515327297969157</v>
      </c>
      <c r="J1" s="47">
        <f>step1!J2</f>
        <v>-0.11160043233309584</v>
      </c>
      <c r="K1" s="47">
        <f>step1!K2</f>
        <v>-2.7181489207683381E-2</v>
      </c>
      <c r="L1" s="47">
        <f>step1!L2</f>
        <v>0.22197334871217914</v>
      </c>
      <c r="M1" s="47">
        <f>step1!M2</f>
        <v>0.17335920073253208</v>
      </c>
      <c r="N1" s="47">
        <f>step1!N2</f>
        <v>0.12419359165719619</v>
      </c>
      <c r="O1" s="47">
        <f>step1!O2</f>
        <v>0.33511724544262567</v>
      </c>
      <c r="P1" s="47">
        <f>step1!P2</f>
        <v>8.873797816294042E-2</v>
      </c>
      <c r="Q1" s="47">
        <f>step1!Q2</f>
        <v>-0.3295673223582285</v>
      </c>
      <c r="R1" s="47">
        <f>step1!R2</f>
        <v>-0.28935735661567408</v>
      </c>
      <c r="S1" s="47">
        <f>step1!S2</f>
        <v>-1.535278004813505E-2</v>
      </c>
      <c r="T1" s="47">
        <f>step1!T2</f>
        <v>-9.0424734753034502E-2</v>
      </c>
      <c r="U1" s="47">
        <f>step1!U2</f>
        <v>-2.6222592475653974E-2</v>
      </c>
      <c r="V1" s="47">
        <f>step1!V2</f>
        <v>7.0734357243717211E-2</v>
      </c>
      <c r="W1" s="47">
        <f>step1!W2</f>
        <v>-0.49899508429258654</v>
      </c>
      <c r="X1" s="47">
        <f>step1!X2</f>
        <v>-0.40234413438337052</v>
      </c>
      <c r="Y1" s="47">
        <f>step1!Y2</f>
        <v>-0.31348100508050253</v>
      </c>
      <c r="Z1" s="47">
        <f>step1!Z2</f>
        <v>-0.15368693718642329</v>
      </c>
      <c r="AA1" s="47">
        <f>step1!AA2</f>
        <v>0.37136120369624159</v>
      </c>
      <c r="AB1" s="47">
        <f>step1!AB2</f>
        <v>-0.30265655266851405</v>
      </c>
      <c r="AC1" s="47">
        <f>step1!AC2</f>
        <v>0.22930406300951267</v>
      </c>
      <c r="AD1" s="47">
        <f>step1!AD2</f>
        <v>-0.14252976187327271</v>
      </c>
      <c r="AE1" s="47">
        <f>step1!AE2</f>
        <v>-0.12309207725663898</v>
      </c>
      <c r="AF1" s="47">
        <f>step1!AF2</f>
        <v>0.45186601444537594</v>
      </c>
      <c r="AG1" s="47">
        <f>step1!AG2</f>
        <v>-0.31971497152677786</v>
      </c>
      <c r="AH1" s="47">
        <f>step1!AH2</f>
        <v>9.1176226084118753E-2</v>
      </c>
      <c r="AI1" s="47">
        <f>step1!AI2</f>
        <v>0.11261293598540643</v>
      </c>
      <c r="AJ1" s="47">
        <f>step1!AJ2</f>
        <v>-4.855013493136222E-3</v>
      </c>
      <c r="AK1" s="47">
        <f>step1!AK2</f>
        <v>-0.24448626858061237</v>
      </c>
      <c r="AL1" s="47">
        <f>step1!AL2</f>
        <v>4.1548451140967016E-2</v>
      </c>
      <c r="AM1" s="47">
        <f>step1!AM2</f>
        <v>0.13656057945998129</v>
      </c>
      <c r="AN1" s="47">
        <f>step1!AN2</f>
        <v>-0.27836941390295633</v>
      </c>
      <c r="AO1" s="47">
        <f>step1!AO2</f>
        <v>-0.1665424736485405</v>
      </c>
      <c r="AP1" s="47">
        <f>step1!AP2</f>
        <v>0.14788165040340134</v>
      </c>
      <c r="AQ1" s="47">
        <f>step1!AQ2</f>
        <v>-0.1294685307139731</v>
      </c>
      <c r="AR1" s="47">
        <f>step1!AR2</f>
        <v>-0.17923490592489563</v>
      </c>
      <c r="AS1" s="47">
        <f>step1!AS2</f>
        <v>-6.4885796808568347E-2</v>
      </c>
      <c r="AT1" s="47">
        <f>step1!AT2</f>
        <v>0.16607723093656343</v>
      </c>
      <c r="AU1" s="47">
        <f>step1!AU2</f>
        <v>5.1054807289435192E-3</v>
      </c>
      <c r="AV1" s="47">
        <f>step1!AV2</f>
        <v>-2.4127563595406024E-2</v>
      </c>
      <c r="AW1" s="47">
        <f>step1!AW2</f>
        <v>-5.7055548939710758E-2</v>
      </c>
      <c r="AX1" s="47">
        <f>step1!AX2</f>
        <v>0.3399428740259513</v>
      </c>
      <c r="AY1" s="47">
        <f>step1!AY2</f>
        <v>-0.36525665040773109</v>
      </c>
      <c r="AZ1" s="47">
        <f>step1!AZ2</f>
        <v>-0.17392868593714089</v>
      </c>
      <c r="BA1" s="47">
        <f>step1!BA2</f>
        <v>2.3774300388978716E-2</v>
      </c>
      <c r="BB1" s="47">
        <f>step1!BB2</f>
        <v>0.29553314029321348</v>
      </c>
      <c r="BC1" s="47">
        <f>step1!BC2</f>
        <v>-0.16738532553547791</v>
      </c>
      <c r="BD1" s="47">
        <f>step1!BD2</f>
        <v>-0.20746130647960812</v>
      </c>
      <c r="BE1" s="47">
        <f>step1!BE2</f>
        <v>-1.5936679106777426E-2</v>
      </c>
      <c r="BF1" s="47">
        <f>step1!BF2</f>
        <v>-0.28521029649493712</v>
      </c>
      <c r="BG1" s="47">
        <f>step1!BG2</f>
        <v>0.11235682810187603</v>
      </c>
      <c r="BH1" s="47">
        <f>step1!BH2</f>
        <v>-0.12202936468296169</v>
      </c>
      <c r="BI1" s="47">
        <f>step1!BI2</f>
        <v>-0.22836826413840425</v>
      </c>
      <c r="BJ1" s="47">
        <f>step1!BJ2</f>
        <v>0.29005819359986923</v>
      </c>
      <c r="BK1" s="47">
        <f>step1!BK2</f>
        <v>0.33039872483944144</v>
      </c>
      <c r="BL1" s="47">
        <f>step1!BL2</f>
        <v>-0.21035248389346078</v>
      </c>
      <c r="BM1" s="47">
        <f>step1!BM2</f>
        <v>-0.17309773786267338</v>
      </c>
      <c r="BN1" s="47">
        <f>step1!BN2</f>
        <v>0.15367437348634935</v>
      </c>
      <c r="BO1" s="47">
        <f>step1!BO2</f>
        <v>0.22593543668099481</v>
      </c>
      <c r="BP1" s="47">
        <f>step1!BP2</f>
        <v>0.33132714241475847</v>
      </c>
      <c r="BQ1" s="47">
        <f>step1!BQ2</f>
        <v>9.4851993702195214E-2</v>
      </c>
      <c r="BR1" s="47">
        <f>step1!BR2</f>
        <v>9.4527196738433489E-2</v>
      </c>
      <c r="BS1" s="47">
        <f>step1!BS2</f>
        <v>0.10419066019794963</v>
      </c>
      <c r="BT1" s="47">
        <f>step1!BT2</f>
        <v>-2.9281673318380851E-2</v>
      </c>
      <c r="BU1" s="47">
        <f>step1!BU2</f>
        <v>0.38188200927845756</v>
      </c>
      <c r="BV1" s="47">
        <f>step1!BV2</f>
        <v>-8.4249965258465551E-2</v>
      </c>
      <c r="BW1" s="47">
        <f>step1!BW2</f>
        <v>-4.5111491457334167E-2</v>
      </c>
      <c r="BX1" s="47">
        <f>step1!BX2</f>
        <v>0.29425073933447327</v>
      </c>
      <c r="BY1" s="47">
        <f>step1!BY2</f>
        <v>9.1176226084118808E-2</v>
      </c>
      <c r="BZ1" s="47">
        <f>step1!BZ2</f>
        <v>5.7986792880793822E-2</v>
      </c>
      <c r="CA1" s="47">
        <f>step1!CA2</f>
        <v>-0.12309207725663898</v>
      </c>
      <c r="CB1" s="47">
        <f>step1!CB2</f>
        <v>0.42181886343652408</v>
      </c>
      <c r="CC1" s="47">
        <f>step1!CC2</f>
        <v>0.37118752905455826</v>
      </c>
      <c r="CD1" s="47">
        <f>step1!CD2</f>
        <v>3.477434842867283E-2</v>
      </c>
      <c r="CE1" s="47">
        <f>step1!CE2</f>
        <v>0.14976514809586378</v>
      </c>
      <c r="CF1" s="47">
        <f>step1!CF2</f>
        <v>-2.8949095188152411E-2</v>
      </c>
      <c r="CG1" s="47">
        <f>step1!CG2</f>
        <v>6.2044230690593428E-2</v>
      </c>
      <c r="CH1" s="47">
        <f>step1!CH2</f>
        <v>0.19309499679119702</v>
      </c>
      <c r="CI1" s="47">
        <f>step1!CI2</f>
        <v>-6.2250194601086743E-3</v>
      </c>
      <c r="CJ1" s="47">
        <f>step1!CJ2</f>
        <v>0.42967882063905954</v>
      </c>
      <c r="CK1" s="47">
        <f>step1!CK2</f>
        <v>-0.11043778716164634</v>
      </c>
      <c r="CL1" s="47">
        <f>step1!CL2</f>
        <v>1.5131806627718689E-2</v>
      </c>
      <c r="CM1" s="47">
        <f>step1!CM2</f>
        <v>-5.9762478642287259E-2</v>
      </c>
      <c r="CN1" s="47">
        <f>step1!CN2</f>
        <v>2.1809403426873018E-2</v>
      </c>
      <c r="CO1" s="47">
        <f>step1!CO2</f>
        <v>5.1471603686300715E-2</v>
      </c>
      <c r="CP1" s="47">
        <f>step1!CP2</f>
        <v>-0.25092724473312966</v>
      </c>
      <c r="CQ1" s="47">
        <f>step1!CQ2</f>
        <v>9.6919898098343948E-2</v>
      </c>
    </row>
    <row r="2" spans="1:194" x14ac:dyDescent="0.3">
      <c r="A2">
        <f>SUM(B2:CQ2)</f>
        <v>7</v>
      </c>
      <c r="B2">
        <f>IF(B4+B5=2,1,0)</f>
        <v>0</v>
      </c>
      <c r="C2">
        <f t="shared" ref="C2:BN2" si="0">IF(C4+C5=2,1,0)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1</v>
      </c>
      <c r="H2">
        <f t="shared" si="0"/>
        <v>0</v>
      </c>
      <c r="I2">
        <f t="shared" si="0"/>
        <v>1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1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  <c r="AM2">
        <f t="shared" si="0"/>
        <v>0</v>
      </c>
      <c r="AN2">
        <f t="shared" si="0"/>
        <v>0</v>
      </c>
      <c r="AO2">
        <f t="shared" si="0"/>
        <v>0</v>
      </c>
      <c r="AP2">
        <f t="shared" si="0"/>
        <v>0</v>
      </c>
      <c r="AQ2">
        <f t="shared" si="0"/>
        <v>0</v>
      </c>
      <c r="AR2">
        <f t="shared" si="0"/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1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1</v>
      </c>
      <c r="BJ2">
        <f t="shared" si="0"/>
        <v>0</v>
      </c>
      <c r="BK2">
        <f t="shared" si="0"/>
        <v>0</v>
      </c>
      <c r="BL2">
        <f t="shared" si="0"/>
        <v>1</v>
      </c>
      <c r="BM2">
        <f t="shared" si="0"/>
        <v>0</v>
      </c>
      <c r="BN2">
        <f t="shared" si="0"/>
        <v>0</v>
      </c>
      <c r="BO2">
        <f t="shared" ref="BO2:CQ2" si="1">IF(BO4+BO5=2,1,0)</f>
        <v>0</v>
      </c>
      <c r="BP2">
        <f t="shared" si="1"/>
        <v>0</v>
      </c>
      <c r="BQ2">
        <f t="shared" si="1"/>
        <v>0</v>
      </c>
      <c r="BR2">
        <f t="shared" si="1"/>
        <v>1</v>
      </c>
      <c r="BS2">
        <f t="shared" si="1"/>
        <v>0</v>
      </c>
      <c r="BT2">
        <f t="shared" si="1"/>
        <v>0</v>
      </c>
      <c r="BU2">
        <f t="shared" si="1"/>
        <v>0</v>
      </c>
      <c r="BV2">
        <f t="shared" si="1"/>
        <v>0</v>
      </c>
      <c r="BW2">
        <f t="shared" si="1"/>
        <v>0</v>
      </c>
      <c r="BX2">
        <f t="shared" si="1"/>
        <v>0</v>
      </c>
      <c r="BY2">
        <f t="shared" si="1"/>
        <v>0</v>
      </c>
      <c r="BZ2">
        <f t="shared" si="1"/>
        <v>0</v>
      </c>
      <c r="CA2">
        <f t="shared" si="1"/>
        <v>0</v>
      </c>
      <c r="CB2">
        <f t="shared" si="1"/>
        <v>0</v>
      </c>
      <c r="CC2">
        <f t="shared" si="1"/>
        <v>0</v>
      </c>
      <c r="CD2">
        <f t="shared" si="1"/>
        <v>0</v>
      </c>
      <c r="CE2">
        <f t="shared" si="1"/>
        <v>0</v>
      </c>
      <c r="CF2">
        <f t="shared" si="1"/>
        <v>0</v>
      </c>
      <c r="CG2">
        <f t="shared" si="1"/>
        <v>0</v>
      </c>
      <c r="CH2">
        <f t="shared" si="1"/>
        <v>0</v>
      </c>
      <c r="CI2">
        <f t="shared" si="1"/>
        <v>0</v>
      </c>
      <c r="CJ2">
        <f t="shared" si="1"/>
        <v>0</v>
      </c>
      <c r="CK2">
        <f t="shared" si="1"/>
        <v>0</v>
      </c>
      <c r="CL2">
        <f t="shared" si="1"/>
        <v>0</v>
      </c>
      <c r="CM2">
        <f t="shared" si="1"/>
        <v>0</v>
      </c>
      <c r="CN2">
        <f t="shared" si="1"/>
        <v>0</v>
      </c>
      <c r="CO2">
        <f t="shared" si="1"/>
        <v>0</v>
      </c>
      <c r="CP2">
        <f t="shared" si="1"/>
        <v>0</v>
      </c>
      <c r="CQ2">
        <f t="shared" si="1"/>
        <v>0</v>
      </c>
    </row>
    <row r="3" spans="1:194" x14ac:dyDescent="0.3">
      <c r="A3">
        <f>SUM(B3:CQ3)</f>
        <v>59</v>
      </c>
      <c r="B3">
        <f>IF(B4=B5,1,0)</f>
        <v>0</v>
      </c>
      <c r="C3">
        <f t="shared" ref="C3:BN3" si="2">IF(C4=C5,1,0)</f>
        <v>1</v>
      </c>
      <c r="D3">
        <f t="shared" si="2"/>
        <v>1</v>
      </c>
      <c r="E3">
        <f t="shared" si="2"/>
        <v>0</v>
      </c>
      <c r="F3">
        <f t="shared" si="2"/>
        <v>0</v>
      </c>
      <c r="G3">
        <f t="shared" si="2"/>
        <v>1</v>
      </c>
      <c r="H3">
        <f t="shared" si="2"/>
        <v>0</v>
      </c>
      <c r="I3">
        <f t="shared" si="2"/>
        <v>1</v>
      </c>
      <c r="J3">
        <f t="shared" si="2"/>
        <v>0</v>
      </c>
      <c r="K3">
        <f t="shared" si="2"/>
        <v>1</v>
      </c>
      <c r="L3">
        <f t="shared" si="2"/>
        <v>0</v>
      </c>
      <c r="M3">
        <f t="shared" si="2"/>
        <v>1</v>
      </c>
      <c r="N3">
        <f t="shared" si="2"/>
        <v>0</v>
      </c>
      <c r="O3">
        <f t="shared" si="2"/>
        <v>0</v>
      </c>
      <c r="P3">
        <f t="shared" si="2"/>
        <v>1</v>
      </c>
      <c r="Q3">
        <f t="shared" si="2"/>
        <v>1</v>
      </c>
      <c r="R3">
        <f t="shared" si="2"/>
        <v>1</v>
      </c>
      <c r="S3">
        <f t="shared" si="2"/>
        <v>1</v>
      </c>
      <c r="T3">
        <f t="shared" si="2"/>
        <v>0</v>
      </c>
      <c r="U3">
        <f t="shared" si="2"/>
        <v>1</v>
      </c>
      <c r="V3">
        <f t="shared" si="2"/>
        <v>1</v>
      </c>
      <c r="W3">
        <f t="shared" si="2"/>
        <v>0</v>
      </c>
      <c r="X3">
        <f t="shared" si="2"/>
        <v>1</v>
      </c>
      <c r="Y3">
        <f t="shared" si="2"/>
        <v>0</v>
      </c>
      <c r="Z3">
        <f t="shared" si="2"/>
        <v>0</v>
      </c>
      <c r="AA3">
        <f t="shared" si="2"/>
        <v>1</v>
      </c>
      <c r="AB3">
        <f t="shared" si="2"/>
        <v>1</v>
      </c>
      <c r="AC3">
        <f t="shared" si="2"/>
        <v>1</v>
      </c>
      <c r="AD3">
        <f t="shared" si="2"/>
        <v>1</v>
      </c>
      <c r="AE3">
        <f t="shared" si="2"/>
        <v>0</v>
      </c>
      <c r="AF3">
        <f t="shared" si="2"/>
        <v>0</v>
      </c>
      <c r="AG3">
        <f t="shared" si="2"/>
        <v>0</v>
      </c>
      <c r="AH3">
        <f t="shared" si="2"/>
        <v>1</v>
      </c>
      <c r="AI3">
        <f t="shared" si="2"/>
        <v>1</v>
      </c>
      <c r="AJ3">
        <f t="shared" si="2"/>
        <v>1</v>
      </c>
      <c r="AK3">
        <f t="shared" si="2"/>
        <v>0</v>
      </c>
      <c r="AL3">
        <f t="shared" si="2"/>
        <v>1</v>
      </c>
      <c r="AM3">
        <f t="shared" si="2"/>
        <v>1</v>
      </c>
      <c r="AN3">
        <f t="shared" si="2"/>
        <v>1</v>
      </c>
      <c r="AO3">
        <f t="shared" si="2"/>
        <v>1</v>
      </c>
      <c r="AP3">
        <f t="shared" si="2"/>
        <v>0</v>
      </c>
      <c r="AQ3">
        <f t="shared" si="2"/>
        <v>0</v>
      </c>
      <c r="AR3">
        <f t="shared" si="2"/>
        <v>1</v>
      </c>
      <c r="AS3">
        <f t="shared" si="2"/>
        <v>1</v>
      </c>
      <c r="AT3">
        <f t="shared" si="2"/>
        <v>1</v>
      </c>
      <c r="AU3">
        <f t="shared" si="2"/>
        <v>1</v>
      </c>
      <c r="AV3">
        <f t="shared" si="2"/>
        <v>1</v>
      </c>
      <c r="AW3">
        <f t="shared" si="2"/>
        <v>1</v>
      </c>
      <c r="AX3">
        <f t="shared" si="2"/>
        <v>0</v>
      </c>
      <c r="AY3">
        <f t="shared" si="2"/>
        <v>1</v>
      </c>
      <c r="AZ3">
        <f t="shared" si="2"/>
        <v>0</v>
      </c>
      <c r="BA3">
        <f t="shared" si="2"/>
        <v>1</v>
      </c>
      <c r="BB3">
        <f t="shared" si="2"/>
        <v>1</v>
      </c>
      <c r="BC3">
        <f t="shared" si="2"/>
        <v>1</v>
      </c>
      <c r="BD3">
        <f t="shared" si="2"/>
        <v>1</v>
      </c>
      <c r="BE3">
        <f t="shared" si="2"/>
        <v>1</v>
      </c>
      <c r="BF3">
        <f t="shared" si="2"/>
        <v>1</v>
      </c>
      <c r="BG3">
        <f t="shared" si="2"/>
        <v>1</v>
      </c>
      <c r="BH3">
        <f t="shared" si="2"/>
        <v>1</v>
      </c>
      <c r="BI3">
        <f t="shared" si="2"/>
        <v>1</v>
      </c>
      <c r="BJ3">
        <f t="shared" si="2"/>
        <v>0</v>
      </c>
      <c r="BK3">
        <f t="shared" si="2"/>
        <v>0</v>
      </c>
      <c r="BL3">
        <f t="shared" si="2"/>
        <v>1</v>
      </c>
      <c r="BM3">
        <f t="shared" si="2"/>
        <v>1</v>
      </c>
      <c r="BN3">
        <f t="shared" si="2"/>
        <v>0</v>
      </c>
      <c r="BO3">
        <f t="shared" ref="BO3:CQ3" si="3">IF(BO4=BO5,1,0)</f>
        <v>1</v>
      </c>
      <c r="BP3">
        <f t="shared" si="3"/>
        <v>0</v>
      </c>
      <c r="BQ3">
        <f t="shared" si="3"/>
        <v>1</v>
      </c>
      <c r="BR3">
        <f t="shared" si="3"/>
        <v>1</v>
      </c>
      <c r="BS3">
        <f t="shared" si="3"/>
        <v>1</v>
      </c>
      <c r="BT3">
        <f t="shared" si="3"/>
        <v>0</v>
      </c>
      <c r="BU3">
        <f t="shared" si="3"/>
        <v>1</v>
      </c>
      <c r="BV3">
        <f t="shared" si="3"/>
        <v>0</v>
      </c>
      <c r="BW3">
        <f t="shared" si="3"/>
        <v>0</v>
      </c>
      <c r="BX3">
        <f t="shared" si="3"/>
        <v>1</v>
      </c>
      <c r="BY3">
        <f t="shared" si="3"/>
        <v>1</v>
      </c>
      <c r="BZ3">
        <f t="shared" si="3"/>
        <v>1</v>
      </c>
      <c r="CA3">
        <f t="shared" si="3"/>
        <v>0</v>
      </c>
      <c r="CB3">
        <f t="shared" si="3"/>
        <v>0</v>
      </c>
      <c r="CC3">
        <f t="shared" si="3"/>
        <v>0</v>
      </c>
      <c r="CD3">
        <f t="shared" si="3"/>
        <v>1</v>
      </c>
      <c r="CE3">
        <f t="shared" si="3"/>
        <v>0</v>
      </c>
      <c r="CF3">
        <f t="shared" si="3"/>
        <v>1</v>
      </c>
      <c r="CG3">
        <f t="shared" si="3"/>
        <v>1</v>
      </c>
      <c r="CH3">
        <f t="shared" si="3"/>
        <v>1</v>
      </c>
      <c r="CI3">
        <f t="shared" si="3"/>
        <v>0</v>
      </c>
      <c r="CJ3">
        <f t="shared" si="3"/>
        <v>1</v>
      </c>
      <c r="CK3">
        <f t="shared" si="3"/>
        <v>1</v>
      </c>
      <c r="CL3">
        <f t="shared" si="3"/>
        <v>0</v>
      </c>
      <c r="CM3">
        <f t="shared" si="3"/>
        <v>1</v>
      </c>
      <c r="CN3">
        <f t="shared" si="3"/>
        <v>0</v>
      </c>
      <c r="CO3">
        <f t="shared" si="3"/>
        <v>1</v>
      </c>
      <c r="CP3">
        <f t="shared" si="3"/>
        <v>0</v>
      </c>
      <c r="CQ3">
        <f t="shared" si="3"/>
        <v>1</v>
      </c>
    </row>
    <row r="4" spans="1:194" x14ac:dyDescent="0.3">
      <c r="A4">
        <f>SUM(B4:CQ4)</f>
        <v>27</v>
      </c>
      <c r="B4">
        <f>step1!B1</f>
        <v>1</v>
      </c>
      <c r="C4">
        <f>step1!C1</f>
        <v>0</v>
      </c>
      <c r="D4">
        <f>step1!D1</f>
        <v>0</v>
      </c>
      <c r="E4">
        <f>step1!E1</f>
        <v>1</v>
      </c>
      <c r="F4">
        <f>step1!F1</f>
        <v>0</v>
      </c>
      <c r="G4">
        <f>step1!G1</f>
        <v>1</v>
      </c>
      <c r="H4">
        <f>step1!H1</f>
        <v>0</v>
      </c>
      <c r="I4">
        <f>step1!I1</f>
        <v>1</v>
      </c>
      <c r="J4">
        <f>step1!J1</f>
        <v>1</v>
      </c>
      <c r="K4">
        <f>step1!K1</f>
        <v>0</v>
      </c>
      <c r="L4">
        <f>step1!L1</f>
        <v>0</v>
      </c>
      <c r="M4">
        <f>step1!M1</f>
        <v>0</v>
      </c>
      <c r="N4">
        <f>step1!N1</f>
        <v>0</v>
      </c>
      <c r="O4">
        <f>step1!O1</f>
        <v>1</v>
      </c>
      <c r="P4">
        <f>step1!P1</f>
        <v>0</v>
      </c>
      <c r="Q4">
        <f>step1!Q1</f>
        <v>0</v>
      </c>
      <c r="R4">
        <f>step1!R1</f>
        <v>0</v>
      </c>
      <c r="S4">
        <f>step1!S1</f>
        <v>1</v>
      </c>
      <c r="T4">
        <f>step1!T1</f>
        <v>0</v>
      </c>
      <c r="U4">
        <f>step1!U1</f>
        <v>0</v>
      </c>
      <c r="V4">
        <f>step1!V1</f>
        <v>0</v>
      </c>
      <c r="W4">
        <f>step1!W1</f>
        <v>1</v>
      </c>
      <c r="X4">
        <f>step1!X1</f>
        <v>0</v>
      </c>
      <c r="Y4">
        <f>step1!Y1</f>
        <v>1</v>
      </c>
      <c r="Z4">
        <f>step1!Z1</f>
        <v>0</v>
      </c>
      <c r="AA4">
        <f>step1!AA1</f>
        <v>0</v>
      </c>
      <c r="AB4">
        <f>step1!AB1</f>
        <v>0</v>
      </c>
      <c r="AC4">
        <f>step1!AC1</f>
        <v>0</v>
      </c>
      <c r="AD4">
        <f>step1!AD1</f>
        <v>0</v>
      </c>
      <c r="AE4">
        <f>step1!AE1</f>
        <v>0</v>
      </c>
      <c r="AF4">
        <f>step1!AF1</f>
        <v>0</v>
      </c>
      <c r="AG4">
        <f>step1!AG1</f>
        <v>1</v>
      </c>
      <c r="AH4">
        <f>step1!AH1</f>
        <v>0</v>
      </c>
      <c r="AI4">
        <f>step1!AI1</f>
        <v>0</v>
      </c>
      <c r="AJ4">
        <f>step1!AJ1</f>
        <v>0</v>
      </c>
      <c r="AK4">
        <f>step1!AK1</f>
        <v>1</v>
      </c>
      <c r="AL4">
        <f>step1!AL1</f>
        <v>0</v>
      </c>
      <c r="AM4">
        <f>step1!AM1</f>
        <v>0</v>
      </c>
      <c r="AN4">
        <f>step1!AN1</f>
        <v>0</v>
      </c>
      <c r="AO4">
        <f>step1!AO1</f>
        <v>0</v>
      </c>
      <c r="AP4">
        <f>step1!AP1</f>
        <v>1</v>
      </c>
      <c r="AQ4">
        <f>step1!AQ1</f>
        <v>1</v>
      </c>
      <c r="AR4">
        <f>step1!AR1</f>
        <v>0</v>
      </c>
      <c r="AS4">
        <f>step1!AS1</f>
        <v>0</v>
      </c>
      <c r="AT4">
        <f>step1!AT1</f>
        <v>0</v>
      </c>
      <c r="AU4">
        <f>step1!AU1</f>
        <v>0</v>
      </c>
      <c r="AV4">
        <f>step1!AV1</f>
        <v>0</v>
      </c>
      <c r="AW4">
        <f>step1!AW1</f>
        <v>0</v>
      </c>
      <c r="AX4">
        <f>step1!AX1</f>
        <v>0</v>
      </c>
      <c r="AY4">
        <f>step1!AY1</f>
        <v>0</v>
      </c>
      <c r="AZ4">
        <f>step1!AZ1</f>
        <v>1</v>
      </c>
      <c r="BA4">
        <f>step1!BA1</f>
        <v>1</v>
      </c>
      <c r="BB4">
        <f>step1!BB1</f>
        <v>0</v>
      </c>
      <c r="BC4">
        <f>step1!BC1</f>
        <v>0</v>
      </c>
      <c r="BD4">
        <f>step1!BD1</f>
        <v>0</v>
      </c>
      <c r="BE4">
        <f>step1!BE1</f>
        <v>0</v>
      </c>
      <c r="BF4">
        <f>step1!BF1</f>
        <v>0</v>
      </c>
      <c r="BG4">
        <f>step1!BG1</f>
        <v>0</v>
      </c>
      <c r="BH4">
        <f>step1!BH1</f>
        <v>0</v>
      </c>
      <c r="BI4">
        <f>step1!BI1</f>
        <v>1</v>
      </c>
      <c r="BJ4">
        <f>step1!BJ1</f>
        <v>0</v>
      </c>
      <c r="BK4">
        <f>step1!BK1</f>
        <v>1</v>
      </c>
      <c r="BL4">
        <f>step1!BL1</f>
        <v>1</v>
      </c>
      <c r="BM4">
        <f>step1!BM1</f>
        <v>0</v>
      </c>
      <c r="BN4">
        <f>step1!BN1</f>
        <v>1</v>
      </c>
      <c r="BO4">
        <f>step1!BO1</f>
        <v>0</v>
      </c>
      <c r="BP4">
        <f>step1!BP1</f>
        <v>0</v>
      </c>
      <c r="BQ4">
        <f>step1!BQ1</f>
        <v>0</v>
      </c>
      <c r="BR4">
        <f>step1!BR1</f>
        <v>1</v>
      </c>
      <c r="BS4">
        <f>step1!BS1</f>
        <v>0</v>
      </c>
      <c r="BT4">
        <f>step1!BT1</f>
        <v>0</v>
      </c>
      <c r="BU4">
        <f>step1!BU1</f>
        <v>0</v>
      </c>
      <c r="BV4">
        <f>step1!BV1</f>
        <v>1</v>
      </c>
      <c r="BW4">
        <f>step1!BW1</f>
        <v>1</v>
      </c>
      <c r="BX4">
        <f>step1!BX1</f>
        <v>0</v>
      </c>
      <c r="BY4">
        <f>step1!BY1</f>
        <v>0</v>
      </c>
      <c r="BZ4">
        <f>step1!BZ1</f>
        <v>0</v>
      </c>
      <c r="CA4">
        <f>step1!CA1</f>
        <v>0</v>
      </c>
      <c r="CB4">
        <f>step1!CB1</f>
        <v>0</v>
      </c>
      <c r="CC4">
        <f>step1!CC1</f>
        <v>1</v>
      </c>
      <c r="CD4">
        <f>step1!CD1</f>
        <v>0</v>
      </c>
      <c r="CE4">
        <f>step1!CE1</f>
        <v>0</v>
      </c>
      <c r="CF4">
        <f>step1!CF1</f>
        <v>0</v>
      </c>
      <c r="CG4">
        <f>step1!CG1</f>
        <v>0</v>
      </c>
      <c r="CH4">
        <f>step1!CH1</f>
        <v>0</v>
      </c>
      <c r="CI4">
        <f>step1!CI1</f>
        <v>1</v>
      </c>
      <c r="CJ4">
        <f>step1!CJ1</f>
        <v>0</v>
      </c>
      <c r="CK4">
        <f>step1!CK1</f>
        <v>0</v>
      </c>
      <c r="CL4">
        <f>step1!CL1</f>
        <v>1</v>
      </c>
      <c r="CM4">
        <f>step1!CM1</f>
        <v>0</v>
      </c>
      <c r="CN4">
        <f>step1!CN1</f>
        <v>1</v>
      </c>
      <c r="CO4">
        <f>step1!CO1</f>
        <v>0</v>
      </c>
      <c r="CP4">
        <f>step1!CP1</f>
        <v>1</v>
      </c>
      <c r="CQ4">
        <f>step1!CQ1</f>
        <v>0</v>
      </c>
    </row>
    <row r="5" spans="1:194" x14ac:dyDescent="0.3">
      <c r="A5">
        <f>SUM(B5:CQ5)</f>
        <v>22</v>
      </c>
      <c r="B5">
        <f>IF(B6=0,0,1)</f>
        <v>0</v>
      </c>
      <c r="C5">
        <f t="shared" ref="C5:BN5" si="4">IF(C6=0,0,1)</f>
        <v>0</v>
      </c>
      <c r="D5">
        <f t="shared" si="4"/>
        <v>0</v>
      </c>
      <c r="E5">
        <f t="shared" si="4"/>
        <v>0</v>
      </c>
      <c r="F5">
        <f t="shared" si="4"/>
        <v>1</v>
      </c>
      <c r="G5">
        <f t="shared" si="4"/>
        <v>1</v>
      </c>
      <c r="H5">
        <f t="shared" si="4"/>
        <v>1</v>
      </c>
      <c r="I5">
        <f t="shared" si="4"/>
        <v>1</v>
      </c>
      <c r="J5">
        <f t="shared" si="4"/>
        <v>0</v>
      </c>
      <c r="K5">
        <f t="shared" si="4"/>
        <v>0</v>
      </c>
      <c r="L5">
        <f t="shared" si="4"/>
        <v>1</v>
      </c>
      <c r="M5">
        <f t="shared" si="4"/>
        <v>0</v>
      </c>
      <c r="N5">
        <f t="shared" si="4"/>
        <v>1</v>
      </c>
      <c r="O5">
        <f t="shared" si="4"/>
        <v>0</v>
      </c>
      <c r="P5">
        <f t="shared" si="4"/>
        <v>0</v>
      </c>
      <c r="Q5">
        <f t="shared" si="4"/>
        <v>0</v>
      </c>
      <c r="R5">
        <f t="shared" si="4"/>
        <v>0</v>
      </c>
      <c r="S5">
        <f t="shared" si="4"/>
        <v>1</v>
      </c>
      <c r="T5">
        <f t="shared" si="4"/>
        <v>1</v>
      </c>
      <c r="U5">
        <f t="shared" si="4"/>
        <v>0</v>
      </c>
      <c r="V5">
        <f t="shared" si="4"/>
        <v>0</v>
      </c>
      <c r="W5">
        <f t="shared" si="4"/>
        <v>0</v>
      </c>
      <c r="X5">
        <f t="shared" si="4"/>
        <v>0</v>
      </c>
      <c r="Y5">
        <f t="shared" si="4"/>
        <v>0</v>
      </c>
      <c r="Z5">
        <f t="shared" si="4"/>
        <v>1</v>
      </c>
      <c r="AA5">
        <f t="shared" si="4"/>
        <v>0</v>
      </c>
      <c r="AB5">
        <f t="shared" si="4"/>
        <v>0</v>
      </c>
      <c r="AC5">
        <f t="shared" si="4"/>
        <v>0</v>
      </c>
      <c r="AD5">
        <f t="shared" si="4"/>
        <v>0</v>
      </c>
      <c r="AE5">
        <f t="shared" si="4"/>
        <v>1</v>
      </c>
      <c r="AF5">
        <f t="shared" si="4"/>
        <v>1</v>
      </c>
      <c r="AG5">
        <f t="shared" si="4"/>
        <v>0</v>
      </c>
      <c r="AH5">
        <f t="shared" si="4"/>
        <v>0</v>
      </c>
      <c r="AI5">
        <f t="shared" si="4"/>
        <v>0</v>
      </c>
      <c r="AJ5">
        <f t="shared" si="4"/>
        <v>0</v>
      </c>
      <c r="AK5">
        <f t="shared" si="4"/>
        <v>0</v>
      </c>
      <c r="AL5">
        <f t="shared" si="4"/>
        <v>0</v>
      </c>
      <c r="AM5">
        <f t="shared" si="4"/>
        <v>0</v>
      </c>
      <c r="AN5">
        <f t="shared" si="4"/>
        <v>0</v>
      </c>
      <c r="AO5">
        <f t="shared" si="4"/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U5">
        <f t="shared" si="4"/>
        <v>0</v>
      </c>
      <c r="AV5">
        <f t="shared" si="4"/>
        <v>0</v>
      </c>
      <c r="AW5">
        <f t="shared" si="4"/>
        <v>0</v>
      </c>
      <c r="AX5">
        <f t="shared" si="4"/>
        <v>1</v>
      </c>
      <c r="AY5">
        <f t="shared" si="4"/>
        <v>0</v>
      </c>
      <c r="AZ5">
        <f t="shared" si="4"/>
        <v>0</v>
      </c>
      <c r="BA5">
        <f t="shared" si="4"/>
        <v>1</v>
      </c>
      <c r="BB5">
        <f t="shared" si="4"/>
        <v>0</v>
      </c>
      <c r="BC5">
        <f t="shared" si="4"/>
        <v>0</v>
      </c>
      <c r="BD5">
        <f t="shared" si="4"/>
        <v>0</v>
      </c>
      <c r="BE5">
        <f t="shared" si="4"/>
        <v>0</v>
      </c>
      <c r="BF5">
        <f t="shared" si="4"/>
        <v>0</v>
      </c>
      <c r="BG5">
        <f t="shared" si="4"/>
        <v>0</v>
      </c>
      <c r="BH5">
        <f t="shared" si="4"/>
        <v>0</v>
      </c>
      <c r="BI5">
        <f t="shared" si="4"/>
        <v>1</v>
      </c>
      <c r="BJ5">
        <f t="shared" si="4"/>
        <v>1</v>
      </c>
      <c r="BK5">
        <f t="shared" si="4"/>
        <v>0</v>
      </c>
      <c r="BL5">
        <f t="shared" si="4"/>
        <v>1</v>
      </c>
      <c r="BM5">
        <f t="shared" si="4"/>
        <v>0</v>
      </c>
      <c r="BN5">
        <f t="shared" si="4"/>
        <v>0</v>
      </c>
      <c r="BO5">
        <f t="shared" ref="BO5:CQ5" si="5">IF(BO6=0,0,1)</f>
        <v>0</v>
      </c>
      <c r="BP5">
        <f t="shared" si="5"/>
        <v>1</v>
      </c>
      <c r="BQ5">
        <f t="shared" si="5"/>
        <v>0</v>
      </c>
      <c r="BR5">
        <f t="shared" si="5"/>
        <v>1</v>
      </c>
      <c r="BS5">
        <f t="shared" si="5"/>
        <v>0</v>
      </c>
      <c r="BT5">
        <f t="shared" si="5"/>
        <v>1</v>
      </c>
      <c r="BU5">
        <f t="shared" si="5"/>
        <v>0</v>
      </c>
      <c r="BV5">
        <f t="shared" si="5"/>
        <v>0</v>
      </c>
      <c r="BW5">
        <f t="shared" si="5"/>
        <v>0</v>
      </c>
      <c r="BX5">
        <f t="shared" si="5"/>
        <v>0</v>
      </c>
      <c r="BY5">
        <f t="shared" si="5"/>
        <v>0</v>
      </c>
      <c r="BZ5">
        <f t="shared" si="5"/>
        <v>0</v>
      </c>
      <c r="CA5">
        <f t="shared" si="5"/>
        <v>1</v>
      </c>
      <c r="CB5">
        <f t="shared" si="5"/>
        <v>1</v>
      </c>
      <c r="CC5">
        <f t="shared" si="5"/>
        <v>0</v>
      </c>
      <c r="CD5">
        <f t="shared" si="5"/>
        <v>0</v>
      </c>
      <c r="CE5">
        <f t="shared" si="5"/>
        <v>1</v>
      </c>
      <c r="CF5">
        <f t="shared" si="5"/>
        <v>0</v>
      </c>
      <c r="CG5">
        <f t="shared" si="5"/>
        <v>0</v>
      </c>
      <c r="CH5">
        <f t="shared" si="5"/>
        <v>0</v>
      </c>
      <c r="CI5">
        <f t="shared" si="5"/>
        <v>0</v>
      </c>
      <c r="CJ5">
        <f t="shared" si="5"/>
        <v>0</v>
      </c>
      <c r="CK5">
        <f t="shared" si="5"/>
        <v>0</v>
      </c>
      <c r="CL5">
        <f t="shared" si="5"/>
        <v>0</v>
      </c>
      <c r="CM5">
        <f t="shared" si="5"/>
        <v>0</v>
      </c>
      <c r="CN5">
        <f t="shared" si="5"/>
        <v>0</v>
      </c>
      <c r="CO5">
        <f t="shared" si="5"/>
        <v>0</v>
      </c>
      <c r="CP5">
        <f t="shared" si="5"/>
        <v>0</v>
      </c>
      <c r="CQ5">
        <f t="shared" si="5"/>
        <v>0</v>
      </c>
      <c r="GJ5" s="48">
        <f>CORREL(GJ8:GJ41,GK8:GK41)</f>
        <v>0.93831484389340181</v>
      </c>
      <c r="GK5" t="s">
        <v>217</v>
      </c>
      <c r="GL5">
        <f>SUMSQ(GL8:GL41)</f>
        <v>1435551420.3692245</v>
      </c>
    </row>
    <row r="6" spans="1:194" x14ac:dyDescent="0.3">
      <c r="A6" t="s">
        <v>930</v>
      </c>
      <c r="B6" s="119">
        <v>0</v>
      </c>
      <c r="C6" s="121">
        <v>0</v>
      </c>
      <c r="D6" s="121">
        <v>0</v>
      </c>
      <c r="E6" s="121">
        <v>0</v>
      </c>
      <c r="F6" s="121">
        <v>5144.0196171299986</v>
      </c>
      <c r="G6" s="121">
        <v>59.222635671381845</v>
      </c>
      <c r="H6" s="121">
        <v>982.33601038790562</v>
      </c>
      <c r="I6" s="121">
        <v>297.68501478707827</v>
      </c>
      <c r="J6" s="121">
        <v>0</v>
      </c>
      <c r="K6" s="121">
        <v>0</v>
      </c>
      <c r="L6" s="121">
        <v>807.22780199213889</v>
      </c>
      <c r="M6" s="121">
        <v>0</v>
      </c>
      <c r="N6" s="121">
        <v>2972.3833582654297</v>
      </c>
      <c r="O6" s="121">
        <v>0</v>
      </c>
      <c r="P6" s="121">
        <v>0</v>
      </c>
      <c r="Q6" s="121">
        <v>0</v>
      </c>
      <c r="R6" s="121">
        <v>0</v>
      </c>
      <c r="S6" s="121">
        <v>5186.4016141535003</v>
      </c>
      <c r="T6" s="121">
        <v>0.12605696876024233</v>
      </c>
      <c r="U6" s="121">
        <v>0</v>
      </c>
      <c r="V6" s="121">
        <v>0</v>
      </c>
      <c r="W6" s="121">
        <v>0</v>
      </c>
      <c r="X6" s="121">
        <v>0</v>
      </c>
      <c r="Y6" s="121">
        <v>0</v>
      </c>
      <c r="Z6" s="121">
        <v>1933.0302328470077</v>
      </c>
      <c r="AA6" s="121">
        <v>0</v>
      </c>
      <c r="AB6" s="121">
        <v>0</v>
      </c>
      <c r="AC6" s="121">
        <v>0</v>
      </c>
      <c r="AD6" s="121">
        <v>0</v>
      </c>
      <c r="AE6" s="121">
        <v>353.24663646841009</v>
      </c>
      <c r="AF6" s="121">
        <v>10880.161610692992</v>
      </c>
      <c r="AG6" s="121">
        <v>0</v>
      </c>
      <c r="AH6" s="121">
        <v>0</v>
      </c>
      <c r="AI6" s="121">
        <v>0</v>
      </c>
      <c r="AJ6" s="121">
        <v>0</v>
      </c>
      <c r="AK6" s="121">
        <v>0</v>
      </c>
      <c r="AL6" s="121">
        <v>0</v>
      </c>
      <c r="AM6" s="121">
        <v>0</v>
      </c>
      <c r="AN6" s="121">
        <v>0</v>
      </c>
      <c r="AO6" s="121">
        <v>0</v>
      </c>
      <c r="AP6" s="121">
        <v>0</v>
      </c>
      <c r="AQ6" s="121">
        <v>0</v>
      </c>
      <c r="AR6" s="121">
        <v>0</v>
      </c>
      <c r="AS6" s="121">
        <v>0</v>
      </c>
      <c r="AT6" s="121">
        <v>0</v>
      </c>
      <c r="AU6" s="121">
        <v>0</v>
      </c>
      <c r="AV6" s="121">
        <v>0</v>
      </c>
      <c r="AW6" s="121">
        <v>0</v>
      </c>
      <c r="AX6" s="121">
        <v>3481.8380343432295</v>
      </c>
      <c r="AY6" s="121">
        <v>0</v>
      </c>
      <c r="AZ6" s="121">
        <v>0</v>
      </c>
      <c r="BA6" s="121">
        <v>1206.4930228273431</v>
      </c>
      <c r="BB6" s="121">
        <v>0</v>
      </c>
      <c r="BC6" s="121">
        <v>0</v>
      </c>
      <c r="BD6" s="121">
        <v>0</v>
      </c>
      <c r="BE6" s="121">
        <v>0</v>
      </c>
      <c r="BF6" s="121">
        <v>0</v>
      </c>
      <c r="BG6" s="121">
        <v>0</v>
      </c>
      <c r="BH6" s="121">
        <v>0</v>
      </c>
      <c r="BI6" s="121">
        <v>808.9498037185308</v>
      </c>
      <c r="BJ6" s="121">
        <v>3084.5563313681032</v>
      </c>
      <c r="BK6" s="121">
        <v>0</v>
      </c>
      <c r="BL6" s="121">
        <v>3697.5812539527424</v>
      </c>
      <c r="BM6" s="121">
        <v>0</v>
      </c>
      <c r="BN6" s="121">
        <v>0</v>
      </c>
      <c r="BO6" s="121">
        <v>0</v>
      </c>
      <c r="BP6" s="121">
        <v>5020.974115639372</v>
      </c>
      <c r="BQ6" s="121">
        <v>0</v>
      </c>
      <c r="BR6" s="121">
        <v>367.48966561980649</v>
      </c>
      <c r="BS6" s="121">
        <v>0</v>
      </c>
      <c r="BT6" s="121">
        <v>770.07712994867757</v>
      </c>
      <c r="BU6" s="121">
        <v>0</v>
      </c>
      <c r="BV6" s="121">
        <v>0</v>
      </c>
      <c r="BW6" s="121">
        <v>0</v>
      </c>
      <c r="BX6" s="121">
        <v>0</v>
      </c>
      <c r="BY6" s="121">
        <v>0</v>
      </c>
      <c r="BZ6" s="121">
        <v>0</v>
      </c>
      <c r="CA6" s="121">
        <v>1513.1439729097549</v>
      </c>
      <c r="CB6" s="121">
        <v>429.10097937180342</v>
      </c>
      <c r="CC6" s="121">
        <v>0</v>
      </c>
      <c r="CD6" s="121">
        <v>0</v>
      </c>
      <c r="CE6" s="121">
        <v>4526.4798264784258</v>
      </c>
      <c r="CF6" s="121">
        <v>0</v>
      </c>
      <c r="CG6" s="121">
        <v>0</v>
      </c>
      <c r="CH6" s="121">
        <v>0</v>
      </c>
      <c r="CI6" s="121">
        <v>0</v>
      </c>
      <c r="CJ6" s="121">
        <v>0</v>
      </c>
      <c r="CK6" s="121">
        <v>0</v>
      </c>
      <c r="CL6" s="121">
        <v>0</v>
      </c>
      <c r="CM6" s="121">
        <v>0</v>
      </c>
      <c r="CN6" s="121">
        <v>0</v>
      </c>
      <c r="CO6" s="121">
        <v>0</v>
      </c>
      <c r="CP6" s="121">
        <v>0</v>
      </c>
      <c r="CQ6" s="121">
        <v>0</v>
      </c>
      <c r="CR6" s="121" t="s">
        <v>933</v>
      </c>
      <c r="GJ6" s="122">
        <f>SUM(GJ8:GJ41)</f>
        <v>4382232</v>
      </c>
      <c r="GK6" s="122">
        <f>SUM(GK8:GK41)</f>
        <v>4384554.5731486036</v>
      </c>
      <c r="GL6" s="122">
        <f>GJ6-GK6</f>
        <v>-2322.5731486035511</v>
      </c>
    </row>
    <row r="7" spans="1:194" s="118" customFormat="1" ht="10.199999999999999" x14ac:dyDescent="0.2">
      <c r="A7" s="118" t="s">
        <v>0</v>
      </c>
      <c r="B7" s="118" t="s">
        <v>1</v>
      </c>
      <c r="C7" s="118" t="s">
        <v>2</v>
      </c>
      <c r="D7" s="118" t="s">
        <v>3</v>
      </c>
      <c r="E7" s="118" t="s">
        <v>4</v>
      </c>
      <c r="F7" s="118" t="s">
        <v>5</v>
      </c>
      <c r="G7" s="118" t="s">
        <v>6</v>
      </c>
      <c r="H7" s="118" t="s">
        <v>7</v>
      </c>
      <c r="I7" s="118" t="s">
        <v>8</v>
      </c>
      <c r="J7" s="118" t="s">
        <v>9</v>
      </c>
      <c r="K7" s="118" t="s">
        <v>10</v>
      </c>
      <c r="L7" s="118" t="s">
        <v>11</v>
      </c>
      <c r="M7" s="118" t="s">
        <v>12</v>
      </c>
      <c r="N7" s="118" t="s">
        <v>13</v>
      </c>
      <c r="O7" s="118" t="s">
        <v>14</v>
      </c>
      <c r="P7" s="118" t="s">
        <v>15</v>
      </c>
      <c r="Q7" s="118" t="s">
        <v>16</v>
      </c>
      <c r="R7" s="118" t="s">
        <v>17</v>
      </c>
      <c r="S7" s="118" t="s">
        <v>18</v>
      </c>
      <c r="T7" s="118" t="s">
        <v>19</v>
      </c>
      <c r="U7" s="118" t="s">
        <v>20</v>
      </c>
      <c r="V7" s="118" t="s">
        <v>21</v>
      </c>
      <c r="W7" s="118" t="s">
        <v>22</v>
      </c>
      <c r="X7" s="118" t="s">
        <v>23</v>
      </c>
      <c r="Y7" s="118" t="s">
        <v>24</v>
      </c>
      <c r="Z7" s="118" t="s">
        <v>25</v>
      </c>
      <c r="AA7" s="118" t="s">
        <v>26</v>
      </c>
      <c r="AB7" s="118" t="s">
        <v>27</v>
      </c>
      <c r="AC7" s="118" t="s">
        <v>28</v>
      </c>
      <c r="AD7" s="118" t="s">
        <v>29</v>
      </c>
      <c r="AE7" s="118" t="s">
        <v>30</v>
      </c>
      <c r="AF7" s="118" t="s">
        <v>31</v>
      </c>
      <c r="AG7" s="118" t="s">
        <v>32</v>
      </c>
      <c r="AH7" s="118" t="s">
        <v>33</v>
      </c>
      <c r="AI7" s="118" t="s">
        <v>34</v>
      </c>
      <c r="AJ7" s="118" t="s">
        <v>35</v>
      </c>
      <c r="AK7" s="118" t="s">
        <v>36</v>
      </c>
      <c r="AL7" s="118" t="s">
        <v>37</v>
      </c>
      <c r="AM7" s="118" t="s">
        <v>38</v>
      </c>
      <c r="AN7" s="118" t="s">
        <v>39</v>
      </c>
      <c r="AO7" s="118" t="s">
        <v>40</v>
      </c>
      <c r="AP7" s="118" t="s">
        <v>41</v>
      </c>
      <c r="AQ7" s="118" t="s">
        <v>42</v>
      </c>
      <c r="AR7" s="118" t="s">
        <v>43</v>
      </c>
      <c r="AS7" s="118" t="s">
        <v>44</v>
      </c>
      <c r="AT7" s="118" t="s">
        <v>45</v>
      </c>
      <c r="AU7" s="118" t="s">
        <v>46</v>
      </c>
      <c r="AV7" s="118" t="s">
        <v>47</v>
      </c>
      <c r="AW7" s="118" t="s">
        <v>48</v>
      </c>
      <c r="AX7" s="118" t="s">
        <v>49</v>
      </c>
      <c r="AY7" s="118" t="s">
        <v>50</v>
      </c>
      <c r="AZ7" s="118" t="s">
        <v>51</v>
      </c>
      <c r="BA7" s="118" t="s">
        <v>52</v>
      </c>
      <c r="BB7" s="118" t="s">
        <v>53</v>
      </c>
      <c r="BC7" s="118" t="s">
        <v>54</v>
      </c>
      <c r="BD7" s="118" t="s">
        <v>55</v>
      </c>
      <c r="BE7" s="118" t="s">
        <v>56</v>
      </c>
      <c r="BF7" s="118" t="s">
        <v>57</v>
      </c>
      <c r="BG7" s="118" t="s">
        <v>58</v>
      </c>
      <c r="BH7" s="118" t="s">
        <v>59</v>
      </c>
      <c r="BI7" s="118" t="s">
        <v>60</v>
      </c>
      <c r="BJ7" s="118" t="s">
        <v>61</v>
      </c>
      <c r="BK7" s="118" t="s">
        <v>62</v>
      </c>
      <c r="BL7" s="118" t="s">
        <v>63</v>
      </c>
      <c r="BM7" s="118" t="s">
        <v>64</v>
      </c>
      <c r="BN7" s="118" t="s">
        <v>65</v>
      </c>
      <c r="BO7" s="118" t="s">
        <v>66</v>
      </c>
      <c r="BP7" s="118" t="s">
        <v>67</v>
      </c>
      <c r="BQ7" s="118" t="s">
        <v>68</v>
      </c>
      <c r="BR7" s="118" t="s">
        <v>69</v>
      </c>
      <c r="BS7" s="118" t="s">
        <v>70</v>
      </c>
      <c r="BT7" s="118" t="s">
        <v>71</v>
      </c>
      <c r="BU7" s="118" t="s">
        <v>72</v>
      </c>
      <c r="BV7" s="118" t="s">
        <v>73</v>
      </c>
      <c r="BW7" s="118" t="s">
        <v>74</v>
      </c>
      <c r="BX7" s="118" t="s">
        <v>75</v>
      </c>
      <c r="BY7" s="118" t="s">
        <v>76</v>
      </c>
      <c r="BZ7" s="118" t="s">
        <v>77</v>
      </c>
      <c r="CA7" s="118" t="s">
        <v>78</v>
      </c>
      <c r="CB7" s="118" t="s">
        <v>79</v>
      </c>
      <c r="CC7" s="118" t="s">
        <v>80</v>
      </c>
      <c r="CD7" s="118" t="s">
        <v>81</v>
      </c>
      <c r="CE7" s="118" t="s">
        <v>82</v>
      </c>
      <c r="CF7" s="118" t="s">
        <v>83</v>
      </c>
      <c r="CG7" s="118" t="s">
        <v>84</v>
      </c>
      <c r="CH7" s="118" t="s">
        <v>85</v>
      </c>
      <c r="CI7" s="118" t="s">
        <v>86</v>
      </c>
      <c r="CJ7" s="118" t="s">
        <v>87</v>
      </c>
      <c r="CK7" s="118" t="s">
        <v>88</v>
      </c>
      <c r="CL7" s="118" t="s">
        <v>89</v>
      </c>
      <c r="CM7" s="118" t="s">
        <v>90</v>
      </c>
      <c r="CN7" s="118" t="s">
        <v>91</v>
      </c>
      <c r="CO7" s="118" t="s">
        <v>92</v>
      </c>
      <c r="CP7" s="118" t="s">
        <v>93</v>
      </c>
      <c r="CQ7" s="118" t="s">
        <v>94</v>
      </c>
      <c r="CR7" s="118" t="s">
        <v>95</v>
      </c>
      <c r="CT7" s="118" t="str">
        <f>B7</f>
        <v>X(A1)</v>
      </c>
      <c r="CU7" s="118" t="str">
        <f t="shared" ref="CU7:FF7" si="6">C7</f>
        <v>X(A2)</v>
      </c>
      <c r="CV7" s="118" t="str">
        <f t="shared" si="6"/>
        <v>X(A3)</v>
      </c>
      <c r="CW7" s="118" t="str">
        <f t="shared" si="6"/>
        <v>X(A4)</v>
      </c>
      <c r="CX7" s="118" t="str">
        <f t="shared" si="6"/>
        <v>X(A5)</v>
      </c>
      <c r="CY7" s="118" t="str">
        <f t="shared" si="6"/>
        <v>X(A6)</v>
      </c>
      <c r="CZ7" s="118" t="str">
        <f t="shared" si="6"/>
        <v>X(A7)</v>
      </c>
      <c r="DA7" s="118" t="str">
        <f t="shared" si="6"/>
        <v>X(A8)</v>
      </c>
      <c r="DB7" s="118" t="str">
        <f t="shared" si="6"/>
        <v>X(A9)</v>
      </c>
      <c r="DC7" s="118" t="str">
        <f t="shared" si="6"/>
        <v>X(A10)</v>
      </c>
      <c r="DD7" s="118" t="str">
        <f t="shared" si="6"/>
        <v>X(A11)</v>
      </c>
      <c r="DE7" s="118" t="str">
        <f t="shared" si="6"/>
        <v>X(A12)</v>
      </c>
      <c r="DF7" s="118" t="str">
        <f t="shared" si="6"/>
        <v>X(A13)</v>
      </c>
      <c r="DG7" s="118" t="str">
        <f t="shared" si="6"/>
        <v>X(A14)</v>
      </c>
      <c r="DH7" s="118" t="str">
        <f t="shared" si="6"/>
        <v>X(A15)</v>
      </c>
      <c r="DI7" s="118" t="str">
        <f t="shared" si="6"/>
        <v>X(A16)</v>
      </c>
      <c r="DJ7" s="118" t="str">
        <f t="shared" si="6"/>
        <v>X(A17)</v>
      </c>
      <c r="DK7" s="118" t="str">
        <f t="shared" si="6"/>
        <v>X(A18)</v>
      </c>
      <c r="DL7" s="118" t="str">
        <f t="shared" si="6"/>
        <v>X(A19)</v>
      </c>
      <c r="DM7" s="118" t="str">
        <f t="shared" si="6"/>
        <v>X(A20)</v>
      </c>
      <c r="DN7" s="118" t="str">
        <f t="shared" si="6"/>
        <v>X(A21)</v>
      </c>
      <c r="DO7" s="118" t="str">
        <f t="shared" si="6"/>
        <v>X(A22)</v>
      </c>
      <c r="DP7" s="118" t="str">
        <f t="shared" si="6"/>
        <v>X(A23)</v>
      </c>
      <c r="DQ7" s="118" t="str">
        <f t="shared" si="6"/>
        <v>X(A24)</v>
      </c>
      <c r="DR7" s="118" t="str">
        <f t="shared" si="6"/>
        <v>X(A25)</v>
      </c>
      <c r="DS7" s="118" t="str">
        <f t="shared" si="6"/>
        <v>X(A26)</v>
      </c>
      <c r="DT7" s="118" t="str">
        <f t="shared" si="6"/>
        <v>X(A27)</v>
      </c>
      <c r="DU7" s="118" t="str">
        <f t="shared" si="6"/>
        <v>X(A28)</v>
      </c>
      <c r="DV7" s="118" t="str">
        <f t="shared" si="6"/>
        <v>X(A29)</v>
      </c>
      <c r="DW7" s="118" t="str">
        <f t="shared" si="6"/>
        <v>X(A30)</v>
      </c>
      <c r="DX7" s="118" t="str">
        <f t="shared" si="6"/>
        <v>X(A31)</v>
      </c>
      <c r="DY7" s="118" t="str">
        <f t="shared" si="6"/>
        <v>X(A32)</v>
      </c>
      <c r="DZ7" s="118" t="str">
        <f t="shared" si="6"/>
        <v>X(A33)</v>
      </c>
      <c r="EA7" s="118" t="str">
        <f t="shared" si="6"/>
        <v>X(A34)</v>
      </c>
      <c r="EB7" s="118" t="str">
        <f t="shared" si="6"/>
        <v>X(A35)</v>
      </c>
      <c r="EC7" s="118" t="str">
        <f t="shared" si="6"/>
        <v>X(A36)</v>
      </c>
      <c r="ED7" s="118" t="str">
        <f t="shared" si="6"/>
        <v>X(A37)</v>
      </c>
      <c r="EE7" s="118" t="str">
        <f t="shared" si="6"/>
        <v>X(A38)</v>
      </c>
      <c r="EF7" s="118" t="str">
        <f t="shared" si="6"/>
        <v>X(A39)</v>
      </c>
      <c r="EG7" s="118" t="str">
        <f t="shared" si="6"/>
        <v>X(A40)</v>
      </c>
      <c r="EH7" s="118" t="str">
        <f t="shared" si="6"/>
        <v>X(A41)</v>
      </c>
      <c r="EI7" s="118" t="str">
        <f t="shared" si="6"/>
        <v>X(A42)</v>
      </c>
      <c r="EJ7" s="118" t="str">
        <f t="shared" si="6"/>
        <v>X(A43)</v>
      </c>
      <c r="EK7" s="118" t="str">
        <f t="shared" si="6"/>
        <v>X(A44)</v>
      </c>
      <c r="EL7" s="118" t="str">
        <f t="shared" si="6"/>
        <v>X(A45)</v>
      </c>
      <c r="EM7" s="118" t="str">
        <f t="shared" si="6"/>
        <v>X(A46)</v>
      </c>
      <c r="EN7" s="118" t="str">
        <f t="shared" si="6"/>
        <v>X(A47)</v>
      </c>
      <c r="EO7" s="118" t="str">
        <f t="shared" si="6"/>
        <v>X(A48)</v>
      </c>
      <c r="EP7" s="118" t="str">
        <f t="shared" si="6"/>
        <v>X(A49)</v>
      </c>
      <c r="EQ7" s="118" t="str">
        <f t="shared" si="6"/>
        <v>X(A50)</v>
      </c>
      <c r="ER7" s="118" t="str">
        <f t="shared" si="6"/>
        <v>X(A51)</v>
      </c>
      <c r="ES7" s="118" t="str">
        <f t="shared" si="6"/>
        <v>X(A52)</v>
      </c>
      <c r="ET7" s="118" t="str">
        <f t="shared" si="6"/>
        <v>X(A53)</v>
      </c>
      <c r="EU7" s="118" t="str">
        <f t="shared" si="6"/>
        <v>X(A54)</v>
      </c>
      <c r="EV7" s="118" t="str">
        <f t="shared" si="6"/>
        <v>X(A55)</v>
      </c>
      <c r="EW7" s="118" t="str">
        <f t="shared" si="6"/>
        <v>X(A56)</v>
      </c>
      <c r="EX7" s="118" t="str">
        <f t="shared" si="6"/>
        <v>X(A57)</v>
      </c>
      <c r="EY7" s="118" t="str">
        <f t="shared" si="6"/>
        <v>X(A58)</v>
      </c>
      <c r="EZ7" s="118" t="str">
        <f t="shared" si="6"/>
        <v>X(A59)</v>
      </c>
      <c r="FA7" s="118" t="str">
        <f t="shared" si="6"/>
        <v>X(A60)</v>
      </c>
      <c r="FB7" s="118" t="str">
        <f t="shared" si="6"/>
        <v>X(A61)</v>
      </c>
      <c r="FC7" s="118" t="str">
        <f t="shared" si="6"/>
        <v>X(A62)</v>
      </c>
      <c r="FD7" s="118" t="str">
        <f t="shared" si="6"/>
        <v>X(A63)</v>
      </c>
      <c r="FE7" s="118" t="str">
        <f t="shared" si="6"/>
        <v>X(A64)</v>
      </c>
      <c r="FF7" s="118" t="str">
        <f t="shared" si="6"/>
        <v>X(A65)</v>
      </c>
      <c r="FG7" s="118" t="str">
        <f t="shared" ref="FG7:GJ8" si="7">BO7</f>
        <v>X(A66)</v>
      </c>
      <c r="FH7" s="118" t="str">
        <f t="shared" si="7"/>
        <v>X(A67)</v>
      </c>
      <c r="FI7" s="118" t="str">
        <f t="shared" si="7"/>
        <v>X(A68)</v>
      </c>
      <c r="FJ7" s="118" t="str">
        <f t="shared" si="7"/>
        <v>X(A69)</v>
      </c>
      <c r="FK7" s="118" t="str">
        <f t="shared" si="7"/>
        <v>X(A70)</v>
      </c>
      <c r="FL7" s="118" t="str">
        <f t="shared" si="7"/>
        <v>X(A71)</v>
      </c>
      <c r="FM7" s="118" t="str">
        <f t="shared" si="7"/>
        <v>X(A72)</v>
      </c>
      <c r="FN7" s="118" t="str">
        <f t="shared" si="7"/>
        <v>X(A73)</v>
      </c>
      <c r="FO7" s="118" t="str">
        <f t="shared" si="7"/>
        <v>X(A74)</v>
      </c>
      <c r="FP7" s="118" t="str">
        <f t="shared" si="7"/>
        <v>X(A75)</v>
      </c>
      <c r="FQ7" s="118" t="str">
        <f t="shared" si="7"/>
        <v>X(A76)</v>
      </c>
      <c r="FR7" s="118" t="str">
        <f t="shared" si="7"/>
        <v>X(A77)</v>
      </c>
      <c r="FS7" s="118" t="str">
        <f t="shared" si="7"/>
        <v>X(A78)</v>
      </c>
      <c r="FT7" s="118" t="str">
        <f t="shared" si="7"/>
        <v>X(A79)</v>
      </c>
      <c r="FU7" s="118" t="str">
        <f t="shared" si="7"/>
        <v>X(A80)</v>
      </c>
      <c r="FV7" s="118" t="str">
        <f t="shared" si="7"/>
        <v>X(A81)</v>
      </c>
      <c r="FW7" s="118" t="str">
        <f t="shared" si="7"/>
        <v>X(A82)</v>
      </c>
      <c r="FX7" s="118" t="str">
        <f t="shared" si="7"/>
        <v>X(A83)</v>
      </c>
      <c r="FY7" s="118" t="str">
        <f t="shared" si="7"/>
        <v>X(A84)</v>
      </c>
      <c r="FZ7" s="118" t="str">
        <f t="shared" si="7"/>
        <v>X(A85)</v>
      </c>
      <c r="GA7" s="118" t="str">
        <f t="shared" si="7"/>
        <v>X(A86)</v>
      </c>
      <c r="GB7" s="118" t="str">
        <f t="shared" si="7"/>
        <v>X(A87)</v>
      </c>
      <c r="GC7" s="118" t="str">
        <f t="shared" si="7"/>
        <v>X(A88)</v>
      </c>
      <c r="GD7" s="118" t="str">
        <f t="shared" si="7"/>
        <v>X(A89)</v>
      </c>
      <c r="GE7" s="118" t="str">
        <f t="shared" si="7"/>
        <v>X(A90)</v>
      </c>
      <c r="GF7" s="118" t="str">
        <f t="shared" si="7"/>
        <v>X(A91)</v>
      </c>
      <c r="GG7" s="118" t="str">
        <f t="shared" si="7"/>
        <v>X(A92)</v>
      </c>
      <c r="GH7" s="118" t="str">
        <f t="shared" si="7"/>
        <v>X(A93)</v>
      </c>
      <c r="GI7" s="118" t="str">
        <f t="shared" si="7"/>
        <v>X(A94)</v>
      </c>
      <c r="GJ7" s="118" t="str">
        <f t="shared" si="7"/>
        <v>Y(A95)</v>
      </c>
      <c r="GK7" s="118" t="s">
        <v>931</v>
      </c>
      <c r="GL7" s="118" t="s">
        <v>932</v>
      </c>
    </row>
    <row r="8" spans="1:194" x14ac:dyDescent="0.3">
      <c r="A8" t="s">
        <v>96</v>
      </c>
      <c r="B8">
        <f>step1!B4</f>
        <v>6</v>
      </c>
      <c r="C8">
        <v>6</v>
      </c>
      <c r="D8">
        <v>6</v>
      </c>
      <c r="E8">
        <v>4</v>
      </c>
      <c r="F8">
        <v>5</v>
      </c>
      <c r="G8">
        <v>2</v>
      </c>
      <c r="H8">
        <v>5</v>
      </c>
      <c r="I8">
        <v>5</v>
      </c>
      <c r="J8">
        <v>5</v>
      </c>
      <c r="K8">
        <v>5</v>
      </c>
      <c r="L8">
        <v>4</v>
      </c>
      <c r="M8">
        <v>4</v>
      </c>
      <c r="N8">
        <v>2</v>
      </c>
      <c r="O8">
        <v>3</v>
      </c>
      <c r="P8">
        <v>2</v>
      </c>
      <c r="Q8">
        <v>1</v>
      </c>
      <c r="R8">
        <v>2</v>
      </c>
      <c r="S8">
        <v>1</v>
      </c>
      <c r="T8">
        <v>5</v>
      </c>
      <c r="U8">
        <v>6</v>
      </c>
      <c r="V8">
        <v>6</v>
      </c>
      <c r="W8">
        <v>6</v>
      </c>
      <c r="X8">
        <v>6</v>
      </c>
      <c r="Y8">
        <v>6</v>
      </c>
      <c r="Z8">
        <v>4</v>
      </c>
      <c r="AA8">
        <v>3</v>
      </c>
      <c r="AB8">
        <v>3</v>
      </c>
      <c r="AC8">
        <v>2</v>
      </c>
      <c r="AD8">
        <v>1</v>
      </c>
      <c r="AE8">
        <v>1</v>
      </c>
      <c r="AF8">
        <v>2</v>
      </c>
      <c r="AG8">
        <v>1</v>
      </c>
      <c r="AH8">
        <v>2</v>
      </c>
      <c r="AI8">
        <v>5</v>
      </c>
      <c r="AJ8">
        <v>6</v>
      </c>
      <c r="AK8">
        <v>1</v>
      </c>
      <c r="AL8">
        <v>1</v>
      </c>
      <c r="AM8">
        <v>2</v>
      </c>
      <c r="AN8">
        <v>1</v>
      </c>
      <c r="AO8">
        <v>2</v>
      </c>
      <c r="AP8">
        <v>2</v>
      </c>
      <c r="AQ8">
        <v>1</v>
      </c>
      <c r="AR8">
        <v>1</v>
      </c>
      <c r="AS8">
        <v>6</v>
      </c>
      <c r="AT8">
        <v>6</v>
      </c>
      <c r="AU8">
        <v>6</v>
      </c>
      <c r="AV8">
        <v>5</v>
      </c>
      <c r="AW8">
        <v>5</v>
      </c>
      <c r="AX8">
        <v>1</v>
      </c>
      <c r="AY8">
        <v>5</v>
      </c>
      <c r="AZ8">
        <v>6</v>
      </c>
      <c r="BA8">
        <v>1</v>
      </c>
      <c r="BB8">
        <v>6</v>
      </c>
      <c r="BC8">
        <v>5</v>
      </c>
      <c r="BD8">
        <v>1</v>
      </c>
      <c r="BE8">
        <v>5</v>
      </c>
      <c r="BF8">
        <v>4</v>
      </c>
      <c r="BG8">
        <v>4</v>
      </c>
      <c r="BH8">
        <v>3</v>
      </c>
      <c r="BI8">
        <v>1</v>
      </c>
      <c r="BJ8">
        <v>5</v>
      </c>
      <c r="BK8">
        <v>6</v>
      </c>
      <c r="BL8">
        <v>1</v>
      </c>
      <c r="BM8">
        <v>1</v>
      </c>
      <c r="BN8">
        <v>6</v>
      </c>
      <c r="BO8">
        <v>5</v>
      </c>
      <c r="BP8">
        <v>5</v>
      </c>
      <c r="BQ8">
        <v>5</v>
      </c>
      <c r="BR8">
        <v>1</v>
      </c>
      <c r="BS8">
        <v>1</v>
      </c>
      <c r="BT8">
        <v>5</v>
      </c>
      <c r="BU8">
        <v>5</v>
      </c>
      <c r="BV8">
        <v>5</v>
      </c>
      <c r="BW8">
        <v>1</v>
      </c>
      <c r="BX8">
        <v>5</v>
      </c>
      <c r="BY8">
        <v>5</v>
      </c>
      <c r="BZ8">
        <v>1</v>
      </c>
      <c r="CA8">
        <v>1</v>
      </c>
      <c r="CB8">
        <v>5</v>
      </c>
      <c r="CC8">
        <v>6</v>
      </c>
      <c r="CD8">
        <v>6</v>
      </c>
      <c r="CE8">
        <v>2</v>
      </c>
      <c r="CF8">
        <v>5</v>
      </c>
      <c r="CG8">
        <v>5</v>
      </c>
      <c r="CH8">
        <v>1</v>
      </c>
      <c r="CI8">
        <v>4</v>
      </c>
      <c r="CJ8">
        <v>5</v>
      </c>
      <c r="CK8">
        <v>5</v>
      </c>
      <c r="CL8">
        <v>6</v>
      </c>
      <c r="CM8">
        <v>1</v>
      </c>
      <c r="CN8">
        <v>5</v>
      </c>
      <c r="CO8">
        <v>6</v>
      </c>
      <c r="CP8">
        <v>1</v>
      </c>
      <c r="CQ8">
        <v>5</v>
      </c>
      <c r="CR8">
        <v>138700</v>
      </c>
      <c r="CT8">
        <f>B$6*B8</f>
        <v>0</v>
      </c>
      <c r="CU8" s="122">
        <f t="shared" ref="CU8:FF8" si="8">C$6*C8</f>
        <v>0</v>
      </c>
      <c r="CV8" s="122">
        <f t="shared" si="8"/>
        <v>0</v>
      </c>
      <c r="CW8" s="122">
        <f t="shared" si="8"/>
        <v>0</v>
      </c>
      <c r="CX8" s="122">
        <f t="shared" si="8"/>
        <v>25720.098085649992</v>
      </c>
      <c r="CY8" s="122">
        <f t="shared" si="8"/>
        <v>118.44527134276369</v>
      </c>
      <c r="CZ8" s="122">
        <f t="shared" si="8"/>
        <v>4911.6800519395283</v>
      </c>
      <c r="DA8" s="122">
        <f t="shared" si="8"/>
        <v>1488.4250739353913</v>
      </c>
      <c r="DB8" s="122">
        <f t="shared" si="8"/>
        <v>0</v>
      </c>
      <c r="DC8" s="122">
        <f t="shared" si="8"/>
        <v>0</v>
      </c>
      <c r="DD8" s="122">
        <f t="shared" si="8"/>
        <v>3228.9112079685556</v>
      </c>
      <c r="DE8" s="122">
        <f t="shared" si="8"/>
        <v>0</v>
      </c>
      <c r="DF8" s="122">
        <f t="shared" si="8"/>
        <v>5944.7667165308594</v>
      </c>
      <c r="DG8" s="122">
        <f t="shared" si="8"/>
        <v>0</v>
      </c>
      <c r="DH8" s="122">
        <f t="shared" si="8"/>
        <v>0</v>
      </c>
      <c r="DI8" s="122">
        <f t="shared" si="8"/>
        <v>0</v>
      </c>
      <c r="DJ8" s="122">
        <f t="shared" si="8"/>
        <v>0</v>
      </c>
      <c r="DK8" s="122">
        <f t="shared" si="8"/>
        <v>5186.4016141535003</v>
      </c>
      <c r="DL8" s="122">
        <f t="shared" si="8"/>
        <v>0.63028484380121164</v>
      </c>
      <c r="DM8" s="122">
        <f t="shared" si="8"/>
        <v>0</v>
      </c>
      <c r="DN8" s="122">
        <f t="shared" si="8"/>
        <v>0</v>
      </c>
      <c r="DO8" s="122">
        <f t="shared" si="8"/>
        <v>0</v>
      </c>
      <c r="DP8" s="122">
        <f t="shared" si="8"/>
        <v>0</v>
      </c>
      <c r="DQ8" s="122">
        <f t="shared" si="8"/>
        <v>0</v>
      </c>
      <c r="DR8" s="122">
        <f t="shared" si="8"/>
        <v>7732.1209313880308</v>
      </c>
      <c r="DS8" s="122">
        <f t="shared" si="8"/>
        <v>0</v>
      </c>
      <c r="DT8" s="122">
        <f t="shared" si="8"/>
        <v>0</v>
      </c>
      <c r="DU8" s="122">
        <f t="shared" si="8"/>
        <v>0</v>
      </c>
      <c r="DV8" s="122">
        <f t="shared" si="8"/>
        <v>0</v>
      </c>
      <c r="DW8" s="122">
        <f t="shared" si="8"/>
        <v>353.24663646841009</v>
      </c>
      <c r="DX8" s="122">
        <f t="shared" si="8"/>
        <v>21760.323221385985</v>
      </c>
      <c r="DY8" s="122">
        <f t="shared" si="8"/>
        <v>0</v>
      </c>
      <c r="DZ8" s="122">
        <f t="shared" si="8"/>
        <v>0</v>
      </c>
      <c r="EA8" s="122">
        <f t="shared" si="8"/>
        <v>0</v>
      </c>
      <c r="EB8" s="122">
        <f t="shared" si="8"/>
        <v>0</v>
      </c>
      <c r="EC8" s="122">
        <f t="shared" si="8"/>
        <v>0</v>
      </c>
      <c r="ED8" s="122">
        <f t="shared" si="8"/>
        <v>0</v>
      </c>
      <c r="EE8" s="122">
        <f t="shared" si="8"/>
        <v>0</v>
      </c>
      <c r="EF8" s="122">
        <f t="shared" si="8"/>
        <v>0</v>
      </c>
      <c r="EG8" s="122">
        <f t="shared" si="8"/>
        <v>0</v>
      </c>
      <c r="EH8" s="122">
        <f t="shared" si="8"/>
        <v>0</v>
      </c>
      <c r="EI8" s="122">
        <f t="shared" si="8"/>
        <v>0</v>
      </c>
      <c r="EJ8" s="122">
        <f t="shared" si="8"/>
        <v>0</v>
      </c>
      <c r="EK8" s="122">
        <f t="shared" si="8"/>
        <v>0</v>
      </c>
      <c r="EL8" s="122">
        <f t="shared" si="8"/>
        <v>0</v>
      </c>
      <c r="EM8" s="122">
        <f t="shared" si="8"/>
        <v>0</v>
      </c>
      <c r="EN8" s="122">
        <f t="shared" si="8"/>
        <v>0</v>
      </c>
      <c r="EO8" s="122">
        <f t="shared" si="8"/>
        <v>0</v>
      </c>
      <c r="EP8" s="122">
        <f t="shared" si="8"/>
        <v>3481.8380343432295</v>
      </c>
      <c r="EQ8" s="122">
        <f t="shared" si="8"/>
        <v>0</v>
      </c>
      <c r="ER8" s="122">
        <f t="shared" si="8"/>
        <v>0</v>
      </c>
      <c r="ES8" s="122">
        <f t="shared" si="8"/>
        <v>1206.4930228273431</v>
      </c>
      <c r="ET8" s="122">
        <f t="shared" si="8"/>
        <v>0</v>
      </c>
      <c r="EU8" s="122">
        <f t="shared" si="8"/>
        <v>0</v>
      </c>
      <c r="EV8" s="122">
        <f t="shared" si="8"/>
        <v>0</v>
      </c>
      <c r="EW8" s="122">
        <f t="shared" si="8"/>
        <v>0</v>
      </c>
      <c r="EX8" s="122">
        <f t="shared" si="8"/>
        <v>0</v>
      </c>
      <c r="EY8" s="122">
        <f t="shared" si="8"/>
        <v>0</v>
      </c>
      <c r="EZ8" s="122">
        <f t="shared" si="8"/>
        <v>0</v>
      </c>
      <c r="FA8" s="122">
        <f t="shared" si="8"/>
        <v>808.9498037185308</v>
      </c>
      <c r="FB8" s="122">
        <f t="shared" si="8"/>
        <v>15422.781656840516</v>
      </c>
      <c r="FC8" s="122">
        <f t="shared" si="8"/>
        <v>0</v>
      </c>
      <c r="FD8" s="122">
        <f t="shared" si="8"/>
        <v>3697.5812539527424</v>
      </c>
      <c r="FE8" s="122">
        <f t="shared" si="8"/>
        <v>0</v>
      </c>
      <c r="FF8" s="122">
        <f t="shared" si="8"/>
        <v>0</v>
      </c>
      <c r="FG8" s="122">
        <f t="shared" ref="FG8:GI8" si="9">BO$6*BO8</f>
        <v>0</v>
      </c>
      <c r="FH8" s="122">
        <f t="shared" si="9"/>
        <v>25104.87057819686</v>
      </c>
      <c r="FI8" s="122">
        <f t="shared" si="9"/>
        <v>0</v>
      </c>
      <c r="FJ8" s="122">
        <f t="shared" si="9"/>
        <v>367.48966561980649</v>
      </c>
      <c r="FK8" s="122">
        <f t="shared" si="9"/>
        <v>0</v>
      </c>
      <c r="FL8" s="122">
        <f t="shared" si="9"/>
        <v>3850.3856497433881</v>
      </c>
      <c r="FM8" s="122">
        <f t="shared" si="9"/>
        <v>0</v>
      </c>
      <c r="FN8" s="122">
        <f t="shared" si="9"/>
        <v>0</v>
      </c>
      <c r="FO8" s="122">
        <f t="shared" si="9"/>
        <v>0</v>
      </c>
      <c r="FP8" s="122">
        <f t="shared" si="9"/>
        <v>0</v>
      </c>
      <c r="FQ8" s="122">
        <f t="shared" si="9"/>
        <v>0</v>
      </c>
      <c r="FR8" s="122">
        <f t="shared" si="9"/>
        <v>0</v>
      </c>
      <c r="FS8" s="122">
        <f t="shared" si="9"/>
        <v>1513.1439729097549</v>
      </c>
      <c r="FT8" s="122">
        <f t="shared" si="9"/>
        <v>2145.5048968590172</v>
      </c>
      <c r="FU8" s="122">
        <f t="shared" si="9"/>
        <v>0</v>
      </c>
      <c r="FV8" s="122">
        <f t="shared" si="9"/>
        <v>0</v>
      </c>
      <c r="FW8" s="122">
        <f t="shared" si="9"/>
        <v>9052.9596529568516</v>
      </c>
      <c r="FX8" s="122">
        <f t="shared" si="9"/>
        <v>0</v>
      </c>
      <c r="FY8" s="122">
        <f t="shared" si="9"/>
        <v>0</v>
      </c>
      <c r="FZ8" s="122">
        <f t="shared" si="9"/>
        <v>0</v>
      </c>
      <c r="GA8" s="122">
        <f t="shared" si="9"/>
        <v>0</v>
      </c>
      <c r="GB8" s="122">
        <f t="shared" si="9"/>
        <v>0</v>
      </c>
      <c r="GC8" s="122">
        <f t="shared" si="9"/>
        <v>0</v>
      </c>
      <c r="GD8" s="122">
        <f t="shared" si="9"/>
        <v>0</v>
      </c>
      <c r="GE8" s="122">
        <f t="shared" si="9"/>
        <v>0</v>
      </c>
      <c r="GF8" s="122">
        <f t="shared" si="9"/>
        <v>0</v>
      </c>
      <c r="GG8" s="122">
        <f t="shared" si="9"/>
        <v>0</v>
      </c>
      <c r="GH8" s="122">
        <f t="shared" si="9"/>
        <v>0</v>
      </c>
      <c r="GI8" s="122">
        <f t="shared" si="9"/>
        <v>0</v>
      </c>
      <c r="GJ8" s="123">
        <f t="shared" si="7"/>
        <v>138700</v>
      </c>
      <c r="GK8" s="122">
        <f>SUM(CT8:GI8)</f>
        <v>143097.04728357488</v>
      </c>
      <c r="GL8" s="122">
        <f>GJ8-GK8</f>
        <v>-4397.0472835748806</v>
      </c>
    </row>
    <row r="9" spans="1:194" x14ac:dyDescent="0.3">
      <c r="A9" t="s">
        <v>97</v>
      </c>
      <c r="B9">
        <v>5</v>
      </c>
      <c r="C9">
        <v>6</v>
      </c>
      <c r="D9">
        <v>6</v>
      </c>
      <c r="E9">
        <v>3</v>
      </c>
      <c r="F9">
        <v>1</v>
      </c>
      <c r="G9">
        <v>3</v>
      </c>
      <c r="H9">
        <v>1</v>
      </c>
      <c r="I9">
        <v>6</v>
      </c>
      <c r="J9">
        <v>6</v>
      </c>
      <c r="K9">
        <v>5</v>
      </c>
      <c r="L9">
        <v>3</v>
      </c>
      <c r="M9">
        <v>3</v>
      </c>
      <c r="N9">
        <v>3</v>
      </c>
      <c r="O9">
        <v>1</v>
      </c>
      <c r="P9">
        <v>6</v>
      </c>
      <c r="Q9">
        <v>5</v>
      </c>
      <c r="R9">
        <v>3</v>
      </c>
      <c r="S9">
        <v>1</v>
      </c>
      <c r="T9">
        <v>1</v>
      </c>
      <c r="U9">
        <v>6</v>
      </c>
      <c r="V9">
        <v>6</v>
      </c>
      <c r="W9">
        <v>6</v>
      </c>
      <c r="X9">
        <v>6</v>
      </c>
      <c r="Y9">
        <v>1</v>
      </c>
      <c r="Z9">
        <v>6</v>
      </c>
      <c r="AA9">
        <v>1</v>
      </c>
      <c r="AB9">
        <v>4</v>
      </c>
      <c r="AC9">
        <v>3</v>
      </c>
      <c r="AD9">
        <v>3</v>
      </c>
      <c r="AE9">
        <v>3</v>
      </c>
      <c r="AF9">
        <v>3</v>
      </c>
      <c r="AG9">
        <v>4</v>
      </c>
      <c r="AH9">
        <v>1</v>
      </c>
      <c r="AI9">
        <v>1</v>
      </c>
      <c r="AJ9">
        <v>5</v>
      </c>
      <c r="AK9">
        <v>3</v>
      </c>
      <c r="AL9">
        <v>3</v>
      </c>
      <c r="AM9">
        <v>3</v>
      </c>
      <c r="AN9">
        <v>1</v>
      </c>
      <c r="AO9">
        <v>1</v>
      </c>
      <c r="AP9">
        <v>3</v>
      </c>
      <c r="AQ9">
        <v>3</v>
      </c>
      <c r="AR9">
        <v>1</v>
      </c>
      <c r="AS9">
        <v>1</v>
      </c>
      <c r="AT9">
        <v>1</v>
      </c>
      <c r="AU9">
        <v>5</v>
      </c>
      <c r="AV9">
        <v>3</v>
      </c>
      <c r="AW9">
        <v>3</v>
      </c>
      <c r="AX9">
        <v>1</v>
      </c>
      <c r="AY9">
        <v>1</v>
      </c>
      <c r="AZ9">
        <v>3</v>
      </c>
      <c r="BA9">
        <v>1</v>
      </c>
      <c r="BB9">
        <v>1</v>
      </c>
      <c r="BC9">
        <v>6</v>
      </c>
      <c r="BD9">
        <v>4</v>
      </c>
      <c r="BE9">
        <v>1</v>
      </c>
      <c r="BF9">
        <v>6</v>
      </c>
      <c r="BG9">
        <v>3</v>
      </c>
      <c r="BH9">
        <v>3</v>
      </c>
      <c r="BI9">
        <v>4</v>
      </c>
      <c r="BJ9">
        <v>1</v>
      </c>
      <c r="BK9">
        <v>1</v>
      </c>
      <c r="BL9">
        <v>3</v>
      </c>
      <c r="BM9">
        <v>1</v>
      </c>
      <c r="BN9">
        <v>3</v>
      </c>
      <c r="BO9">
        <v>1</v>
      </c>
      <c r="BP9">
        <v>1</v>
      </c>
      <c r="BQ9">
        <v>3</v>
      </c>
      <c r="BR9">
        <v>4</v>
      </c>
      <c r="BS9">
        <v>4</v>
      </c>
      <c r="BT9">
        <v>4</v>
      </c>
      <c r="BU9">
        <v>5</v>
      </c>
      <c r="BV9">
        <v>5</v>
      </c>
      <c r="BW9">
        <v>5</v>
      </c>
      <c r="BX9">
        <v>5</v>
      </c>
      <c r="BY9">
        <v>1</v>
      </c>
      <c r="BZ9">
        <v>3</v>
      </c>
      <c r="CA9">
        <v>3</v>
      </c>
      <c r="CB9">
        <v>1</v>
      </c>
      <c r="CC9">
        <v>4</v>
      </c>
      <c r="CD9">
        <v>6</v>
      </c>
      <c r="CE9">
        <v>1</v>
      </c>
      <c r="CF9">
        <v>1</v>
      </c>
      <c r="CG9">
        <v>1</v>
      </c>
      <c r="CH9">
        <v>3</v>
      </c>
      <c r="CI9">
        <v>3</v>
      </c>
      <c r="CJ9">
        <v>3</v>
      </c>
      <c r="CK9">
        <v>3</v>
      </c>
      <c r="CL9">
        <v>5</v>
      </c>
      <c r="CM9">
        <v>6</v>
      </c>
      <c r="CN9">
        <v>4</v>
      </c>
      <c r="CO9">
        <v>1</v>
      </c>
      <c r="CP9">
        <v>3</v>
      </c>
      <c r="CQ9">
        <v>3</v>
      </c>
      <c r="CR9">
        <v>115100</v>
      </c>
      <c r="CT9">
        <f t="shared" ref="CT9:CT41" si="10">B$6*B9</f>
        <v>0</v>
      </c>
      <c r="CU9" s="122">
        <f t="shared" ref="CU9:CU41" si="11">C$6*C9</f>
        <v>0</v>
      </c>
      <c r="CV9" s="122">
        <f t="shared" ref="CV9:CV41" si="12">D$6*D9</f>
        <v>0</v>
      </c>
      <c r="CW9" s="122">
        <f t="shared" ref="CW9:CW41" si="13">E$6*E9</f>
        <v>0</v>
      </c>
      <c r="CX9" s="122">
        <f t="shared" ref="CX9:CX41" si="14">F$6*F9</f>
        <v>5144.0196171299986</v>
      </c>
      <c r="CY9" s="122">
        <f t="shared" ref="CY9:CY41" si="15">G$6*G9</f>
        <v>177.66790701414553</v>
      </c>
      <c r="CZ9" s="122">
        <f t="shared" ref="CZ9:CZ41" si="16">H$6*H9</f>
        <v>982.33601038790562</v>
      </c>
      <c r="DA9" s="122">
        <f t="shared" ref="DA9:DA41" si="17">I$6*I9</f>
        <v>1786.1100887224698</v>
      </c>
      <c r="DB9" s="122">
        <f t="shared" ref="DB9:DB41" si="18">J$6*J9</f>
        <v>0</v>
      </c>
      <c r="DC9" s="122">
        <f t="shared" ref="DC9:DC41" si="19">K$6*K9</f>
        <v>0</v>
      </c>
      <c r="DD9" s="122">
        <f t="shared" ref="DD9:DD41" si="20">L$6*L9</f>
        <v>2421.6834059764169</v>
      </c>
      <c r="DE9" s="122">
        <f t="shared" ref="DE9:DE41" si="21">M$6*M9</f>
        <v>0</v>
      </c>
      <c r="DF9" s="122">
        <f t="shared" ref="DF9:DF41" si="22">N$6*N9</f>
        <v>8917.1500747962891</v>
      </c>
      <c r="DG9" s="122">
        <f t="shared" ref="DG9:DG41" si="23">O$6*O9</f>
        <v>0</v>
      </c>
      <c r="DH9" s="122">
        <f t="shared" ref="DH9:DH41" si="24">P$6*P9</f>
        <v>0</v>
      </c>
      <c r="DI9" s="122">
        <f t="shared" ref="DI9:DI41" si="25">Q$6*Q9</f>
        <v>0</v>
      </c>
      <c r="DJ9" s="122">
        <f t="shared" ref="DJ9:DJ41" si="26">R$6*R9</f>
        <v>0</v>
      </c>
      <c r="DK9" s="122">
        <f t="shared" ref="DK9:DK41" si="27">S$6*S9</f>
        <v>5186.4016141535003</v>
      </c>
      <c r="DL9" s="122">
        <f t="shared" ref="DL9:DL41" si="28">T$6*T9</f>
        <v>0.12605696876024233</v>
      </c>
      <c r="DM9" s="122">
        <f t="shared" ref="DM9:DM41" si="29">U$6*U9</f>
        <v>0</v>
      </c>
      <c r="DN9" s="122">
        <f t="shared" ref="DN9:DN41" si="30">V$6*V9</f>
        <v>0</v>
      </c>
      <c r="DO9" s="122">
        <f t="shared" ref="DO9:DO41" si="31">W$6*W9</f>
        <v>0</v>
      </c>
      <c r="DP9" s="122">
        <f t="shared" ref="DP9:DP41" si="32">X$6*X9</f>
        <v>0</v>
      </c>
      <c r="DQ9" s="122">
        <f t="shared" ref="DQ9:DQ41" si="33">Y$6*Y9</f>
        <v>0</v>
      </c>
      <c r="DR9" s="122">
        <f t="shared" ref="DR9:DR41" si="34">Z$6*Z9</f>
        <v>11598.181397082046</v>
      </c>
      <c r="DS9" s="122">
        <f t="shared" ref="DS9:DS41" si="35">AA$6*AA9</f>
        <v>0</v>
      </c>
      <c r="DT9" s="122">
        <f t="shared" ref="DT9:DT41" si="36">AB$6*AB9</f>
        <v>0</v>
      </c>
      <c r="DU9" s="122">
        <f t="shared" ref="DU9:DU41" si="37">AC$6*AC9</f>
        <v>0</v>
      </c>
      <c r="DV9" s="122">
        <f t="shared" ref="DV9:DV41" si="38">AD$6*AD9</f>
        <v>0</v>
      </c>
      <c r="DW9" s="122">
        <f t="shared" ref="DW9:DW41" si="39">AE$6*AE9</f>
        <v>1059.7399094052303</v>
      </c>
      <c r="DX9" s="122">
        <f t="shared" ref="DX9:DX41" si="40">AF$6*AF9</f>
        <v>32640.484832078975</v>
      </c>
      <c r="DY9" s="122">
        <f t="shared" ref="DY9:DY41" si="41">AG$6*AG9</f>
        <v>0</v>
      </c>
      <c r="DZ9" s="122">
        <f t="shared" ref="DZ9:DZ41" si="42">AH$6*AH9</f>
        <v>0</v>
      </c>
      <c r="EA9" s="122">
        <f t="shared" ref="EA9:EA41" si="43">AI$6*AI9</f>
        <v>0</v>
      </c>
      <c r="EB9" s="122">
        <f t="shared" ref="EB9:EB41" si="44">AJ$6*AJ9</f>
        <v>0</v>
      </c>
      <c r="EC9" s="122">
        <f t="shared" ref="EC9:EC41" si="45">AK$6*AK9</f>
        <v>0</v>
      </c>
      <c r="ED9" s="122">
        <f t="shared" ref="ED9:ED41" si="46">AL$6*AL9</f>
        <v>0</v>
      </c>
      <c r="EE9" s="122">
        <f t="shared" ref="EE9:EE41" si="47">AM$6*AM9</f>
        <v>0</v>
      </c>
      <c r="EF9" s="122">
        <f t="shared" ref="EF9:EF41" si="48">AN$6*AN9</f>
        <v>0</v>
      </c>
      <c r="EG9" s="122">
        <f t="shared" ref="EG9:EG41" si="49">AO$6*AO9</f>
        <v>0</v>
      </c>
      <c r="EH9" s="122">
        <f t="shared" ref="EH9:EH41" si="50">AP$6*AP9</f>
        <v>0</v>
      </c>
      <c r="EI9" s="122">
        <f t="shared" ref="EI9:EI41" si="51">AQ$6*AQ9</f>
        <v>0</v>
      </c>
      <c r="EJ9" s="122">
        <f t="shared" ref="EJ9:EJ41" si="52">AR$6*AR9</f>
        <v>0</v>
      </c>
      <c r="EK9" s="122">
        <f t="shared" ref="EK9:EK41" si="53">AS$6*AS9</f>
        <v>0</v>
      </c>
      <c r="EL9" s="122">
        <f t="shared" ref="EL9:EL41" si="54">AT$6*AT9</f>
        <v>0</v>
      </c>
      <c r="EM9" s="122">
        <f t="shared" ref="EM9:EM41" si="55">AU$6*AU9</f>
        <v>0</v>
      </c>
      <c r="EN9" s="122">
        <f t="shared" ref="EN9:EN41" si="56">AV$6*AV9</f>
        <v>0</v>
      </c>
      <c r="EO9" s="122">
        <f t="shared" ref="EO9:EO41" si="57">AW$6*AW9</f>
        <v>0</v>
      </c>
      <c r="EP9" s="122">
        <f t="shared" ref="EP9:EP41" si="58">AX$6*AX9</f>
        <v>3481.8380343432295</v>
      </c>
      <c r="EQ9" s="122">
        <f t="shared" ref="EQ9:EQ41" si="59">AY$6*AY9</f>
        <v>0</v>
      </c>
      <c r="ER9" s="122">
        <f t="shared" ref="ER9:ER41" si="60">AZ$6*AZ9</f>
        <v>0</v>
      </c>
      <c r="ES9" s="122">
        <f t="shared" ref="ES9:ES41" si="61">BA$6*BA9</f>
        <v>1206.4930228273431</v>
      </c>
      <c r="ET9" s="122">
        <f t="shared" ref="ET9:ET41" si="62">BB$6*BB9</f>
        <v>0</v>
      </c>
      <c r="EU9" s="122">
        <f t="shared" ref="EU9:EU41" si="63">BC$6*BC9</f>
        <v>0</v>
      </c>
      <c r="EV9" s="122">
        <f t="shared" ref="EV9:EV41" si="64">BD$6*BD9</f>
        <v>0</v>
      </c>
      <c r="EW9" s="122">
        <f t="shared" ref="EW9:EW41" si="65">BE$6*BE9</f>
        <v>0</v>
      </c>
      <c r="EX9" s="122">
        <f t="shared" ref="EX9:EX41" si="66">BF$6*BF9</f>
        <v>0</v>
      </c>
      <c r="EY9" s="122">
        <f t="shared" ref="EY9:EY41" si="67">BG$6*BG9</f>
        <v>0</v>
      </c>
      <c r="EZ9" s="122">
        <f t="shared" ref="EZ9:EZ41" si="68">BH$6*BH9</f>
        <v>0</v>
      </c>
      <c r="FA9" s="122">
        <f t="shared" ref="FA9:FA41" si="69">BI$6*BI9</f>
        <v>3235.7992148741232</v>
      </c>
      <c r="FB9" s="122">
        <f t="shared" ref="FB9:FB41" si="70">BJ$6*BJ9</f>
        <v>3084.5563313681032</v>
      </c>
      <c r="FC9" s="122">
        <f t="shared" ref="FC9:FC41" si="71">BK$6*BK9</f>
        <v>0</v>
      </c>
      <c r="FD9" s="122">
        <f t="shared" ref="FD9:FD41" si="72">BL$6*BL9</f>
        <v>11092.743761858226</v>
      </c>
      <c r="FE9" s="122">
        <f t="shared" ref="FE9:FE41" si="73">BM$6*BM9</f>
        <v>0</v>
      </c>
      <c r="FF9" s="122">
        <f t="shared" ref="FF9:FF41" si="74">BN$6*BN9</f>
        <v>0</v>
      </c>
      <c r="FG9" s="122">
        <f t="shared" ref="FG9:FG41" si="75">BO$6*BO9</f>
        <v>0</v>
      </c>
      <c r="FH9" s="122">
        <f t="shared" ref="FH9:FH41" si="76">BP$6*BP9</f>
        <v>5020.974115639372</v>
      </c>
      <c r="FI9" s="122">
        <f t="shared" ref="FI9:FI41" si="77">BQ$6*BQ9</f>
        <v>0</v>
      </c>
      <c r="FJ9" s="122">
        <f t="shared" ref="FJ9:FJ41" si="78">BR$6*BR9</f>
        <v>1469.9586624792259</v>
      </c>
      <c r="FK9" s="122">
        <f t="shared" ref="FK9:FK41" si="79">BS$6*BS9</f>
        <v>0</v>
      </c>
      <c r="FL9" s="122">
        <f t="shared" ref="FL9:FL41" si="80">BT$6*BT9</f>
        <v>3080.3085197947103</v>
      </c>
      <c r="FM9" s="122">
        <f t="shared" ref="FM9:FM41" si="81">BU$6*BU9</f>
        <v>0</v>
      </c>
      <c r="FN9" s="122">
        <f t="shared" ref="FN9:FN41" si="82">BV$6*BV9</f>
        <v>0</v>
      </c>
      <c r="FO9" s="122">
        <f t="shared" ref="FO9:FO41" si="83">BW$6*BW9</f>
        <v>0</v>
      </c>
      <c r="FP9" s="122">
        <f t="shared" ref="FP9:FP41" si="84">BX$6*BX9</f>
        <v>0</v>
      </c>
      <c r="FQ9" s="122">
        <f t="shared" ref="FQ9:FQ41" si="85">BY$6*BY9</f>
        <v>0</v>
      </c>
      <c r="FR9" s="122">
        <f t="shared" ref="FR9:FR41" si="86">BZ$6*BZ9</f>
        <v>0</v>
      </c>
      <c r="FS9" s="122">
        <f t="shared" ref="FS9:FS41" si="87">CA$6*CA9</f>
        <v>4539.4319187292649</v>
      </c>
      <c r="FT9" s="122">
        <f t="shared" ref="FT9:FT41" si="88">CB$6*CB9</f>
        <v>429.10097937180342</v>
      </c>
      <c r="FU9" s="122">
        <f t="shared" ref="FU9:FU41" si="89">CC$6*CC9</f>
        <v>0</v>
      </c>
      <c r="FV9" s="122">
        <f t="shared" ref="FV9:FV41" si="90">CD$6*CD9</f>
        <v>0</v>
      </c>
      <c r="FW9" s="122">
        <f t="shared" ref="FW9:FW41" si="91">CE$6*CE9</f>
        <v>4526.4798264784258</v>
      </c>
      <c r="FX9" s="122">
        <f t="shared" ref="FX9:FX41" si="92">CF$6*CF9</f>
        <v>0</v>
      </c>
      <c r="FY9" s="122">
        <f t="shared" ref="FY9:FY41" si="93">CG$6*CG9</f>
        <v>0</v>
      </c>
      <c r="FZ9" s="122">
        <f t="shared" ref="FZ9:FZ41" si="94">CH$6*CH9</f>
        <v>0</v>
      </c>
      <c r="GA9" s="122">
        <f t="shared" ref="GA9:GA41" si="95">CI$6*CI9</f>
        <v>0</v>
      </c>
      <c r="GB9" s="122">
        <f t="shared" ref="GB9:GB41" si="96">CJ$6*CJ9</f>
        <v>0</v>
      </c>
      <c r="GC9" s="122">
        <f t="shared" ref="GC9:GC41" si="97">CK$6*CK9</f>
        <v>0</v>
      </c>
      <c r="GD9" s="122">
        <f t="shared" ref="GD9:GD41" si="98">CL$6*CL9</f>
        <v>0</v>
      </c>
      <c r="GE9" s="122">
        <f t="shared" ref="GE9:GE41" si="99">CM$6*CM9</f>
        <v>0</v>
      </c>
      <c r="GF9" s="122">
        <f t="shared" ref="GF9:GF41" si="100">CN$6*CN9</f>
        <v>0</v>
      </c>
      <c r="GG9" s="122">
        <f t="shared" ref="GG9:GG41" si="101">CO$6*CO9</f>
        <v>0</v>
      </c>
      <c r="GH9" s="122">
        <f t="shared" ref="GH9:GH41" si="102">CP$6*CP9</f>
        <v>0</v>
      </c>
      <c r="GI9" s="122">
        <f t="shared" ref="GI9:GI41" si="103">CQ$6*CQ9</f>
        <v>0</v>
      </c>
      <c r="GJ9" s="123">
        <f t="shared" ref="GJ9:GJ41" si="104">CR9</f>
        <v>115100</v>
      </c>
      <c r="GK9" s="122">
        <f t="shared" ref="GK9:GK41" si="105">SUM(CT9:GI9)</f>
        <v>111081.58530147956</v>
      </c>
      <c r="GL9" s="122">
        <f t="shared" ref="GL9:GL41" si="106">GJ9-GK9</f>
        <v>4018.4146985204425</v>
      </c>
    </row>
    <row r="10" spans="1:194" x14ac:dyDescent="0.3">
      <c r="A10" t="s">
        <v>98</v>
      </c>
      <c r="B10">
        <v>6</v>
      </c>
      <c r="C10">
        <v>6</v>
      </c>
      <c r="D10">
        <v>6</v>
      </c>
      <c r="E10">
        <v>1</v>
      </c>
      <c r="F10">
        <v>1</v>
      </c>
      <c r="G10">
        <v>6</v>
      </c>
      <c r="H10">
        <v>1</v>
      </c>
      <c r="I10">
        <v>5</v>
      </c>
      <c r="J10">
        <v>6</v>
      </c>
      <c r="K10">
        <v>1</v>
      </c>
      <c r="L10">
        <v>1</v>
      </c>
      <c r="M10">
        <v>4</v>
      </c>
      <c r="N10">
        <v>4</v>
      </c>
      <c r="O10">
        <v>1</v>
      </c>
      <c r="P10">
        <v>2</v>
      </c>
      <c r="Q10">
        <v>2</v>
      </c>
      <c r="R10">
        <v>3</v>
      </c>
      <c r="S10">
        <v>5</v>
      </c>
      <c r="T10">
        <v>5</v>
      </c>
      <c r="U10">
        <v>6</v>
      </c>
      <c r="V10">
        <v>6</v>
      </c>
      <c r="W10">
        <v>6</v>
      </c>
      <c r="X10">
        <v>6</v>
      </c>
      <c r="Y10">
        <v>6</v>
      </c>
      <c r="Z10">
        <v>5</v>
      </c>
      <c r="AA10">
        <v>1</v>
      </c>
      <c r="AB10">
        <v>5</v>
      </c>
      <c r="AC10">
        <v>1</v>
      </c>
      <c r="AD10">
        <v>1</v>
      </c>
      <c r="AE10">
        <v>1</v>
      </c>
      <c r="AF10">
        <v>1</v>
      </c>
      <c r="AG10">
        <v>5</v>
      </c>
      <c r="AH10">
        <v>1</v>
      </c>
      <c r="AI10">
        <v>1</v>
      </c>
      <c r="AJ10">
        <v>6</v>
      </c>
      <c r="AK10">
        <v>1</v>
      </c>
      <c r="AL10">
        <v>4</v>
      </c>
      <c r="AM10">
        <v>4</v>
      </c>
      <c r="AN10">
        <v>5</v>
      </c>
      <c r="AO10">
        <v>1</v>
      </c>
      <c r="AP10">
        <v>4</v>
      </c>
      <c r="AQ10">
        <v>1</v>
      </c>
      <c r="AR10">
        <v>1</v>
      </c>
      <c r="AS10">
        <v>1</v>
      </c>
      <c r="AT10">
        <v>6</v>
      </c>
      <c r="AU10">
        <v>1</v>
      </c>
      <c r="AV10">
        <v>5</v>
      </c>
      <c r="AW10">
        <v>4</v>
      </c>
      <c r="AX10">
        <v>1</v>
      </c>
      <c r="AY10">
        <v>5</v>
      </c>
      <c r="AZ10">
        <v>1</v>
      </c>
      <c r="BA10">
        <v>5</v>
      </c>
      <c r="BB10">
        <v>1</v>
      </c>
      <c r="BC10">
        <v>5</v>
      </c>
      <c r="BD10">
        <v>1</v>
      </c>
      <c r="BE10">
        <v>4</v>
      </c>
      <c r="BF10">
        <v>5</v>
      </c>
      <c r="BG10">
        <v>4</v>
      </c>
      <c r="BH10">
        <v>5</v>
      </c>
      <c r="BI10">
        <v>5</v>
      </c>
      <c r="BJ10">
        <v>1</v>
      </c>
      <c r="BK10">
        <v>1</v>
      </c>
      <c r="BL10">
        <v>5</v>
      </c>
      <c r="BM10">
        <v>6</v>
      </c>
      <c r="BN10">
        <v>6</v>
      </c>
      <c r="BO10">
        <v>5</v>
      </c>
      <c r="BP10">
        <v>1</v>
      </c>
      <c r="BQ10">
        <v>5</v>
      </c>
      <c r="BR10">
        <v>1</v>
      </c>
      <c r="BS10">
        <v>1</v>
      </c>
      <c r="BT10">
        <v>1</v>
      </c>
      <c r="BU10">
        <v>1</v>
      </c>
      <c r="BV10">
        <v>5</v>
      </c>
      <c r="BW10">
        <v>5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6</v>
      </c>
      <c r="CD10">
        <v>6</v>
      </c>
      <c r="CE10">
        <v>1</v>
      </c>
      <c r="CF10">
        <v>5</v>
      </c>
      <c r="CG10">
        <v>6</v>
      </c>
      <c r="CH10">
        <v>1</v>
      </c>
      <c r="CI10">
        <v>6</v>
      </c>
      <c r="CJ10">
        <v>1</v>
      </c>
      <c r="CK10">
        <v>5</v>
      </c>
      <c r="CL10">
        <v>6</v>
      </c>
      <c r="CM10">
        <v>5</v>
      </c>
      <c r="CN10">
        <v>1</v>
      </c>
      <c r="CO10">
        <v>1</v>
      </c>
      <c r="CP10">
        <v>2</v>
      </c>
      <c r="CQ10">
        <v>5</v>
      </c>
      <c r="CR10">
        <v>115600</v>
      </c>
      <c r="CT10">
        <f t="shared" si="10"/>
        <v>0</v>
      </c>
      <c r="CU10" s="122">
        <f t="shared" si="11"/>
        <v>0</v>
      </c>
      <c r="CV10" s="122">
        <f t="shared" si="12"/>
        <v>0</v>
      </c>
      <c r="CW10" s="122">
        <f t="shared" si="13"/>
        <v>0</v>
      </c>
      <c r="CX10" s="122">
        <f t="shared" si="14"/>
        <v>5144.0196171299986</v>
      </c>
      <c r="CY10" s="122">
        <f t="shared" si="15"/>
        <v>355.33581402829105</v>
      </c>
      <c r="CZ10" s="122">
        <f t="shared" si="16"/>
        <v>982.33601038790562</v>
      </c>
      <c r="DA10" s="122">
        <f t="shared" si="17"/>
        <v>1488.4250739353913</v>
      </c>
      <c r="DB10" s="122">
        <f t="shared" si="18"/>
        <v>0</v>
      </c>
      <c r="DC10" s="122">
        <f t="shared" si="19"/>
        <v>0</v>
      </c>
      <c r="DD10" s="122">
        <f t="shared" si="20"/>
        <v>807.22780199213889</v>
      </c>
      <c r="DE10" s="122">
        <f t="shared" si="21"/>
        <v>0</v>
      </c>
      <c r="DF10" s="122">
        <f t="shared" si="22"/>
        <v>11889.533433061719</v>
      </c>
      <c r="DG10" s="122">
        <f t="shared" si="23"/>
        <v>0</v>
      </c>
      <c r="DH10" s="122">
        <f t="shared" si="24"/>
        <v>0</v>
      </c>
      <c r="DI10" s="122">
        <f t="shared" si="25"/>
        <v>0</v>
      </c>
      <c r="DJ10" s="122">
        <f t="shared" si="26"/>
        <v>0</v>
      </c>
      <c r="DK10" s="122">
        <f t="shared" si="27"/>
        <v>25932.008070767501</v>
      </c>
      <c r="DL10" s="122">
        <f t="shared" si="28"/>
        <v>0.63028484380121164</v>
      </c>
      <c r="DM10" s="122">
        <f t="shared" si="29"/>
        <v>0</v>
      </c>
      <c r="DN10" s="122">
        <f t="shared" si="30"/>
        <v>0</v>
      </c>
      <c r="DO10" s="122">
        <f t="shared" si="31"/>
        <v>0</v>
      </c>
      <c r="DP10" s="122">
        <f t="shared" si="32"/>
        <v>0</v>
      </c>
      <c r="DQ10" s="122">
        <f t="shared" si="33"/>
        <v>0</v>
      </c>
      <c r="DR10" s="122">
        <f t="shared" si="34"/>
        <v>9665.1511642350379</v>
      </c>
      <c r="DS10" s="122">
        <f t="shared" si="35"/>
        <v>0</v>
      </c>
      <c r="DT10" s="122">
        <f t="shared" si="36"/>
        <v>0</v>
      </c>
      <c r="DU10" s="122">
        <f t="shared" si="37"/>
        <v>0</v>
      </c>
      <c r="DV10" s="122">
        <f t="shared" si="38"/>
        <v>0</v>
      </c>
      <c r="DW10" s="122">
        <f t="shared" si="39"/>
        <v>353.24663646841009</v>
      </c>
      <c r="DX10" s="122">
        <f t="shared" si="40"/>
        <v>10880.161610692992</v>
      </c>
      <c r="DY10" s="122">
        <f t="shared" si="41"/>
        <v>0</v>
      </c>
      <c r="DZ10" s="122">
        <f t="shared" si="42"/>
        <v>0</v>
      </c>
      <c r="EA10" s="122">
        <f t="shared" si="43"/>
        <v>0</v>
      </c>
      <c r="EB10" s="122">
        <f t="shared" si="44"/>
        <v>0</v>
      </c>
      <c r="EC10" s="122">
        <f t="shared" si="45"/>
        <v>0</v>
      </c>
      <c r="ED10" s="122">
        <f t="shared" si="46"/>
        <v>0</v>
      </c>
      <c r="EE10" s="122">
        <f t="shared" si="47"/>
        <v>0</v>
      </c>
      <c r="EF10" s="122">
        <f t="shared" si="48"/>
        <v>0</v>
      </c>
      <c r="EG10" s="122">
        <f t="shared" si="49"/>
        <v>0</v>
      </c>
      <c r="EH10" s="122">
        <f t="shared" si="50"/>
        <v>0</v>
      </c>
      <c r="EI10" s="122">
        <f t="shared" si="51"/>
        <v>0</v>
      </c>
      <c r="EJ10" s="122">
        <f t="shared" si="52"/>
        <v>0</v>
      </c>
      <c r="EK10" s="122">
        <f t="shared" si="53"/>
        <v>0</v>
      </c>
      <c r="EL10" s="122">
        <f t="shared" si="54"/>
        <v>0</v>
      </c>
      <c r="EM10" s="122">
        <f t="shared" si="55"/>
        <v>0</v>
      </c>
      <c r="EN10" s="122">
        <f t="shared" si="56"/>
        <v>0</v>
      </c>
      <c r="EO10" s="122">
        <f t="shared" si="57"/>
        <v>0</v>
      </c>
      <c r="EP10" s="122">
        <f t="shared" si="58"/>
        <v>3481.8380343432295</v>
      </c>
      <c r="EQ10" s="122">
        <f t="shared" si="59"/>
        <v>0</v>
      </c>
      <c r="ER10" s="122">
        <f t="shared" si="60"/>
        <v>0</v>
      </c>
      <c r="ES10" s="122">
        <f t="shared" si="61"/>
        <v>6032.4651141367158</v>
      </c>
      <c r="ET10" s="122">
        <f t="shared" si="62"/>
        <v>0</v>
      </c>
      <c r="EU10" s="122">
        <f t="shared" si="63"/>
        <v>0</v>
      </c>
      <c r="EV10" s="122">
        <f t="shared" si="64"/>
        <v>0</v>
      </c>
      <c r="EW10" s="122">
        <f t="shared" si="65"/>
        <v>0</v>
      </c>
      <c r="EX10" s="122">
        <f t="shared" si="66"/>
        <v>0</v>
      </c>
      <c r="EY10" s="122">
        <f t="shared" si="67"/>
        <v>0</v>
      </c>
      <c r="EZ10" s="122">
        <f t="shared" si="68"/>
        <v>0</v>
      </c>
      <c r="FA10" s="122">
        <f t="shared" si="69"/>
        <v>4044.749018592654</v>
      </c>
      <c r="FB10" s="122">
        <f t="shared" si="70"/>
        <v>3084.5563313681032</v>
      </c>
      <c r="FC10" s="122">
        <f t="shared" si="71"/>
        <v>0</v>
      </c>
      <c r="FD10" s="122">
        <f t="shared" si="72"/>
        <v>18487.906269763713</v>
      </c>
      <c r="FE10" s="122">
        <f t="shared" si="73"/>
        <v>0</v>
      </c>
      <c r="FF10" s="122">
        <f t="shared" si="74"/>
        <v>0</v>
      </c>
      <c r="FG10" s="122">
        <f t="shared" si="75"/>
        <v>0</v>
      </c>
      <c r="FH10" s="122">
        <f t="shared" si="76"/>
        <v>5020.974115639372</v>
      </c>
      <c r="FI10" s="122">
        <f t="shared" si="77"/>
        <v>0</v>
      </c>
      <c r="FJ10" s="122">
        <f t="shared" si="78"/>
        <v>367.48966561980649</v>
      </c>
      <c r="FK10" s="122">
        <f t="shared" si="79"/>
        <v>0</v>
      </c>
      <c r="FL10" s="122">
        <f t="shared" si="80"/>
        <v>770.07712994867757</v>
      </c>
      <c r="FM10" s="122">
        <f t="shared" si="81"/>
        <v>0</v>
      </c>
      <c r="FN10" s="122">
        <f t="shared" si="82"/>
        <v>0</v>
      </c>
      <c r="FO10" s="122">
        <f t="shared" si="83"/>
        <v>0</v>
      </c>
      <c r="FP10" s="122">
        <f t="shared" si="84"/>
        <v>0</v>
      </c>
      <c r="FQ10" s="122">
        <f t="shared" si="85"/>
        <v>0</v>
      </c>
      <c r="FR10" s="122">
        <f t="shared" si="86"/>
        <v>0</v>
      </c>
      <c r="FS10" s="122">
        <f t="shared" si="87"/>
        <v>1513.1439729097549</v>
      </c>
      <c r="FT10" s="122">
        <f t="shared" si="88"/>
        <v>429.10097937180342</v>
      </c>
      <c r="FU10" s="122">
        <f t="shared" si="89"/>
        <v>0</v>
      </c>
      <c r="FV10" s="122">
        <f t="shared" si="90"/>
        <v>0</v>
      </c>
      <c r="FW10" s="122">
        <f t="shared" si="91"/>
        <v>4526.4798264784258</v>
      </c>
      <c r="FX10" s="122">
        <f t="shared" si="92"/>
        <v>0</v>
      </c>
      <c r="FY10" s="122">
        <f t="shared" si="93"/>
        <v>0</v>
      </c>
      <c r="FZ10" s="122">
        <f t="shared" si="94"/>
        <v>0</v>
      </c>
      <c r="GA10" s="122">
        <f t="shared" si="95"/>
        <v>0</v>
      </c>
      <c r="GB10" s="122">
        <f t="shared" si="96"/>
        <v>0</v>
      </c>
      <c r="GC10" s="122">
        <f t="shared" si="97"/>
        <v>0</v>
      </c>
      <c r="GD10" s="122">
        <f t="shared" si="98"/>
        <v>0</v>
      </c>
      <c r="GE10" s="122">
        <f t="shared" si="99"/>
        <v>0</v>
      </c>
      <c r="GF10" s="122">
        <f t="shared" si="100"/>
        <v>0</v>
      </c>
      <c r="GG10" s="122">
        <f t="shared" si="101"/>
        <v>0</v>
      </c>
      <c r="GH10" s="122">
        <f t="shared" si="102"/>
        <v>0</v>
      </c>
      <c r="GI10" s="122">
        <f t="shared" si="103"/>
        <v>0</v>
      </c>
      <c r="GJ10" s="123">
        <f t="shared" si="104"/>
        <v>115600</v>
      </c>
      <c r="GK10" s="122">
        <f t="shared" si="105"/>
        <v>115256.85597571547</v>
      </c>
      <c r="GL10" s="122">
        <f t="shared" si="106"/>
        <v>343.1440242845274</v>
      </c>
    </row>
    <row r="11" spans="1:194" x14ac:dyDescent="0.3">
      <c r="A11" t="s">
        <v>99</v>
      </c>
      <c r="B11">
        <v>5</v>
      </c>
      <c r="C11">
        <v>6</v>
      </c>
      <c r="D11">
        <v>6</v>
      </c>
      <c r="E11">
        <v>3</v>
      </c>
      <c r="F11">
        <v>1</v>
      </c>
      <c r="G11">
        <v>5</v>
      </c>
      <c r="H11">
        <v>1</v>
      </c>
      <c r="I11">
        <v>6</v>
      </c>
      <c r="J11">
        <v>6</v>
      </c>
      <c r="K11">
        <v>5</v>
      </c>
      <c r="L11">
        <v>3</v>
      </c>
      <c r="M11">
        <v>1</v>
      </c>
      <c r="N11">
        <v>1</v>
      </c>
      <c r="O11">
        <v>2</v>
      </c>
      <c r="P11">
        <v>1</v>
      </c>
      <c r="Q11">
        <v>1</v>
      </c>
      <c r="R11">
        <v>2</v>
      </c>
      <c r="S11">
        <v>1</v>
      </c>
      <c r="T11">
        <v>5</v>
      </c>
      <c r="U11">
        <v>6</v>
      </c>
      <c r="V11">
        <v>6</v>
      </c>
      <c r="W11">
        <v>6</v>
      </c>
      <c r="X11">
        <v>6</v>
      </c>
      <c r="Y11">
        <v>6</v>
      </c>
      <c r="Z11">
        <v>6</v>
      </c>
      <c r="AA11">
        <v>1</v>
      </c>
      <c r="AB11">
        <v>1</v>
      </c>
      <c r="AC11">
        <v>3</v>
      </c>
      <c r="AD11">
        <v>1</v>
      </c>
      <c r="AE11">
        <v>1</v>
      </c>
      <c r="AF11">
        <v>3</v>
      </c>
      <c r="AG11">
        <v>1</v>
      </c>
      <c r="AH11">
        <v>1</v>
      </c>
      <c r="AI11">
        <v>1</v>
      </c>
      <c r="AJ11">
        <v>6</v>
      </c>
      <c r="AK11">
        <v>2</v>
      </c>
      <c r="AL11">
        <v>1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1</v>
      </c>
      <c r="AS11">
        <v>4</v>
      </c>
      <c r="AT11">
        <v>6</v>
      </c>
      <c r="AU11">
        <v>2</v>
      </c>
      <c r="AV11">
        <v>1</v>
      </c>
      <c r="AW11">
        <v>3</v>
      </c>
      <c r="AX11">
        <v>5</v>
      </c>
      <c r="AY11">
        <v>1</v>
      </c>
      <c r="AZ11">
        <v>3</v>
      </c>
      <c r="BA11">
        <v>1</v>
      </c>
      <c r="BB11">
        <v>1</v>
      </c>
      <c r="BC11">
        <v>5</v>
      </c>
      <c r="BD11">
        <v>1</v>
      </c>
      <c r="BE11">
        <v>6</v>
      </c>
      <c r="BF11">
        <v>6</v>
      </c>
      <c r="BG11">
        <v>1</v>
      </c>
      <c r="BH11">
        <v>1</v>
      </c>
      <c r="BI11">
        <v>6</v>
      </c>
      <c r="BJ11">
        <v>6</v>
      </c>
      <c r="BK11">
        <v>1</v>
      </c>
      <c r="BL11">
        <v>2</v>
      </c>
      <c r="BM11">
        <v>6</v>
      </c>
      <c r="BN11">
        <v>2</v>
      </c>
      <c r="BO11">
        <v>2</v>
      </c>
      <c r="BP11">
        <v>1</v>
      </c>
      <c r="BQ11">
        <v>1</v>
      </c>
      <c r="BR11">
        <v>1</v>
      </c>
      <c r="BS11">
        <v>5</v>
      </c>
      <c r="BT11">
        <v>1</v>
      </c>
      <c r="BU11">
        <v>3</v>
      </c>
      <c r="BV11">
        <v>2</v>
      </c>
      <c r="BW11">
        <v>3</v>
      </c>
      <c r="BX11">
        <v>2</v>
      </c>
      <c r="BY11">
        <v>1</v>
      </c>
      <c r="BZ11">
        <v>1</v>
      </c>
      <c r="CA11">
        <v>1</v>
      </c>
      <c r="CB11">
        <v>3</v>
      </c>
      <c r="CC11">
        <v>6</v>
      </c>
      <c r="CD11">
        <v>6</v>
      </c>
      <c r="CE11">
        <v>1</v>
      </c>
      <c r="CF11">
        <v>6</v>
      </c>
      <c r="CG11">
        <v>1</v>
      </c>
      <c r="CH11">
        <v>3</v>
      </c>
      <c r="CI11">
        <v>2</v>
      </c>
      <c r="CJ11">
        <v>1</v>
      </c>
      <c r="CK11">
        <v>2</v>
      </c>
      <c r="CL11">
        <v>1</v>
      </c>
      <c r="CM11">
        <v>5</v>
      </c>
      <c r="CN11">
        <v>2</v>
      </c>
      <c r="CO11">
        <v>1</v>
      </c>
      <c r="CP11">
        <v>1</v>
      </c>
      <c r="CQ11">
        <v>5</v>
      </c>
      <c r="CR11">
        <v>131666</v>
      </c>
      <c r="CT11">
        <f t="shared" si="10"/>
        <v>0</v>
      </c>
      <c r="CU11" s="122">
        <f t="shared" si="11"/>
        <v>0</v>
      </c>
      <c r="CV11" s="122">
        <f t="shared" si="12"/>
        <v>0</v>
      </c>
      <c r="CW11" s="122">
        <f t="shared" si="13"/>
        <v>0</v>
      </c>
      <c r="CX11" s="122">
        <f t="shared" si="14"/>
        <v>5144.0196171299986</v>
      </c>
      <c r="CY11" s="122">
        <f t="shared" si="15"/>
        <v>296.1131783569092</v>
      </c>
      <c r="CZ11" s="122">
        <f t="shared" si="16"/>
        <v>982.33601038790562</v>
      </c>
      <c r="DA11" s="122">
        <f t="shared" si="17"/>
        <v>1786.1100887224698</v>
      </c>
      <c r="DB11" s="122">
        <f t="shared" si="18"/>
        <v>0</v>
      </c>
      <c r="DC11" s="122">
        <f t="shared" si="19"/>
        <v>0</v>
      </c>
      <c r="DD11" s="122">
        <f t="shared" si="20"/>
        <v>2421.6834059764169</v>
      </c>
      <c r="DE11" s="122">
        <f t="shared" si="21"/>
        <v>0</v>
      </c>
      <c r="DF11" s="122">
        <f t="shared" si="22"/>
        <v>2972.3833582654297</v>
      </c>
      <c r="DG11" s="122">
        <f t="shared" si="23"/>
        <v>0</v>
      </c>
      <c r="DH11" s="122">
        <f t="shared" si="24"/>
        <v>0</v>
      </c>
      <c r="DI11" s="122">
        <f t="shared" si="25"/>
        <v>0</v>
      </c>
      <c r="DJ11" s="122">
        <f t="shared" si="26"/>
        <v>0</v>
      </c>
      <c r="DK11" s="122">
        <f t="shared" si="27"/>
        <v>5186.4016141535003</v>
      </c>
      <c r="DL11" s="122">
        <f t="shared" si="28"/>
        <v>0.63028484380121164</v>
      </c>
      <c r="DM11" s="122">
        <f t="shared" si="29"/>
        <v>0</v>
      </c>
      <c r="DN11" s="122">
        <f t="shared" si="30"/>
        <v>0</v>
      </c>
      <c r="DO11" s="122">
        <f t="shared" si="31"/>
        <v>0</v>
      </c>
      <c r="DP11" s="122">
        <f t="shared" si="32"/>
        <v>0</v>
      </c>
      <c r="DQ11" s="122">
        <f t="shared" si="33"/>
        <v>0</v>
      </c>
      <c r="DR11" s="122">
        <f t="shared" si="34"/>
        <v>11598.181397082046</v>
      </c>
      <c r="DS11" s="122">
        <f t="shared" si="35"/>
        <v>0</v>
      </c>
      <c r="DT11" s="122">
        <f t="shared" si="36"/>
        <v>0</v>
      </c>
      <c r="DU11" s="122">
        <f t="shared" si="37"/>
        <v>0</v>
      </c>
      <c r="DV11" s="122">
        <f t="shared" si="38"/>
        <v>0</v>
      </c>
      <c r="DW11" s="122">
        <f t="shared" si="39"/>
        <v>353.24663646841009</v>
      </c>
      <c r="DX11" s="122">
        <f t="shared" si="40"/>
        <v>32640.484832078975</v>
      </c>
      <c r="DY11" s="122">
        <f t="shared" si="41"/>
        <v>0</v>
      </c>
      <c r="DZ11" s="122">
        <f t="shared" si="42"/>
        <v>0</v>
      </c>
      <c r="EA11" s="122">
        <f t="shared" si="43"/>
        <v>0</v>
      </c>
      <c r="EB11" s="122">
        <f t="shared" si="44"/>
        <v>0</v>
      </c>
      <c r="EC11" s="122">
        <f t="shared" si="45"/>
        <v>0</v>
      </c>
      <c r="ED11" s="122">
        <f t="shared" si="46"/>
        <v>0</v>
      </c>
      <c r="EE11" s="122">
        <f t="shared" si="47"/>
        <v>0</v>
      </c>
      <c r="EF11" s="122">
        <f t="shared" si="48"/>
        <v>0</v>
      </c>
      <c r="EG11" s="122">
        <f t="shared" si="49"/>
        <v>0</v>
      </c>
      <c r="EH11" s="122">
        <f t="shared" si="50"/>
        <v>0</v>
      </c>
      <c r="EI11" s="122">
        <f t="shared" si="51"/>
        <v>0</v>
      </c>
      <c r="EJ11" s="122">
        <f t="shared" si="52"/>
        <v>0</v>
      </c>
      <c r="EK11" s="122">
        <f t="shared" si="53"/>
        <v>0</v>
      </c>
      <c r="EL11" s="122">
        <f t="shared" si="54"/>
        <v>0</v>
      </c>
      <c r="EM11" s="122">
        <f t="shared" si="55"/>
        <v>0</v>
      </c>
      <c r="EN11" s="122">
        <f t="shared" si="56"/>
        <v>0</v>
      </c>
      <c r="EO11" s="122">
        <f t="shared" si="57"/>
        <v>0</v>
      </c>
      <c r="EP11" s="122">
        <f t="shared" si="58"/>
        <v>17409.190171716149</v>
      </c>
      <c r="EQ11" s="122">
        <f t="shared" si="59"/>
        <v>0</v>
      </c>
      <c r="ER11" s="122">
        <f t="shared" si="60"/>
        <v>0</v>
      </c>
      <c r="ES11" s="122">
        <f t="shared" si="61"/>
        <v>1206.4930228273431</v>
      </c>
      <c r="ET11" s="122">
        <f t="shared" si="62"/>
        <v>0</v>
      </c>
      <c r="EU11" s="122">
        <f t="shared" si="63"/>
        <v>0</v>
      </c>
      <c r="EV11" s="122">
        <f t="shared" si="64"/>
        <v>0</v>
      </c>
      <c r="EW11" s="122">
        <f t="shared" si="65"/>
        <v>0</v>
      </c>
      <c r="EX11" s="122">
        <f t="shared" si="66"/>
        <v>0</v>
      </c>
      <c r="EY11" s="122">
        <f t="shared" si="67"/>
        <v>0</v>
      </c>
      <c r="EZ11" s="122">
        <f t="shared" si="68"/>
        <v>0</v>
      </c>
      <c r="FA11" s="122">
        <f t="shared" si="69"/>
        <v>4853.6988223111848</v>
      </c>
      <c r="FB11" s="122">
        <f t="shared" si="70"/>
        <v>18507.337988208619</v>
      </c>
      <c r="FC11" s="122">
        <f t="shared" si="71"/>
        <v>0</v>
      </c>
      <c r="FD11" s="122">
        <f t="shared" si="72"/>
        <v>7395.1625079054847</v>
      </c>
      <c r="FE11" s="122">
        <f t="shared" si="73"/>
        <v>0</v>
      </c>
      <c r="FF11" s="122">
        <f t="shared" si="74"/>
        <v>0</v>
      </c>
      <c r="FG11" s="122">
        <f t="shared" si="75"/>
        <v>0</v>
      </c>
      <c r="FH11" s="122">
        <f t="shared" si="76"/>
        <v>5020.974115639372</v>
      </c>
      <c r="FI11" s="122">
        <f t="shared" si="77"/>
        <v>0</v>
      </c>
      <c r="FJ11" s="122">
        <f t="shared" si="78"/>
        <v>367.48966561980649</v>
      </c>
      <c r="FK11" s="122">
        <f t="shared" si="79"/>
        <v>0</v>
      </c>
      <c r="FL11" s="122">
        <f t="shared" si="80"/>
        <v>770.07712994867757</v>
      </c>
      <c r="FM11" s="122">
        <f t="shared" si="81"/>
        <v>0</v>
      </c>
      <c r="FN11" s="122">
        <f t="shared" si="82"/>
        <v>0</v>
      </c>
      <c r="FO11" s="122">
        <f t="shared" si="83"/>
        <v>0</v>
      </c>
      <c r="FP11" s="122">
        <f t="shared" si="84"/>
        <v>0</v>
      </c>
      <c r="FQ11" s="122">
        <f t="shared" si="85"/>
        <v>0</v>
      </c>
      <c r="FR11" s="122">
        <f t="shared" si="86"/>
        <v>0</v>
      </c>
      <c r="FS11" s="122">
        <f t="shared" si="87"/>
        <v>1513.1439729097549</v>
      </c>
      <c r="FT11" s="122">
        <f t="shared" si="88"/>
        <v>1287.3029381154101</v>
      </c>
      <c r="FU11" s="122">
        <f t="shared" si="89"/>
        <v>0</v>
      </c>
      <c r="FV11" s="122">
        <f t="shared" si="90"/>
        <v>0</v>
      </c>
      <c r="FW11" s="122">
        <f t="shared" si="91"/>
        <v>4526.4798264784258</v>
      </c>
      <c r="FX11" s="122">
        <f t="shared" si="92"/>
        <v>0</v>
      </c>
      <c r="FY11" s="122">
        <f t="shared" si="93"/>
        <v>0</v>
      </c>
      <c r="FZ11" s="122">
        <f t="shared" si="94"/>
        <v>0</v>
      </c>
      <c r="GA11" s="122">
        <f t="shared" si="95"/>
        <v>0</v>
      </c>
      <c r="GB11" s="122">
        <f t="shared" si="96"/>
        <v>0</v>
      </c>
      <c r="GC11" s="122">
        <f t="shared" si="97"/>
        <v>0</v>
      </c>
      <c r="GD11" s="122">
        <f t="shared" si="98"/>
        <v>0</v>
      </c>
      <c r="GE11" s="122">
        <f t="shared" si="99"/>
        <v>0</v>
      </c>
      <c r="GF11" s="122">
        <f t="shared" si="100"/>
        <v>0</v>
      </c>
      <c r="GG11" s="122">
        <f t="shared" si="101"/>
        <v>0</v>
      </c>
      <c r="GH11" s="122">
        <f t="shared" si="102"/>
        <v>0</v>
      </c>
      <c r="GI11" s="122">
        <f t="shared" si="103"/>
        <v>0</v>
      </c>
      <c r="GJ11" s="123">
        <f t="shared" si="104"/>
        <v>131666</v>
      </c>
      <c r="GK11" s="122">
        <f t="shared" si="105"/>
        <v>126238.94058514611</v>
      </c>
      <c r="GL11" s="122">
        <f t="shared" si="106"/>
        <v>5427.0594148538949</v>
      </c>
    </row>
    <row r="12" spans="1:194" x14ac:dyDescent="0.3">
      <c r="A12" t="s">
        <v>100</v>
      </c>
      <c r="B12">
        <v>5</v>
      </c>
      <c r="C12">
        <v>6</v>
      </c>
      <c r="D12">
        <v>6</v>
      </c>
      <c r="E12">
        <v>3</v>
      </c>
      <c r="F12">
        <v>1</v>
      </c>
      <c r="G12">
        <v>5</v>
      </c>
      <c r="H12">
        <v>1</v>
      </c>
      <c r="I12">
        <v>6</v>
      </c>
      <c r="J12">
        <v>6</v>
      </c>
      <c r="K12">
        <v>5</v>
      </c>
      <c r="L12">
        <v>5</v>
      </c>
      <c r="M12">
        <v>1</v>
      </c>
      <c r="N12">
        <v>1</v>
      </c>
      <c r="O12">
        <v>5</v>
      </c>
      <c r="P12">
        <v>1</v>
      </c>
      <c r="Q12">
        <v>1</v>
      </c>
      <c r="R12">
        <v>5</v>
      </c>
      <c r="S12">
        <v>1</v>
      </c>
      <c r="T12">
        <v>5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1</v>
      </c>
      <c r="AB12">
        <v>1</v>
      </c>
      <c r="AC12">
        <v>3</v>
      </c>
      <c r="AD12">
        <v>1</v>
      </c>
      <c r="AE12">
        <v>1</v>
      </c>
      <c r="AF12">
        <v>3</v>
      </c>
      <c r="AG12">
        <v>1</v>
      </c>
      <c r="AH12">
        <v>1</v>
      </c>
      <c r="AI12">
        <v>1</v>
      </c>
      <c r="AJ12">
        <v>6</v>
      </c>
      <c r="AK12">
        <v>5</v>
      </c>
      <c r="AL12">
        <v>3</v>
      </c>
      <c r="AM12">
        <v>3</v>
      </c>
      <c r="AN12">
        <v>5</v>
      </c>
      <c r="AO12">
        <v>1</v>
      </c>
      <c r="AP12">
        <v>3</v>
      </c>
      <c r="AQ12">
        <v>1</v>
      </c>
      <c r="AR12">
        <v>1</v>
      </c>
      <c r="AS12">
        <v>5</v>
      </c>
      <c r="AT12">
        <v>6</v>
      </c>
      <c r="AU12">
        <v>5</v>
      </c>
      <c r="AV12">
        <v>1</v>
      </c>
      <c r="AW12">
        <v>3</v>
      </c>
      <c r="AX12">
        <v>5</v>
      </c>
      <c r="AY12">
        <v>1</v>
      </c>
      <c r="AZ12">
        <v>3</v>
      </c>
      <c r="BA12">
        <v>1</v>
      </c>
      <c r="BB12">
        <v>1</v>
      </c>
      <c r="BC12">
        <v>5</v>
      </c>
      <c r="BD12">
        <v>1</v>
      </c>
      <c r="BE12">
        <v>6</v>
      </c>
      <c r="BF12">
        <v>6</v>
      </c>
      <c r="BG12">
        <v>1</v>
      </c>
      <c r="BH12">
        <v>1</v>
      </c>
      <c r="BI12">
        <v>6</v>
      </c>
      <c r="BJ12">
        <v>6</v>
      </c>
      <c r="BK12">
        <v>3</v>
      </c>
      <c r="BL12">
        <v>5</v>
      </c>
      <c r="BM12">
        <v>6</v>
      </c>
      <c r="BN12">
        <v>5</v>
      </c>
      <c r="BO12">
        <v>5</v>
      </c>
      <c r="BP12">
        <v>1</v>
      </c>
      <c r="BQ12">
        <v>1</v>
      </c>
      <c r="BR12">
        <v>1</v>
      </c>
      <c r="BS12">
        <v>5</v>
      </c>
      <c r="BT12">
        <v>3</v>
      </c>
      <c r="BU12">
        <v>1</v>
      </c>
      <c r="BV12">
        <v>5</v>
      </c>
      <c r="BW12">
        <v>3</v>
      </c>
      <c r="BX12">
        <v>5</v>
      </c>
      <c r="BY12">
        <v>1</v>
      </c>
      <c r="BZ12">
        <v>1</v>
      </c>
      <c r="CA12">
        <v>1</v>
      </c>
      <c r="CB12">
        <v>3</v>
      </c>
      <c r="CC12">
        <v>6</v>
      </c>
      <c r="CD12">
        <v>6</v>
      </c>
      <c r="CE12">
        <v>1</v>
      </c>
      <c r="CF12">
        <v>6</v>
      </c>
      <c r="CG12">
        <v>1</v>
      </c>
      <c r="CH12">
        <v>3</v>
      </c>
      <c r="CI12">
        <v>5</v>
      </c>
      <c r="CJ12">
        <v>1</v>
      </c>
      <c r="CK12">
        <v>5</v>
      </c>
      <c r="CL12">
        <v>1</v>
      </c>
      <c r="CM12">
        <v>5</v>
      </c>
      <c r="CN12">
        <v>5</v>
      </c>
      <c r="CO12">
        <v>1</v>
      </c>
      <c r="CP12">
        <v>1</v>
      </c>
      <c r="CQ12">
        <v>5</v>
      </c>
      <c r="CR12">
        <v>130933</v>
      </c>
      <c r="CT12">
        <f t="shared" si="10"/>
        <v>0</v>
      </c>
      <c r="CU12" s="122">
        <f t="shared" si="11"/>
        <v>0</v>
      </c>
      <c r="CV12" s="122">
        <f t="shared" si="12"/>
        <v>0</v>
      </c>
      <c r="CW12" s="122">
        <f t="shared" si="13"/>
        <v>0</v>
      </c>
      <c r="CX12" s="122">
        <f t="shared" si="14"/>
        <v>5144.0196171299986</v>
      </c>
      <c r="CY12" s="122">
        <f t="shared" si="15"/>
        <v>296.1131783569092</v>
      </c>
      <c r="CZ12" s="122">
        <f t="shared" si="16"/>
        <v>982.33601038790562</v>
      </c>
      <c r="DA12" s="122">
        <f t="shared" si="17"/>
        <v>1786.1100887224698</v>
      </c>
      <c r="DB12" s="122">
        <f t="shared" si="18"/>
        <v>0</v>
      </c>
      <c r="DC12" s="122">
        <f t="shared" si="19"/>
        <v>0</v>
      </c>
      <c r="DD12" s="122">
        <f t="shared" si="20"/>
        <v>4036.1390099606942</v>
      </c>
      <c r="DE12" s="122">
        <f t="shared" si="21"/>
        <v>0</v>
      </c>
      <c r="DF12" s="122">
        <f t="shared" si="22"/>
        <v>2972.3833582654297</v>
      </c>
      <c r="DG12" s="122">
        <f t="shared" si="23"/>
        <v>0</v>
      </c>
      <c r="DH12" s="122">
        <f t="shared" si="24"/>
        <v>0</v>
      </c>
      <c r="DI12" s="122">
        <f t="shared" si="25"/>
        <v>0</v>
      </c>
      <c r="DJ12" s="122">
        <f t="shared" si="26"/>
        <v>0</v>
      </c>
      <c r="DK12" s="122">
        <f t="shared" si="27"/>
        <v>5186.4016141535003</v>
      </c>
      <c r="DL12" s="122">
        <f t="shared" si="28"/>
        <v>0.63028484380121164</v>
      </c>
      <c r="DM12" s="122">
        <f t="shared" si="29"/>
        <v>0</v>
      </c>
      <c r="DN12" s="122">
        <f t="shared" si="30"/>
        <v>0</v>
      </c>
      <c r="DO12" s="122">
        <f t="shared" si="31"/>
        <v>0</v>
      </c>
      <c r="DP12" s="122">
        <f t="shared" si="32"/>
        <v>0</v>
      </c>
      <c r="DQ12" s="122">
        <f t="shared" si="33"/>
        <v>0</v>
      </c>
      <c r="DR12" s="122">
        <f t="shared" si="34"/>
        <v>11598.181397082046</v>
      </c>
      <c r="DS12" s="122">
        <f t="shared" si="35"/>
        <v>0</v>
      </c>
      <c r="DT12" s="122">
        <f t="shared" si="36"/>
        <v>0</v>
      </c>
      <c r="DU12" s="122">
        <f t="shared" si="37"/>
        <v>0</v>
      </c>
      <c r="DV12" s="122">
        <f t="shared" si="38"/>
        <v>0</v>
      </c>
      <c r="DW12" s="122">
        <f t="shared" si="39"/>
        <v>353.24663646841009</v>
      </c>
      <c r="DX12" s="122">
        <f t="shared" si="40"/>
        <v>32640.484832078975</v>
      </c>
      <c r="DY12" s="122">
        <f t="shared" si="41"/>
        <v>0</v>
      </c>
      <c r="DZ12" s="122">
        <f t="shared" si="42"/>
        <v>0</v>
      </c>
      <c r="EA12" s="122">
        <f t="shared" si="43"/>
        <v>0</v>
      </c>
      <c r="EB12" s="122">
        <f t="shared" si="44"/>
        <v>0</v>
      </c>
      <c r="EC12" s="122">
        <f t="shared" si="45"/>
        <v>0</v>
      </c>
      <c r="ED12" s="122">
        <f t="shared" si="46"/>
        <v>0</v>
      </c>
      <c r="EE12" s="122">
        <f t="shared" si="47"/>
        <v>0</v>
      </c>
      <c r="EF12" s="122">
        <f t="shared" si="48"/>
        <v>0</v>
      </c>
      <c r="EG12" s="122">
        <f t="shared" si="49"/>
        <v>0</v>
      </c>
      <c r="EH12" s="122">
        <f t="shared" si="50"/>
        <v>0</v>
      </c>
      <c r="EI12" s="122">
        <f t="shared" si="51"/>
        <v>0</v>
      </c>
      <c r="EJ12" s="122">
        <f t="shared" si="52"/>
        <v>0</v>
      </c>
      <c r="EK12" s="122">
        <f t="shared" si="53"/>
        <v>0</v>
      </c>
      <c r="EL12" s="122">
        <f t="shared" si="54"/>
        <v>0</v>
      </c>
      <c r="EM12" s="122">
        <f t="shared" si="55"/>
        <v>0</v>
      </c>
      <c r="EN12" s="122">
        <f t="shared" si="56"/>
        <v>0</v>
      </c>
      <c r="EO12" s="122">
        <f t="shared" si="57"/>
        <v>0</v>
      </c>
      <c r="EP12" s="122">
        <f t="shared" si="58"/>
        <v>17409.190171716149</v>
      </c>
      <c r="EQ12" s="122">
        <f t="shared" si="59"/>
        <v>0</v>
      </c>
      <c r="ER12" s="122">
        <f t="shared" si="60"/>
        <v>0</v>
      </c>
      <c r="ES12" s="122">
        <f t="shared" si="61"/>
        <v>1206.4930228273431</v>
      </c>
      <c r="ET12" s="122">
        <f t="shared" si="62"/>
        <v>0</v>
      </c>
      <c r="EU12" s="122">
        <f t="shared" si="63"/>
        <v>0</v>
      </c>
      <c r="EV12" s="122">
        <f t="shared" si="64"/>
        <v>0</v>
      </c>
      <c r="EW12" s="122">
        <f t="shared" si="65"/>
        <v>0</v>
      </c>
      <c r="EX12" s="122">
        <f t="shared" si="66"/>
        <v>0</v>
      </c>
      <c r="EY12" s="122">
        <f t="shared" si="67"/>
        <v>0</v>
      </c>
      <c r="EZ12" s="122">
        <f t="shared" si="68"/>
        <v>0</v>
      </c>
      <c r="FA12" s="122">
        <f t="shared" si="69"/>
        <v>4853.6988223111848</v>
      </c>
      <c r="FB12" s="122">
        <f t="shared" si="70"/>
        <v>18507.337988208619</v>
      </c>
      <c r="FC12" s="122">
        <f t="shared" si="71"/>
        <v>0</v>
      </c>
      <c r="FD12" s="122">
        <f t="shared" si="72"/>
        <v>18487.906269763713</v>
      </c>
      <c r="FE12" s="122">
        <f t="shared" si="73"/>
        <v>0</v>
      </c>
      <c r="FF12" s="122">
        <f t="shared" si="74"/>
        <v>0</v>
      </c>
      <c r="FG12" s="122">
        <f t="shared" si="75"/>
        <v>0</v>
      </c>
      <c r="FH12" s="122">
        <f t="shared" si="76"/>
        <v>5020.974115639372</v>
      </c>
      <c r="FI12" s="122">
        <f t="shared" si="77"/>
        <v>0</v>
      </c>
      <c r="FJ12" s="122">
        <f t="shared" si="78"/>
        <v>367.48966561980649</v>
      </c>
      <c r="FK12" s="122">
        <f t="shared" si="79"/>
        <v>0</v>
      </c>
      <c r="FL12" s="122">
        <f t="shared" si="80"/>
        <v>2310.2313898460325</v>
      </c>
      <c r="FM12" s="122">
        <f t="shared" si="81"/>
        <v>0</v>
      </c>
      <c r="FN12" s="122">
        <f t="shared" si="82"/>
        <v>0</v>
      </c>
      <c r="FO12" s="122">
        <f t="shared" si="83"/>
        <v>0</v>
      </c>
      <c r="FP12" s="122">
        <f t="shared" si="84"/>
        <v>0</v>
      </c>
      <c r="FQ12" s="122">
        <f t="shared" si="85"/>
        <v>0</v>
      </c>
      <c r="FR12" s="122">
        <f t="shared" si="86"/>
        <v>0</v>
      </c>
      <c r="FS12" s="122">
        <f t="shared" si="87"/>
        <v>1513.1439729097549</v>
      </c>
      <c r="FT12" s="122">
        <f t="shared" si="88"/>
        <v>1287.3029381154101</v>
      </c>
      <c r="FU12" s="122">
        <f t="shared" si="89"/>
        <v>0</v>
      </c>
      <c r="FV12" s="122">
        <f t="shared" si="90"/>
        <v>0</v>
      </c>
      <c r="FW12" s="122">
        <f t="shared" si="91"/>
        <v>4526.4798264784258</v>
      </c>
      <c r="FX12" s="122">
        <f t="shared" si="92"/>
        <v>0</v>
      </c>
      <c r="FY12" s="122">
        <f t="shared" si="93"/>
        <v>0</v>
      </c>
      <c r="FZ12" s="122">
        <f t="shared" si="94"/>
        <v>0</v>
      </c>
      <c r="GA12" s="122">
        <f t="shared" si="95"/>
        <v>0</v>
      </c>
      <c r="GB12" s="122">
        <f t="shared" si="96"/>
        <v>0</v>
      </c>
      <c r="GC12" s="122">
        <f t="shared" si="97"/>
        <v>0</v>
      </c>
      <c r="GD12" s="122">
        <f t="shared" si="98"/>
        <v>0</v>
      </c>
      <c r="GE12" s="122">
        <f t="shared" si="99"/>
        <v>0</v>
      </c>
      <c r="GF12" s="122">
        <f t="shared" si="100"/>
        <v>0</v>
      </c>
      <c r="GG12" s="122">
        <f t="shared" si="101"/>
        <v>0</v>
      </c>
      <c r="GH12" s="122">
        <f t="shared" si="102"/>
        <v>0</v>
      </c>
      <c r="GI12" s="122">
        <f t="shared" si="103"/>
        <v>0</v>
      </c>
      <c r="GJ12" s="123">
        <f t="shared" si="104"/>
        <v>130933</v>
      </c>
      <c r="GK12" s="122">
        <f t="shared" si="105"/>
        <v>140486.29421088594</v>
      </c>
      <c r="GL12" s="122">
        <f t="shared" si="106"/>
        <v>-9553.2942108859424</v>
      </c>
    </row>
    <row r="13" spans="1:194" x14ac:dyDescent="0.3">
      <c r="A13" t="s">
        <v>101</v>
      </c>
      <c r="B13">
        <v>6</v>
      </c>
      <c r="C13">
        <v>7</v>
      </c>
      <c r="D13">
        <v>6</v>
      </c>
      <c r="E13">
        <v>1</v>
      </c>
      <c r="F13">
        <v>1</v>
      </c>
      <c r="G13">
        <v>1</v>
      </c>
      <c r="H13">
        <v>1</v>
      </c>
      <c r="I13">
        <v>5</v>
      </c>
      <c r="J13">
        <v>6</v>
      </c>
      <c r="K13">
        <v>6</v>
      </c>
      <c r="L13">
        <v>1</v>
      </c>
      <c r="M13">
        <v>5</v>
      </c>
      <c r="N13">
        <v>1</v>
      </c>
      <c r="O13">
        <v>1</v>
      </c>
      <c r="P13">
        <v>5</v>
      </c>
      <c r="Q13">
        <v>4</v>
      </c>
      <c r="R13">
        <v>1</v>
      </c>
      <c r="S13">
        <v>4</v>
      </c>
      <c r="T13">
        <v>1</v>
      </c>
      <c r="U13">
        <v>7</v>
      </c>
      <c r="V13">
        <v>5</v>
      </c>
      <c r="W13">
        <v>6</v>
      </c>
      <c r="X13">
        <v>6</v>
      </c>
      <c r="Y13">
        <v>5</v>
      </c>
      <c r="Z13">
        <v>5</v>
      </c>
      <c r="AA13">
        <v>1</v>
      </c>
      <c r="AB13">
        <v>1</v>
      </c>
      <c r="AC13">
        <v>5</v>
      </c>
      <c r="AD13">
        <v>4</v>
      </c>
      <c r="AE13">
        <v>1</v>
      </c>
      <c r="AF13">
        <v>4</v>
      </c>
      <c r="AG13">
        <v>6</v>
      </c>
      <c r="AH13">
        <v>1</v>
      </c>
      <c r="AI13">
        <v>1</v>
      </c>
      <c r="AJ13">
        <v>6</v>
      </c>
      <c r="AK13">
        <v>5</v>
      </c>
      <c r="AL13">
        <v>1</v>
      </c>
      <c r="AM13">
        <v>4</v>
      </c>
      <c r="AN13">
        <v>1</v>
      </c>
      <c r="AO13">
        <v>5</v>
      </c>
      <c r="AP13">
        <v>4</v>
      </c>
      <c r="AQ13">
        <v>1</v>
      </c>
      <c r="AR13">
        <v>4</v>
      </c>
      <c r="AS13">
        <v>5</v>
      </c>
      <c r="AT13">
        <v>1</v>
      </c>
      <c r="AU13">
        <v>5</v>
      </c>
      <c r="AV13">
        <v>6</v>
      </c>
      <c r="AW13">
        <v>5</v>
      </c>
      <c r="AX13">
        <v>1</v>
      </c>
      <c r="AY13">
        <v>5</v>
      </c>
      <c r="AZ13">
        <v>4</v>
      </c>
      <c r="BA13">
        <v>5</v>
      </c>
      <c r="BB13">
        <v>1</v>
      </c>
      <c r="BC13">
        <v>5</v>
      </c>
      <c r="BD13">
        <v>4</v>
      </c>
      <c r="BE13">
        <v>5</v>
      </c>
      <c r="BF13">
        <v>6</v>
      </c>
      <c r="BG13">
        <v>1</v>
      </c>
      <c r="BH13">
        <v>7</v>
      </c>
      <c r="BI13">
        <v>1</v>
      </c>
      <c r="BJ13">
        <v>1</v>
      </c>
      <c r="BK13">
        <v>1</v>
      </c>
      <c r="BL13">
        <v>1</v>
      </c>
      <c r="BM13">
        <v>5</v>
      </c>
      <c r="BN13">
        <v>1</v>
      </c>
      <c r="BO13">
        <v>1</v>
      </c>
      <c r="BP13">
        <v>1</v>
      </c>
      <c r="BQ13">
        <v>5</v>
      </c>
      <c r="BR13">
        <v>4</v>
      </c>
      <c r="BS13">
        <v>5</v>
      </c>
      <c r="BT13">
        <v>1</v>
      </c>
      <c r="BU13">
        <v>1</v>
      </c>
      <c r="BV13">
        <v>6</v>
      </c>
      <c r="BW13">
        <v>6</v>
      </c>
      <c r="BX13">
        <v>5</v>
      </c>
      <c r="BY13">
        <v>1</v>
      </c>
      <c r="BZ13">
        <v>1</v>
      </c>
      <c r="CA13">
        <v>1</v>
      </c>
      <c r="CB13">
        <v>1</v>
      </c>
      <c r="CC13">
        <v>6</v>
      </c>
      <c r="CD13">
        <v>7</v>
      </c>
      <c r="CE13">
        <v>1</v>
      </c>
      <c r="CF13">
        <v>5</v>
      </c>
      <c r="CG13">
        <v>1</v>
      </c>
      <c r="CH13">
        <v>1</v>
      </c>
      <c r="CI13">
        <v>6</v>
      </c>
      <c r="CJ13">
        <v>1</v>
      </c>
      <c r="CK13">
        <v>5</v>
      </c>
      <c r="CL13">
        <v>6</v>
      </c>
      <c r="CM13">
        <v>4</v>
      </c>
      <c r="CN13">
        <v>5</v>
      </c>
      <c r="CO13">
        <v>5</v>
      </c>
      <c r="CP13">
        <v>4</v>
      </c>
      <c r="CQ13">
        <v>5</v>
      </c>
      <c r="CR13">
        <v>112800</v>
      </c>
      <c r="CT13">
        <f t="shared" si="10"/>
        <v>0</v>
      </c>
      <c r="CU13" s="122">
        <f t="shared" si="11"/>
        <v>0</v>
      </c>
      <c r="CV13" s="122">
        <f t="shared" si="12"/>
        <v>0</v>
      </c>
      <c r="CW13" s="122">
        <f t="shared" si="13"/>
        <v>0</v>
      </c>
      <c r="CX13" s="122">
        <f t="shared" si="14"/>
        <v>5144.0196171299986</v>
      </c>
      <c r="CY13" s="122">
        <f t="shared" si="15"/>
        <v>59.222635671381845</v>
      </c>
      <c r="CZ13" s="122">
        <f t="shared" si="16"/>
        <v>982.33601038790562</v>
      </c>
      <c r="DA13" s="122">
        <f t="shared" si="17"/>
        <v>1488.4250739353913</v>
      </c>
      <c r="DB13" s="122">
        <f t="shared" si="18"/>
        <v>0</v>
      </c>
      <c r="DC13" s="122">
        <f t="shared" si="19"/>
        <v>0</v>
      </c>
      <c r="DD13" s="122">
        <f t="shared" si="20"/>
        <v>807.22780199213889</v>
      </c>
      <c r="DE13" s="122">
        <f t="shared" si="21"/>
        <v>0</v>
      </c>
      <c r="DF13" s="122">
        <f t="shared" si="22"/>
        <v>2972.3833582654297</v>
      </c>
      <c r="DG13" s="122">
        <f t="shared" si="23"/>
        <v>0</v>
      </c>
      <c r="DH13" s="122">
        <f t="shared" si="24"/>
        <v>0</v>
      </c>
      <c r="DI13" s="122">
        <f t="shared" si="25"/>
        <v>0</v>
      </c>
      <c r="DJ13" s="122">
        <f t="shared" si="26"/>
        <v>0</v>
      </c>
      <c r="DK13" s="122">
        <f t="shared" si="27"/>
        <v>20745.606456614001</v>
      </c>
      <c r="DL13" s="122">
        <f t="shared" si="28"/>
        <v>0.12605696876024233</v>
      </c>
      <c r="DM13" s="122">
        <f t="shared" si="29"/>
        <v>0</v>
      </c>
      <c r="DN13" s="122">
        <f t="shared" si="30"/>
        <v>0</v>
      </c>
      <c r="DO13" s="122">
        <f t="shared" si="31"/>
        <v>0</v>
      </c>
      <c r="DP13" s="122">
        <f t="shared" si="32"/>
        <v>0</v>
      </c>
      <c r="DQ13" s="122">
        <f t="shared" si="33"/>
        <v>0</v>
      </c>
      <c r="DR13" s="122">
        <f t="shared" si="34"/>
        <v>9665.1511642350379</v>
      </c>
      <c r="DS13" s="122">
        <f t="shared" si="35"/>
        <v>0</v>
      </c>
      <c r="DT13" s="122">
        <f t="shared" si="36"/>
        <v>0</v>
      </c>
      <c r="DU13" s="122">
        <f t="shared" si="37"/>
        <v>0</v>
      </c>
      <c r="DV13" s="122">
        <f t="shared" si="38"/>
        <v>0</v>
      </c>
      <c r="DW13" s="122">
        <f t="shared" si="39"/>
        <v>353.24663646841009</v>
      </c>
      <c r="DX13" s="122">
        <f t="shared" si="40"/>
        <v>43520.646442771969</v>
      </c>
      <c r="DY13" s="122">
        <f t="shared" si="41"/>
        <v>0</v>
      </c>
      <c r="DZ13" s="122">
        <f t="shared" si="42"/>
        <v>0</v>
      </c>
      <c r="EA13" s="122">
        <f t="shared" si="43"/>
        <v>0</v>
      </c>
      <c r="EB13" s="122">
        <f t="shared" si="44"/>
        <v>0</v>
      </c>
      <c r="EC13" s="122">
        <f t="shared" si="45"/>
        <v>0</v>
      </c>
      <c r="ED13" s="122">
        <f t="shared" si="46"/>
        <v>0</v>
      </c>
      <c r="EE13" s="122">
        <f t="shared" si="47"/>
        <v>0</v>
      </c>
      <c r="EF13" s="122">
        <f t="shared" si="48"/>
        <v>0</v>
      </c>
      <c r="EG13" s="122">
        <f t="shared" si="49"/>
        <v>0</v>
      </c>
      <c r="EH13" s="122">
        <f t="shared" si="50"/>
        <v>0</v>
      </c>
      <c r="EI13" s="122">
        <f t="shared" si="51"/>
        <v>0</v>
      </c>
      <c r="EJ13" s="122">
        <f t="shared" si="52"/>
        <v>0</v>
      </c>
      <c r="EK13" s="122">
        <f t="shared" si="53"/>
        <v>0</v>
      </c>
      <c r="EL13" s="122">
        <f t="shared" si="54"/>
        <v>0</v>
      </c>
      <c r="EM13" s="122">
        <f t="shared" si="55"/>
        <v>0</v>
      </c>
      <c r="EN13" s="122">
        <f t="shared" si="56"/>
        <v>0</v>
      </c>
      <c r="EO13" s="122">
        <f t="shared" si="57"/>
        <v>0</v>
      </c>
      <c r="EP13" s="122">
        <f t="shared" si="58"/>
        <v>3481.8380343432295</v>
      </c>
      <c r="EQ13" s="122">
        <f t="shared" si="59"/>
        <v>0</v>
      </c>
      <c r="ER13" s="122">
        <f t="shared" si="60"/>
        <v>0</v>
      </c>
      <c r="ES13" s="122">
        <f t="shared" si="61"/>
        <v>6032.4651141367158</v>
      </c>
      <c r="ET13" s="122">
        <f t="shared" si="62"/>
        <v>0</v>
      </c>
      <c r="EU13" s="122">
        <f t="shared" si="63"/>
        <v>0</v>
      </c>
      <c r="EV13" s="122">
        <f t="shared" si="64"/>
        <v>0</v>
      </c>
      <c r="EW13" s="122">
        <f t="shared" si="65"/>
        <v>0</v>
      </c>
      <c r="EX13" s="122">
        <f t="shared" si="66"/>
        <v>0</v>
      </c>
      <c r="EY13" s="122">
        <f t="shared" si="67"/>
        <v>0</v>
      </c>
      <c r="EZ13" s="122">
        <f t="shared" si="68"/>
        <v>0</v>
      </c>
      <c r="FA13" s="122">
        <f t="shared" si="69"/>
        <v>808.9498037185308</v>
      </c>
      <c r="FB13" s="122">
        <f t="shared" si="70"/>
        <v>3084.5563313681032</v>
      </c>
      <c r="FC13" s="122">
        <f t="shared" si="71"/>
        <v>0</v>
      </c>
      <c r="FD13" s="122">
        <f t="shared" si="72"/>
        <v>3697.5812539527424</v>
      </c>
      <c r="FE13" s="122">
        <f t="shared" si="73"/>
        <v>0</v>
      </c>
      <c r="FF13" s="122">
        <f t="shared" si="74"/>
        <v>0</v>
      </c>
      <c r="FG13" s="122">
        <f t="shared" si="75"/>
        <v>0</v>
      </c>
      <c r="FH13" s="122">
        <f t="shared" si="76"/>
        <v>5020.974115639372</v>
      </c>
      <c r="FI13" s="122">
        <f t="shared" si="77"/>
        <v>0</v>
      </c>
      <c r="FJ13" s="122">
        <f t="shared" si="78"/>
        <v>1469.9586624792259</v>
      </c>
      <c r="FK13" s="122">
        <f t="shared" si="79"/>
        <v>0</v>
      </c>
      <c r="FL13" s="122">
        <f t="shared" si="80"/>
        <v>770.07712994867757</v>
      </c>
      <c r="FM13" s="122">
        <f t="shared" si="81"/>
        <v>0</v>
      </c>
      <c r="FN13" s="122">
        <f t="shared" si="82"/>
        <v>0</v>
      </c>
      <c r="FO13" s="122">
        <f t="shared" si="83"/>
        <v>0</v>
      </c>
      <c r="FP13" s="122">
        <f t="shared" si="84"/>
        <v>0</v>
      </c>
      <c r="FQ13" s="122">
        <f t="shared" si="85"/>
        <v>0</v>
      </c>
      <c r="FR13" s="122">
        <f t="shared" si="86"/>
        <v>0</v>
      </c>
      <c r="FS13" s="122">
        <f t="shared" si="87"/>
        <v>1513.1439729097549</v>
      </c>
      <c r="FT13" s="122">
        <f t="shared" si="88"/>
        <v>429.10097937180342</v>
      </c>
      <c r="FU13" s="122">
        <f t="shared" si="89"/>
        <v>0</v>
      </c>
      <c r="FV13" s="122">
        <f t="shared" si="90"/>
        <v>0</v>
      </c>
      <c r="FW13" s="122">
        <f t="shared" si="91"/>
        <v>4526.4798264784258</v>
      </c>
      <c r="FX13" s="122">
        <f t="shared" si="92"/>
        <v>0</v>
      </c>
      <c r="FY13" s="122">
        <f t="shared" si="93"/>
        <v>0</v>
      </c>
      <c r="FZ13" s="122">
        <f t="shared" si="94"/>
        <v>0</v>
      </c>
      <c r="GA13" s="122">
        <f t="shared" si="95"/>
        <v>0</v>
      </c>
      <c r="GB13" s="122">
        <f t="shared" si="96"/>
        <v>0</v>
      </c>
      <c r="GC13" s="122">
        <f t="shared" si="97"/>
        <v>0</v>
      </c>
      <c r="GD13" s="122">
        <f t="shared" si="98"/>
        <v>0</v>
      </c>
      <c r="GE13" s="122">
        <f t="shared" si="99"/>
        <v>0</v>
      </c>
      <c r="GF13" s="122">
        <f t="shared" si="100"/>
        <v>0</v>
      </c>
      <c r="GG13" s="122">
        <f t="shared" si="101"/>
        <v>0</v>
      </c>
      <c r="GH13" s="122">
        <f t="shared" si="102"/>
        <v>0</v>
      </c>
      <c r="GI13" s="122">
        <f t="shared" si="103"/>
        <v>0</v>
      </c>
      <c r="GJ13" s="123">
        <f t="shared" si="104"/>
        <v>112800</v>
      </c>
      <c r="GK13" s="122">
        <f t="shared" si="105"/>
        <v>116573.516478787</v>
      </c>
      <c r="GL13" s="122">
        <f t="shared" si="106"/>
        <v>-3773.5164787870017</v>
      </c>
    </row>
    <row r="14" spans="1:194" x14ac:dyDescent="0.3">
      <c r="A14" t="s">
        <v>102</v>
      </c>
      <c r="B14">
        <v>6</v>
      </c>
      <c r="C14">
        <v>7</v>
      </c>
      <c r="D14">
        <v>6</v>
      </c>
      <c r="E14">
        <v>4</v>
      </c>
      <c r="F14">
        <v>1</v>
      </c>
      <c r="G14">
        <v>1</v>
      </c>
      <c r="H14">
        <v>1</v>
      </c>
      <c r="I14">
        <v>5</v>
      </c>
      <c r="J14">
        <v>6</v>
      </c>
      <c r="K14">
        <v>6</v>
      </c>
      <c r="L14">
        <v>4</v>
      </c>
      <c r="M14">
        <v>5</v>
      </c>
      <c r="N14">
        <v>1</v>
      </c>
      <c r="O14">
        <v>1</v>
      </c>
      <c r="P14">
        <v>5</v>
      </c>
      <c r="Q14">
        <v>4</v>
      </c>
      <c r="R14">
        <v>3</v>
      </c>
      <c r="S14">
        <v>1</v>
      </c>
      <c r="T14">
        <v>5</v>
      </c>
      <c r="U14">
        <v>7</v>
      </c>
      <c r="V14">
        <v>5</v>
      </c>
      <c r="W14">
        <v>6</v>
      </c>
      <c r="X14">
        <v>6</v>
      </c>
      <c r="Y14">
        <v>5</v>
      </c>
      <c r="Z14">
        <v>5</v>
      </c>
      <c r="AA14">
        <v>5</v>
      </c>
      <c r="AB14">
        <v>1</v>
      </c>
      <c r="AC14">
        <v>5</v>
      </c>
      <c r="AD14">
        <v>4</v>
      </c>
      <c r="AE14">
        <v>1</v>
      </c>
      <c r="AF14">
        <v>4</v>
      </c>
      <c r="AG14">
        <v>1</v>
      </c>
      <c r="AH14">
        <v>1</v>
      </c>
      <c r="AI14">
        <v>1</v>
      </c>
      <c r="AJ14">
        <v>6</v>
      </c>
      <c r="AK14">
        <v>5</v>
      </c>
      <c r="AL14">
        <v>4</v>
      </c>
      <c r="AM14">
        <v>4</v>
      </c>
      <c r="AN14">
        <v>1</v>
      </c>
      <c r="AO14">
        <v>5</v>
      </c>
      <c r="AP14">
        <v>4</v>
      </c>
      <c r="AQ14">
        <v>1</v>
      </c>
      <c r="AR14">
        <v>4</v>
      </c>
      <c r="AS14">
        <v>4</v>
      </c>
      <c r="AT14">
        <v>7</v>
      </c>
      <c r="AU14">
        <v>5</v>
      </c>
      <c r="AV14">
        <v>6</v>
      </c>
      <c r="AW14">
        <v>5</v>
      </c>
      <c r="AX14">
        <v>1</v>
      </c>
      <c r="AY14">
        <v>5</v>
      </c>
      <c r="AZ14">
        <v>4</v>
      </c>
      <c r="BA14">
        <v>5</v>
      </c>
      <c r="BB14">
        <v>1</v>
      </c>
      <c r="BC14">
        <v>5</v>
      </c>
      <c r="BD14">
        <v>4</v>
      </c>
      <c r="BE14">
        <v>5</v>
      </c>
      <c r="BF14">
        <v>6</v>
      </c>
      <c r="BG14">
        <v>4</v>
      </c>
      <c r="BH14">
        <v>7</v>
      </c>
      <c r="BI14">
        <v>5</v>
      </c>
      <c r="BJ14">
        <v>1</v>
      </c>
      <c r="BK14">
        <v>1</v>
      </c>
      <c r="BL14">
        <v>3</v>
      </c>
      <c r="BM14">
        <v>5</v>
      </c>
      <c r="BN14">
        <v>3</v>
      </c>
      <c r="BO14">
        <v>1</v>
      </c>
      <c r="BP14">
        <v>1</v>
      </c>
      <c r="BQ14">
        <v>5</v>
      </c>
      <c r="BR14">
        <v>4</v>
      </c>
      <c r="BS14">
        <v>5</v>
      </c>
      <c r="BT14">
        <v>1</v>
      </c>
      <c r="BU14">
        <v>1</v>
      </c>
      <c r="BV14">
        <v>6</v>
      </c>
      <c r="BW14">
        <v>6</v>
      </c>
      <c r="BX14">
        <v>5</v>
      </c>
      <c r="BY14">
        <v>1</v>
      </c>
      <c r="BZ14">
        <v>1</v>
      </c>
      <c r="CA14">
        <v>1</v>
      </c>
      <c r="CB14">
        <v>6</v>
      </c>
      <c r="CC14">
        <v>6</v>
      </c>
      <c r="CD14">
        <v>7</v>
      </c>
      <c r="CE14">
        <v>1</v>
      </c>
      <c r="CF14">
        <v>5</v>
      </c>
      <c r="CG14">
        <v>1</v>
      </c>
      <c r="CH14">
        <v>6</v>
      </c>
      <c r="CI14">
        <v>6</v>
      </c>
      <c r="CJ14">
        <v>5</v>
      </c>
      <c r="CK14">
        <v>5</v>
      </c>
      <c r="CL14">
        <v>6</v>
      </c>
      <c r="CM14">
        <v>4</v>
      </c>
      <c r="CN14">
        <v>5</v>
      </c>
      <c r="CO14">
        <v>5</v>
      </c>
      <c r="CP14">
        <v>4</v>
      </c>
      <c r="CQ14">
        <v>5</v>
      </c>
      <c r="CR14">
        <v>115100</v>
      </c>
      <c r="CT14">
        <f t="shared" si="10"/>
        <v>0</v>
      </c>
      <c r="CU14" s="122">
        <f t="shared" si="11"/>
        <v>0</v>
      </c>
      <c r="CV14" s="122">
        <f t="shared" si="12"/>
        <v>0</v>
      </c>
      <c r="CW14" s="122">
        <f t="shared" si="13"/>
        <v>0</v>
      </c>
      <c r="CX14" s="122">
        <f t="shared" si="14"/>
        <v>5144.0196171299986</v>
      </c>
      <c r="CY14" s="122">
        <f t="shared" si="15"/>
        <v>59.222635671381845</v>
      </c>
      <c r="CZ14" s="122">
        <f t="shared" si="16"/>
        <v>982.33601038790562</v>
      </c>
      <c r="DA14" s="122">
        <f t="shared" si="17"/>
        <v>1488.4250739353913</v>
      </c>
      <c r="DB14" s="122">
        <f t="shared" si="18"/>
        <v>0</v>
      </c>
      <c r="DC14" s="122">
        <f t="shared" si="19"/>
        <v>0</v>
      </c>
      <c r="DD14" s="122">
        <f t="shared" si="20"/>
        <v>3228.9112079685556</v>
      </c>
      <c r="DE14" s="122">
        <f t="shared" si="21"/>
        <v>0</v>
      </c>
      <c r="DF14" s="122">
        <f t="shared" si="22"/>
        <v>2972.3833582654297</v>
      </c>
      <c r="DG14" s="122">
        <f t="shared" si="23"/>
        <v>0</v>
      </c>
      <c r="DH14" s="122">
        <f t="shared" si="24"/>
        <v>0</v>
      </c>
      <c r="DI14" s="122">
        <f t="shared" si="25"/>
        <v>0</v>
      </c>
      <c r="DJ14" s="122">
        <f t="shared" si="26"/>
        <v>0</v>
      </c>
      <c r="DK14" s="122">
        <f t="shared" si="27"/>
        <v>5186.4016141535003</v>
      </c>
      <c r="DL14" s="122">
        <f t="shared" si="28"/>
        <v>0.63028484380121164</v>
      </c>
      <c r="DM14" s="122">
        <f t="shared" si="29"/>
        <v>0</v>
      </c>
      <c r="DN14" s="122">
        <f t="shared" si="30"/>
        <v>0</v>
      </c>
      <c r="DO14" s="122">
        <f t="shared" si="31"/>
        <v>0</v>
      </c>
      <c r="DP14" s="122">
        <f t="shared" si="32"/>
        <v>0</v>
      </c>
      <c r="DQ14" s="122">
        <f t="shared" si="33"/>
        <v>0</v>
      </c>
      <c r="DR14" s="122">
        <f t="shared" si="34"/>
        <v>9665.1511642350379</v>
      </c>
      <c r="DS14" s="122">
        <f t="shared" si="35"/>
        <v>0</v>
      </c>
      <c r="DT14" s="122">
        <f t="shared" si="36"/>
        <v>0</v>
      </c>
      <c r="DU14" s="122">
        <f t="shared" si="37"/>
        <v>0</v>
      </c>
      <c r="DV14" s="122">
        <f t="shared" si="38"/>
        <v>0</v>
      </c>
      <c r="DW14" s="122">
        <f t="shared" si="39"/>
        <v>353.24663646841009</v>
      </c>
      <c r="DX14" s="122">
        <f t="shared" si="40"/>
        <v>43520.646442771969</v>
      </c>
      <c r="DY14" s="122">
        <f t="shared" si="41"/>
        <v>0</v>
      </c>
      <c r="DZ14" s="122">
        <f t="shared" si="42"/>
        <v>0</v>
      </c>
      <c r="EA14" s="122">
        <f t="shared" si="43"/>
        <v>0</v>
      </c>
      <c r="EB14" s="122">
        <f t="shared" si="44"/>
        <v>0</v>
      </c>
      <c r="EC14" s="122">
        <f t="shared" si="45"/>
        <v>0</v>
      </c>
      <c r="ED14" s="122">
        <f t="shared" si="46"/>
        <v>0</v>
      </c>
      <c r="EE14" s="122">
        <f t="shared" si="47"/>
        <v>0</v>
      </c>
      <c r="EF14" s="122">
        <f t="shared" si="48"/>
        <v>0</v>
      </c>
      <c r="EG14" s="122">
        <f t="shared" si="49"/>
        <v>0</v>
      </c>
      <c r="EH14" s="122">
        <f t="shared" si="50"/>
        <v>0</v>
      </c>
      <c r="EI14" s="122">
        <f t="shared" si="51"/>
        <v>0</v>
      </c>
      <c r="EJ14" s="122">
        <f t="shared" si="52"/>
        <v>0</v>
      </c>
      <c r="EK14" s="122">
        <f t="shared" si="53"/>
        <v>0</v>
      </c>
      <c r="EL14" s="122">
        <f t="shared" si="54"/>
        <v>0</v>
      </c>
      <c r="EM14" s="122">
        <f t="shared" si="55"/>
        <v>0</v>
      </c>
      <c r="EN14" s="122">
        <f t="shared" si="56"/>
        <v>0</v>
      </c>
      <c r="EO14" s="122">
        <f t="shared" si="57"/>
        <v>0</v>
      </c>
      <c r="EP14" s="122">
        <f t="shared" si="58"/>
        <v>3481.8380343432295</v>
      </c>
      <c r="EQ14" s="122">
        <f t="shared" si="59"/>
        <v>0</v>
      </c>
      <c r="ER14" s="122">
        <f t="shared" si="60"/>
        <v>0</v>
      </c>
      <c r="ES14" s="122">
        <f t="shared" si="61"/>
        <v>6032.4651141367158</v>
      </c>
      <c r="ET14" s="122">
        <f t="shared" si="62"/>
        <v>0</v>
      </c>
      <c r="EU14" s="122">
        <f t="shared" si="63"/>
        <v>0</v>
      </c>
      <c r="EV14" s="122">
        <f t="shared" si="64"/>
        <v>0</v>
      </c>
      <c r="EW14" s="122">
        <f t="shared" si="65"/>
        <v>0</v>
      </c>
      <c r="EX14" s="122">
        <f t="shared" si="66"/>
        <v>0</v>
      </c>
      <c r="EY14" s="122">
        <f t="shared" si="67"/>
        <v>0</v>
      </c>
      <c r="EZ14" s="122">
        <f t="shared" si="68"/>
        <v>0</v>
      </c>
      <c r="FA14" s="122">
        <f t="shared" si="69"/>
        <v>4044.749018592654</v>
      </c>
      <c r="FB14" s="122">
        <f t="shared" si="70"/>
        <v>3084.5563313681032</v>
      </c>
      <c r="FC14" s="122">
        <f t="shared" si="71"/>
        <v>0</v>
      </c>
      <c r="FD14" s="122">
        <f t="shared" si="72"/>
        <v>11092.743761858226</v>
      </c>
      <c r="FE14" s="122">
        <f t="shared" si="73"/>
        <v>0</v>
      </c>
      <c r="FF14" s="122">
        <f t="shared" si="74"/>
        <v>0</v>
      </c>
      <c r="FG14" s="122">
        <f t="shared" si="75"/>
        <v>0</v>
      </c>
      <c r="FH14" s="122">
        <f t="shared" si="76"/>
        <v>5020.974115639372</v>
      </c>
      <c r="FI14" s="122">
        <f t="shared" si="77"/>
        <v>0</v>
      </c>
      <c r="FJ14" s="122">
        <f t="shared" si="78"/>
        <v>1469.9586624792259</v>
      </c>
      <c r="FK14" s="122">
        <f t="shared" si="79"/>
        <v>0</v>
      </c>
      <c r="FL14" s="122">
        <f t="shared" si="80"/>
        <v>770.07712994867757</v>
      </c>
      <c r="FM14" s="122">
        <f t="shared" si="81"/>
        <v>0</v>
      </c>
      <c r="FN14" s="122">
        <f t="shared" si="82"/>
        <v>0</v>
      </c>
      <c r="FO14" s="122">
        <f t="shared" si="83"/>
        <v>0</v>
      </c>
      <c r="FP14" s="122">
        <f t="shared" si="84"/>
        <v>0</v>
      </c>
      <c r="FQ14" s="122">
        <f t="shared" si="85"/>
        <v>0</v>
      </c>
      <c r="FR14" s="122">
        <f t="shared" si="86"/>
        <v>0</v>
      </c>
      <c r="FS14" s="122">
        <f t="shared" si="87"/>
        <v>1513.1439729097549</v>
      </c>
      <c r="FT14" s="122">
        <f t="shared" si="88"/>
        <v>2574.6058762308203</v>
      </c>
      <c r="FU14" s="122">
        <f t="shared" si="89"/>
        <v>0</v>
      </c>
      <c r="FV14" s="122">
        <f t="shared" si="90"/>
        <v>0</v>
      </c>
      <c r="FW14" s="122">
        <f t="shared" si="91"/>
        <v>4526.4798264784258</v>
      </c>
      <c r="FX14" s="122">
        <f t="shared" si="92"/>
        <v>0</v>
      </c>
      <c r="FY14" s="122">
        <f t="shared" si="93"/>
        <v>0</v>
      </c>
      <c r="FZ14" s="122">
        <f t="shared" si="94"/>
        <v>0</v>
      </c>
      <c r="GA14" s="122">
        <f t="shared" si="95"/>
        <v>0</v>
      </c>
      <c r="GB14" s="122">
        <f t="shared" si="96"/>
        <v>0</v>
      </c>
      <c r="GC14" s="122">
        <f t="shared" si="97"/>
        <v>0</v>
      </c>
      <c r="GD14" s="122">
        <f t="shared" si="98"/>
        <v>0</v>
      </c>
      <c r="GE14" s="122">
        <f t="shared" si="99"/>
        <v>0</v>
      </c>
      <c r="GF14" s="122">
        <f t="shared" si="100"/>
        <v>0</v>
      </c>
      <c r="GG14" s="122">
        <f t="shared" si="101"/>
        <v>0</v>
      </c>
      <c r="GH14" s="122">
        <f t="shared" si="102"/>
        <v>0</v>
      </c>
      <c r="GI14" s="122">
        <f t="shared" si="103"/>
        <v>0</v>
      </c>
      <c r="GJ14" s="123">
        <f t="shared" si="104"/>
        <v>115100</v>
      </c>
      <c r="GK14" s="122">
        <f t="shared" si="105"/>
        <v>116212.96588981661</v>
      </c>
      <c r="GL14" s="122">
        <f t="shared" si="106"/>
        <v>-1112.965889816609</v>
      </c>
    </row>
    <row r="15" spans="1:194" x14ac:dyDescent="0.3">
      <c r="A15" t="s">
        <v>103</v>
      </c>
      <c r="B15">
        <v>6</v>
      </c>
      <c r="C15">
        <v>7</v>
      </c>
      <c r="D15">
        <v>6</v>
      </c>
      <c r="E15">
        <v>4</v>
      </c>
      <c r="F15">
        <v>1</v>
      </c>
      <c r="G15">
        <v>1</v>
      </c>
      <c r="H15">
        <v>1</v>
      </c>
      <c r="I15">
        <v>5</v>
      </c>
      <c r="J15">
        <v>6</v>
      </c>
      <c r="K15">
        <v>6</v>
      </c>
      <c r="L15">
        <v>4</v>
      </c>
      <c r="M15">
        <v>5</v>
      </c>
      <c r="N15">
        <v>1</v>
      </c>
      <c r="O15">
        <v>1</v>
      </c>
      <c r="P15">
        <v>5</v>
      </c>
      <c r="Q15">
        <v>4</v>
      </c>
      <c r="R15">
        <v>1</v>
      </c>
      <c r="S15">
        <v>5</v>
      </c>
      <c r="T15">
        <v>5</v>
      </c>
      <c r="U15">
        <v>7</v>
      </c>
      <c r="V15">
        <v>5</v>
      </c>
      <c r="W15">
        <v>6</v>
      </c>
      <c r="X15">
        <v>6</v>
      </c>
      <c r="Y15">
        <v>5</v>
      </c>
      <c r="Z15">
        <v>5</v>
      </c>
      <c r="AA15">
        <v>5</v>
      </c>
      <c r="AB15">
        <v>1</v>
      </c>
      <c r="AC15">
        <v>5</v>
      </c>
      <c r="AD15">
        <v>4</v>
      </c>
      <c r="AE15">
        <v>1</v>
      </c>
      <c r="AF15">
        <v>4</v>
      </c>
      <c r="AG15">
        <v>1</v>
      </c>
      <c r="AH15">
        <v>1</v>
      </c>
      <c r="AI15">
        <v>1</v>
      </c>
      <c r="AJ15">
        <v>6</v>
      </c>
      <c r="AK15">
        <v>5</v>
      </c>
      <c r="AL15">
        <v>4</v>
      </c>
      <c r="AM15">
        <v>4</v>
      </c>
      <c r="AN15">
        <v>1</v>
      </c>
      <c r="AO15">
        <v>5</v>
      </c>
      <c r="AP15">
        <v>4</v>
      </c>
      <c r="AQ15">
        <v>4</v>
      </c>
      <c r="AR15">
        <v>4</v>
      </c>
      <c r="AS15">
        <v>1</v>
      </c>
      <c r="AT15">
        <v>7</v>
      </c>
      <c r="AU15">
        <v>5</v>
      </c>
      <c r="AV15">
        <v>6</v>
      </c>
      <c r="AW15">
        <v>5</v>
      </c>
      <c r="AX15">
        <v>1</v>
      </c>
      <c r="AY15">
        <v>5</v>
      </c>
      <c r="AZ15">
        <v>4</v>
      </c>
      <c r="BA15">
        <v>5</v>
      </c>
      <c r="BB15">
        <v>1</v>
      </c>
      <c r="BC15">
        <v>5</v>
      </c>
      <c r="BD15">
        <v>4</v>
      </c>
      <c r="BE15">
        <v>5</v>
      </c>
      <c r="BF15">
        <v>6</v>
      </c>
      <c r="BG15">
        <v>4</v>
      </c>
      <c r="BH15">
        <v>7</v>
      </c>
      <c r="BI15">
        <v>5</v>
      </c>
      <c r="BJ15">
        <v>1</v>
      </c>
      <c r="BK15">
        <v>1</v>
      </c>
      <c r="BL15">
        <v>1</v>
      </c>
      <c r="BM15">
        <v>5</v>
      </c>
      <c r="BN15">
        <v>1</v>
      </c>
      <c r="BO15">
        <v>1</v>
      </c>
      <c r="BP15">
        <v>1</v>
      </c>
      <c r="BQ15">
        <v>5</v>
      </c>
      <c r="BR15">
        <v>4</v>
      </c>
      <c r="BS15">
        <v>5</v>
      </c>
      <c r="BT15">
        <v>1</v>
      </c>
      <c r="BU15">
        <v>6</v>
      </c>
      <c r="BV15">
        <v>6</v>
      </c>
      <c r="BW15">
        <v>6</v>
      </c>
      <c r="BX15">
        <v>1</v>
      </c>
      <c r="BY15">
        <v>1</v>
      </c>
      <c r="BZ15">
        <v>1</v>
      </c>
      <c r="CA15">
        <v>1</v>
      </c>
      <c r="CB15">
        <v>5</v>
      </c>
      <c r="CC15">
        <v>6</v>
      </c>
      <c r="CD15">
        <v>7</v>
      </c>
      <c r="CE15">
        <v>1</v>
      </c>
      <c r="CF15">
        <v>5</v>
      </c>
      <c r="CG15">
        <v>1</v>
      </c>
      <c r="CH15">
        <v>5</v>
      </c>
      <c r="CI15">
        <v>6</v>
      </c>
      <c r="CJ15">
        <v>1</v>
      </c>
      <c r="CK15">
        <v>5</v>
      </c>
      <c r="CL15">
        <v>6</v>
      </c>
      <c r="CM15">
        <v>4</v>
      </c>
      <c r="CN15">
        <v>1</v>
      </c>
      <c r="CO15">
        <v>5</v>
      </c>
      <c r="CP15">
        <v>4</v>
      </c>
      <c r="CQ15">
        <v>5</v>
      </c>
      <c r="CR15">
        <v>112533</v>
      </c>
      <c r="CT15">
        <f t="shared" si="10"/>
        <v>0</v>
      </c>
      <c r="CU15" s="122">
        <f t="shared" si="11"/>
        <v>0</v>
      </c>
      <c r="CV15" s="122">
        <f t="shared" si="12"/>
        <v>0</v>
      </c>
      <c r="CW15" s="122">
        <f t="shared" si="13"/>
        <v>0</v>
      </c>
      <c r="CX15" s="122">
        <f t="shared" si="14"/>
        <v>5144.0196171299986</v>
      </c>
      <c r="CY15" s="122">
        <f t="shared" si="15"/>
        <v>59.222635671381845</v>
      </c>
      <c r="CZ15" s="122">
        <f t="shared" si="16"/>
        <v>982.33601038790562</v>
      </c>
      <c r="DA15" s="122">
        <f t="shared" si="17"/>
        <v>1488.4250739353913</v>
      </c>
      <c r="DB15" s="122">
        <f t="shared" si="18"/>
        <v>0</v>
      </c>
      <c r="DC15" s="122">
        <f t="shared" si="19"/>
        <v>0</v>
      </c>
      <c r="DD15" s="122">
        <f t="shared" si="20"/>
        <v>3228.9112079685556</v>
      </c>
      <c r="DE15" s="122">
        <f t="shared" si="21"/>
        <v>0</v>
      </c>
      <c r="DF15" s="122">
        <f t="shared" si="22"/>
        <v>2972.3833582654297</v>
      </c>
      <c r="DG15" s="122">
        <f t="shared" si="23"/>
        <v>0</v>
      </c>
      <c r="DH15" s="122">
        <f t="shared" si="24"/>
        <v>0</v>
      </c>
      <c r="DI15" s="122">
        <f t="shared" si="25"/>
        <v>0</v>
      </c>
      <c r="DJ15" s="122">
        <f t="shared" si="26"/>
        <v>0</v>
      </c>
      <c r="DK15" s="122">
        <f t="shared" si="27"/>
        <v>25932.008070767501</v>
      </c>
      <c r="DL15" s="122">
        <f t="shared" si="28"/>
        <v>0.63028484380121164</v>
      </c>
      <c r="DM15" s="122">
        <f t="shared" si="29"/>
        <v>0</v>
      </c>
      <c r="DN15" s="122">
        <f t="shared" si="30"/>
        <v>0</v>
      </c>
      <c r="DO15" s="122">
        <f t="shared" si="31"/>
        <v>0</v>
      </c>
      <c r="DP15" s="122">
        <f t="shared" si="32"/>
        <v>0</v>
      </c>
      <c r="DQ15" s="122">
        <f t="shared" si="33"/>
        <v>0</v>
      </c>
      <c r="DR15" s="122">
        <f t="shared" si="34"/>
        <v>9665.1511642350379</v>
      </c>
      <c r="DS15" s="122">
        <f t="shared" si="35"/>
        <v>0</v>
      </c>
      <c r="DT15" s="122">
        <f t="shared" si="36"/>
        <v>0</v>
      </c>
      <c r="DU15" s="122">
        <f t="shared" si="37"/>
        <v>0</v>
      </c>
      <c r="DV15" s="122">
        <f t="shared" si="38"/>
        <v>0</v>
      </c>
      <c r="DW15" s="122">
        <f t="shared" si="39"/>
        <v>353.24663646841009</v>
      </c>
      <c r="DX15" s="122">
        <f t="shared" si="40"/>
        <v>43520.646442771969</v>
      </c>
      <c r="DY15" s="122">
        <f t="shared" si="41"/>
        <v>0</v>
      </c>
      <c r="DZ15" s="122">
        <f t="shared" si="42"/>
        <v>0</v>
      </c>
      <c r="EA15" s="122">
        <f t="shared" si="43"/>
        <v>0</v>
      </c>
      <c r="EB15" s="122">
        <f t="shared" si="44"/>
        <v>0</v>
      </c>
      <c r="EC15" s="122">
        <f t="shared" si="45"/>
        <v>0</v>
      </c>
      <c r="ED15" s="122">
        <f t="shared" si="46"/>
        <v>0</v>
      </c>
      <c r="EE15" s="122">
        <f t="shared" si="47"/>
        <v>0</v>
      </c>
      <c r="EF15" s="122">
        <f t="shared" si="48"/>
        <v>0</v>
      </c>
      <c r="EG15" s="122">
        <f t="shared" si="49"/>
        <v>0</v>
      </c>
      <c r="EH15" s="122">
        <f t="shared" si="50"/>
        <v>0</v>
      </c>
      <c r="EI15" s="122">
        <f t="shared" si="51"/>
        <v>0</v>
      </c>
      <c r="EJ15" s="122">
        <f t="shared" si="52"/>
        <v>0</v>
      </c>
      <c r="EK15" s="122">
        <f t="shared" si="53"/>
        <v>0</v>
      </c>
      <c r="EL15" s="122">
        <f t="shared" si="54"/>
        <v>0</v>
      </c>
      <c r="EM15" s="122">
        <f t="shared" si="55"/>
        <v>0</v>
      </c>
      <c r="EN15" s="122">
        <f t="shared" si="56"/>
        <v>0</v>
      </c>
      <c r="EO15" s="122">
        <f t="shared" si="57"/>
        <v>0</v>
      </c>
      <c r="EP15" s="122">
        <f t="shared" si="58"/>
        <v>3481.8380343432295</v>
      </c>
      <c r="EQ15" s="122">
        <f t="shared" si="59"/>
        <v>0</v>
      </c>
      <c r="ER15" s="122">
        <f t="shared" si="60"/>
        <v>0</v>
      </c>
      <c r="ES15" s="122">
        <f t="shared" si="61"/>
        <v>6032.4651141367158</v>
      </c>
      <c r="ET15" s="122">
        <f t="shared" si="62"/>
        <v>0</v>
      </c>
      <c r="EU15" s="122">
        <f t="shared" si="63"/>
        <v>0</v>
      </c>
      <c r="EV15" s="122">
        <f t="shared" si="64"/>
        <v>0</v>
      </c>
      <c r="EW15" s="122">
        <f t="shared" si="65"/>
        <v>0</v>
      </c>
      <c r="EX15" s="122">
        <f t="shared" si="66"/>
        <v>0</v>
      </c>
      <c r="EY15" s="122">
        <f t="shared" si="67"/>
        <v>0</v>
      </c>
      <c r="EZ15" s="122">
        <f t="shared" si="68"/>
        <v>0</v>
      </c>
      <c r="FA15" s="122">
        <f t="shared" si="69"/>
        <v>4044.749018592654</v>
      </c>
      <c r="FB15" s="122">
        <f t="shared" si="70"/>
        <v>3084.5563313681032</v>
      </c>
      <c r="FC15" s="122">
        <f t="shared" si="71"/>
        <v>0</v>
      </c>
      <c r="FD15" s="122">
        <f t="shared" si="72"/>
        <v>3697.5812539527424</v>
      </c>
      <c r="FE15" s="122">
        <f t="shared" si="73"/>
        <v>0</v>
      </c>
      <c r="FF15" s="122">
        <f t="shared" si="74"/>
        <v>0</v>
      </c>
      <c r="FG15" s="122">
        <f t="shared" si="75"/>
        <v>0</v>
      </c>
      <c r="FH15" s="122">
        <f t="shared" si="76"/>
        <v>5020.974115639372</v>
      </c>
      <c r="FI15" s="122">
        <f t="shared" si="77"/>
        <v>0</v>
      </c>
      <c r="FJ15" s="122">
        <f t="shared" si="78"/>
        <v>1469.9586624792259</v>
      </c>
      <c r="FK15" s="122">
        <f t="shared" si="79"/>
        <v>0</v>
      </c>
      <c r="FL15" s="122">
        <f t="shared" si="80"/>
        <v>770.07712994867757</v>
      </c>
      <c r="FM15" s="122">
        <f t="shared" si="81"/>
        <v>0</v>
      </c>
      <c r="FN15" s="122">
        <f t="shared" si="82"/>
        <v>0</v>
      </c>
      <c r="FO15" s="122">
        <f t="shared" si="83"/>
        <v>0</v>
      </c>
      <c r="FP15" s="122">
        <f t="shared" si="84"/>
        <v>0</v>
      </c>
      <c r="FQ15" s="122">
        <f t="shared" si="85"/>
        <v>0</v>
      </c>
      <c r="FR15" s="122">
        <f t="shared" si="86"/>
        <v>0</v>
      </c>
      <c r="FS15" s="122">
        <f t="shared" si="87"/>
        <v>1513.1439729097549</v>
      </c>
      <c r="FT15" s="122">
        <f t="shared" si="88"/>
        <v>2145.5048968590172</v>
      </c>
      <c r="FU15" s="122">
        <f t="shared" si="89"/>
        <v>0</v>
      </c>
      <c r="FV15" s="122">
        <f t="shared" si="90"/>
        <v>0</v>
      </c>
      <c r="FW15" s="122">
        <f t="shared" si="91"/>
        <v>4526.4798264784258</v>
      </c>
      <c r="FX15" s="122">
        <f t="shared" si="92"/>
        <v>0</v>
      </c>
      <c r="FY15" s="122">
        <f t="shared" si="93"/>
        <v>0</v>
      </c>
      <c r="FZ15" s="122">
        <f t="shared" si="94"/>
        <v>0</v>
      </c>
      <c r="GA15" s="122">
        <f t="shared" si="95"/>
        <v>0</v>
      </c>
      <c r="GB15" s="122">
        <f t="shared" si="96"/>
        <v>0</v>
      </c>
      <c r="GC15" s="122">
        <f t="shared" si="97"/>
        <v>0</v>
      </c>
      <c r="GD15" s="122">
        <f t="shared" si="98"/>
        <v>0</v>
      </c>
      <c r="GE15" s="122">
        <f t="shared" si="99"/>
        <v>0</v>
      </c>
      <c r="GF15" s="122">
        <f t="shared" si="100"/>
        <v>0</v>
      </c>
      <c r="GG15" s="122">
        <f t="shared" si="101"/>
        <v>0</v>
      </c>
      <c r="GH15" s="122">
        <f t="shared" si="102"/>
        <v>0</v>
      </c>
      <c r="GI15" s="122">
        <f t="shared" si="103"/>
        <v>0</v>
      </c>
      <c r="GJ15" s="123">
        <f t="shared" si="104"/>
        <v>112533</v>
      </c>
      <c r="GK15" s="122">
        <f t="shared" si="105"/>
        <v>129134.30885915333</v>
      </c>
      <c r="GL15" s="122">
        <f t="shared" si="106"/>
        <v>-16601.308859153331</v>
      </c>
    </row>
    <row r="16" spans="1:194" x14ac:dyDescent="0.3">
      <c r="A16" t="s">
        <v>104</v>
      </c>
      <c r="B16">
        <v>5</v>
      </c>
      <c r="C16">
        <v>6</v>
      </c>
      <c r="D16">
        <v>4</v>
      </c>
      <c r="E16">
        <v>1</v>
      </c>
      <c r="F16">
        <v>5</v>
      </c>
      <c r="G16">
        <v>2</v>
      </c>
      <c r="H16">
        <v>4</v>
      </c>
      <c r="I16">
        <v>5</v>
      </c>
      <c r="J16">
        <v>5</v>
      </c>
      <c r="K16">
        <v>4</v>
      </c>
      <c r="L16">
        <v>2</v>
      </c>
      <c r="M16">
        <v>2</v>
      </c>
      <c r="N16">
        <v>1</v>
      </c>
      <c r="O16">
        <v>4</v>
      </c>
      <c r="P16">
        <v>2</v>
      </c>
      <c r="Q16">
        <v>1</v>
      </c>
      <c r="R16">
        <v>1</v>
      </c>
      <c r="S16">
        <v>1</v>
      </c>
      <c r="T16">
        <v>1</v>
      </c>
      <c r="U16">
        <v>5</v>
      </c>
      <c r="V16">
        <v>4</v>
      </c>
      <c r="W16">
        <v>5</v>
      </c>
      <c r="X16">
        <v>5</v>
      </c>
      <c r="Y16">
        <v>5</v>
      </c>
      <c r="Z16">
        <v>5</v>
      </c>
      <c r="AA16">
        <v>2</v>
      </c>
      <c r="AB16">
        <v>1</v>
      </c>
      <c r="AC16">
        <v>2</v>
      </c>
      <c r="AD16">
        <v>2</v>
      </c>
      <c r="AE16">
        <v>1</v>
      </c>
      <c r="AF16">
        <v>4</v>
      </c>
      <c r="AG16">
        <v>1</v>
      </c>
      <c r="AH16">
        <v>1</v>
      </c>
      <c r="AI16">
        <v>1</v>
      </c>
      <c r="AJ16">
        <v>6</v>
      </c>
      <c r="AK16">
        <v>1</v>
      </c>
      <c r="AL16">
        <v>1</v>
      </c>
      <c r="AM16">
        <v>4</v>
      </c>
      <c r="AN16">
        <v>1</v>
      </c>
      <c r="AO16">
        <v>1</v>
      </c>
      <c r="AP16">
        <v>4</v>
      </c>
      <c r="AQ16">
        <v>1</v>
      </c>
      <c r="AR16">
        <v>1</v>
      </c>
      <c r="AS16">
        <v>1</v>
      </c>
      <c r="AT16">
        <v>6</v>
      </c>
      <c r="AU16">
        <v>5</v>
      </c>
      <c r="AV16">
        <v>4</v>
      </c>
      <c r="AW16">
        <v>2</v>
      </c>
      <c r="AX16">
        <v>4</v>
      </c>
      <c r="AY16">
        <v>1</v>
      </c>
      <c r="AZ16">
        <v>2</v>
      </c>
      <c r="BA16">
        <v>1</v>
      </c>
      <c r="BB16">
        <v>4</v>
      </c>
      <c r="BC16">
        <v>4</v>
      </c>
      <c r="BD16">
        <v>1</v>
      </c>
      <c r="BE16">
        <v>4</v>
      </c>
      <c r="BF16">
        <v>4</v>
      </c>
      <c r="BG16">
        <v>2</v>
      </c>
      <c r="BH16">
        <v>2</v>
      </c>
      <c r="BI16">
        <v>1</v>
      </c>
      <c r="BJ16">
        <v>4</v>
      </c>
      <c r="BK16">
        <v>5</v>
      </c>
      <c r="BL16">
        <v>4</v>
      </c>
      <c r="BM16">
        <v>1</v>
      </c>
      <c r="BN16">
        <v>5</v>
      </c>
      <c r="BO16">
        <v>5</v>
      </c>
      <c r="BP16">
        <v>4</v>
      </c>
      <c r="BQ16">
        <v>1</v>
      </c>
      <c r="BR16">
        <v>4</v>
      </c>
      <c r="BS16">
        <v>4</v>
      </c>
      <c r="BT16">
        <v>1</v>
      </c>
      <c r="BU16">
        <v>4</v>
      </c>
      <c r="BV16">
        <v>4</v>
      </c>
      <c r="BW16">
        <v>4</v>
      </c>
      <c r="BX16">
        <v>5</v>
      </c>
      <c r="BY16">
        <v>1</v>
      </c>
      <c r="BZ16">
        <v>2</v>
      </c>
      <c r="CA16">
        <v>1</v>
      </c>
      <c r="CB16">
        <v>4</v>
      </c>
      <c r="CC16">
        <v>6</v>
      </c>
      <c r="CD16">
        <v>6</v>
      </c>
      <c r="CE16">
        <v>1</v>
      </c>
      <c r="CF16">
        <v>5</v>
      </c>
      <c r="CG16">
        <v>2</v>
      </c>
      <c r="CH16">
        <v>1</v>
      </c>
      <c r="CI16">
        <v>1</v>
      </c>
      <c r="CJ16">
        <v>4</v>
      </c>
      <c r="CK16">
        <v>2</v>
      </c>
      <c r="CL16">
        <v>4</v>
      </c>
      <c r="CM16">
        <v>4</v>
      </c>
      <c r="CN16">
        <v>5</v>
      </c>
      <c r="CO16">
        <v>5</v>
      </c>
      <c r="CP16">
        <v>1</v>
      </c>
      <c r="CQ16">
        <v>5</v>
      </c>
      <c r="CR16">
        <v>174357</v>
      </c>
      <c r="CT16">
        <f t="shared" si="10"/>
        <v>0</v>
      </c>
      <c r="CU16" s="122">
        <f t="shared" si="11"/>
        <v>0</v>
      </c>
      <c r="CV16" s="122">
        <f t="shared" si="12"/>
        <v>0</v>
      </c>
      <c r="CW16" s="122">
        <f t="shared" si="13"/>
        <v>0</v>
      </c>
      <c r="CX16" s="122">
        <f t="shared" si="14"/>
        <v>25720.098085649992</v>
      </c>
      <c r="CY16" s="122">
        <f t="shared" si="15"/>
        <v>118.44527134276369</v>
      </c>
      <c r="CZ16" s="122">
        <f t="shared" si="16"/>
        <v>3929.3440415516225</v>
      </c>
      <c r="DA16" s="122">
        <f t="shared" si="17"/>
        <v>1488.4250739353913</v>
      </c>
      <c r="DB16" s="122">
        <f t="shared" si="18"/>
        <v>0</v>
      </c>
      <c r="DC16" s="122">
        <f t="shared" si="19"/>
        <v>0</v>
      </c>
      <c r="DD16" s="122">
        <f t="shared" si="20"/>
        <v>1614.4556039842778</v>
      </c>
      <c r="DE16" s="122">
        <f t="shared" si="21"/>
        <v>0</v>
      </c>
      <c r="DF16" s="122">
        <f t="shared" si="22"/>
        <v>2972.3833582654297</v>
      </c>
      <c r="DG16" s="122">
        <f t="shared" si="23"/>
        <v>0</v>
      </c>
      <c r="DH16" s="122">
        <f t="shared" si="24"/>
        <v>0</v>
      </c>
      <c r="DI16" s="122">
        <f t="shared" si="25"/>
        <v>0</v>
      </c>
      <c r="DJ16" s="122">
        <f t="shared" si="26"/>
        <v>0</v>
      </c>
      <c r="DK16" s="122">
        <f t="shared" si="27"/>
        <v>5186.4016141535003</v>
      </c>
      <c r="DL16" s="122">
        <f t="shared" si="28"/>
        <v>0.12605696876024233</v>
      </c>
      <c r="DM16" s="122">
        <f t="shared" si="29"/>
        <v>0</v>
      </c>
      <c r="DN16" s="122">
        <f t="shared" si="30"/>
        <v>0</v>
      </c>
      <c r="DO16" s="122">
        <f t="shared" si="31"/>
        <v>0</v>
      </c>
      <c r="DP16" s="122">
        <f t="shared" si="32"/>
        <v>0</v>
      </c>
      <c r="DQ16" s="122">
        <f t="shared" si="33"/>
        <v>0</v>
      </c>
      <c r="DR16" s="122">
        <f t="shared" si="34"/>
        <v>9665.1511642350379</v>
      </c>
      <c r="DS16" s="122">
        <f t="shared" si="35"/>
        <v>0</v>
      </c>
      <c r="DT16" s="122">
        <f t="shared" si="36"/>
        <v>0</v>
      </c>
      <c r="DU16" s="122">
        <f t="shared" si="37"/>
        <v>0</v>
      </c>
      <c r="DV16" s="122">
        <f t="shared" si="38"/>
        <v>0</v>
      </c>
      <c r="DW16" s="122">
        <f t="shared" si="39"/>
        <v>353.24663646841009</v>
      </c>
      <c r="DX16" s="122">
        <f t="shared" si="40"/>
        <v>43520.646442771969</v>
      </c>
      <c r="DY16" s="122">
        <f t="shared" si="41"/>
        <v>0</v>
      </c>
      <c r="DZ16" s="122">
        <f t="shared" si="42"/>
        <v>0</v>
      </c>
      <c r="EA16" s="122">
        <f t="shared" si="43"/>
        <v>0</v>
      </c>
      <c r="EB16" s="122">
        <f t="shared" si="44"/>
        <v>0</v>
      </c>
      <c r="EC16" s="122">
        <f t="shared" si="45"/>
        <v>0</v>
      </c>
      <c r="ED16" s="122">
        <f t="shared" si="46"/>
        <v>0</v>
      </c>
      <c r="EE16" s="122">
        <f t="shared" si="47"/>
        <v>0</v>
      </c>
      <c r="EF16" s="122">
        <f t="shared" si="48"/>
        <v>0</v>
      </c>
      <c r="EG16" s="122">
        <f t="shared" si="49"/>
        <v>0</v>
      </c>
      <c r="EH16" s="122">
        <f t="shared" si="50"/>
        <v>0</v>
      </c>
      <c r="EI16" s="122">
        <f t="shared" si="51"/>
        <v>0</v>
      </c>
      <c r="EJ16" s="122">
        <f t="shared" si="52"/>
        <v>0</v>
      </c>
      <c r="EK16" s="122">
        <f t="shared" si="53"/>
        <v>0</v>
      </c>
      <c r="EL16" s="122">
        <f t="shared" si="54"/>
        <v>0</v>
      </c>
      <c r="EM16" s="122">
        <f t="shared" si="55"/>
        <v>0</v>
      </c>
      <c r="EN16" s="122">
        <f t="shared" si="56"/>
        <v>0</v>
      </c>
      <c r="EO16" s="122">
        <f t="shared" si="57"/>
        <v>0</v>
      </c>
      <c r="EP16" s="122">
        <f t="shared" si="58"/>
        <v>13927.352137372918</v>
      </c>
      <c r="EQ16" s="122">
        <f t="shared" si="59"/>
        <v>0</v>
      </c>
      <c r="ER16" s="122">
        <f t="shared" si="60"/>
        <v>0</v>
      </c>
      <c r="ES16" s="122">
        <f t="shared" si="61"/>
        <v>1206.4930228273431</v>
      </c>
      <c r="ET16" s="122">
        <f t="shared" si="62"/>
        <v>0</v>
      </c>
      <c r="EU16" s="122">
        <f t="shared" si="63"/>
        <v>0</v>
      </c>
      <c r="EV16" s="122">
        <f t="shared" si="64"/>
        <v>0</v>
      </c>
      <c r="EW16" s="122">
        <f t="shared" si="65"/>
        <v>0</v>
      </c>
      <c r="EX16" s="122">
        <f t="shared" si="66"/>
        <v>0</v>
      </c>
      <c r="EY16" s="122">
        <f t="shared" si="67"/>
        <v>0</v>
      </c>
      <c r="EZ16" s="122">
        <f t="shared" si="68"/>
        <v>0</v>
      </c>
      <c r="FA16" s="122">
        <f t="shared" si="69"/>
        <v>808.9498037185308</v>
      </c>
      <c r="FB16" s="122">
        <f t="shared" si="70"/>
        <v>12338.225325472413</v>
      </c>
      <c r="FC16" s="122">
        <f t="shared" si="71"/>
        <v>0</v>
      </c>
      <c r="FD16" s="122">
        <f t="shared" si="72"/>
        <v>14790.325015810969</v>
      </c>
      <c r="FE16" s="122">
        <f t="shared" si="73"/>
        <v>0</v>
      </c>
      <c r="FF16" s="122">
        <f t="shared" si="74"/>
        <v>0</v>
      </c>
      <c r="FG16" s="122">
        <f t="shared" si="75"/>
        <v>0</v>
      </c>
      <c r="FH16" s="122">
        <f t="shared" si="76"/>
        <v>20083.896462557488</v>
      </c>
      <c r="FI16" s="122">
        <f t="shared" si="77"/>
        <v>0</v>
      </c>
      <c r="FJ16" s="122">
        <f t="shared" si="78"/>
        <v>1469.9586624792259</v>
      </c>
      <c r="FK16" s="122">
        <f t="shared" si="79"/>
        <v>0</v>
      </c>
      <c r="FL16" s="122">
        <f t="shared" si="80"/>
        <v>770.07712994867757</v>
      </c>
      <c r="FM16" s="122">
        <f t="shared" si="81"/>
        <v>0</v>
      </c>
      <c r="FN16" s="122">
        <f t="shared" si="82"/>
        <v>0</v>
      </c>
      <c r="FO16" s="122">
        <f t="shared" si="83"/>
        <v>0</v>
      </c>
      <c r="FP16" s="122">
        <f t="shared" si="84"/>
        <v>0</v>
      </c>
      <c r="FQ16" s="122">
        <f t="shared" si="85"/>
        <v>0</v>
      </c>
      <c r="FR16" s="122">
        <f t="shared" si="86"/>
        <v>0</v>
      </c>
      <c r="FS16" s="122">
        <f t="shared" si="87"/>
        <v>1513.1439729097549</v>
      </c>
      <c r="FT16" s="122">
        <f t="shared" si="88"/>
        <v>1716.4039174872137</v>
      </c>
      <c r="FU16" s="122">
        <f t="shared" si="89"/>
        <v>0</v>
      </c>
      <c r="FV16" s="122">
        <f t="shared" si="90"/>
        <v>0</v>
      </c>
      <c r="FW16" s="122">
        <f t="shared" si="91"/>
        <v>4526.4798264784258</v>
      </c>
      <c r="FX16" s="122">
        <f t="shared" si="92"/>
        <v>0</v>
      </c>
      <c r="FY16" s="122">
        <f t="shared" si="93"/>
        <v>0</v>
      </c>
      <c r="FZ16" s="122">
        <f t="shared" si="94"/>
        <v>0</v>
      </c>
      <c r="GA16" s="122">
        <f t="shared" si="95"/>
        <v>0</v>
      </c>
      <c r="GB16" s="122">
        <f t="shared" si="96"/>
        <v>0</v>
      </c>
      <c r="GC16" s="122">
        <f t="shared" si="97"/>
        <v>0</v>
      </c>
      <c r="GD16" s="122">
        <f t="shared" si="98"/>
        <v>0</v>
      </c>
      <c r="GE16" s="122">
        <f t="shared" si="99"/>
        <v>0</v>
      </c>
      <c r="GF16" s="122">
        <f t="shared" si="100"/>
        <v>0</v>
      </c>
      <c r="GG16" s="122">
        <f t="shared" si="101"/>
        <v>0</v>
      </c>
      <c r="GH16" s="122">
        <f t="shared" si="102"/>
        <v>0</v>
      </c>
      <c r="GI16" s="122">
        <f t="shared" si="103"/>
        <v>0</v>
      </c>
      <c r="GJ16" s="123">
        <f t="shared" si="104"/>
        <v>174357</v>
      </c>
      <c r="GK16" s="122">
        <f t="shared" si="105"/>
        <v>167720.02862639009</v>
      </c>
      <c r="GL16" s="122">
        <f t="shared" si="106"/>
        <v>6636.9713736099075</v>
      </c>
    </row>
    <row r="17" spans="1:194" x14ac:dyDescent="0.3">
      <c r="A17" t="s">
        <v>105</v>
      </c>
      <c r="B17">
        <v>6</v>
      </c>
      <c r="C17">
        <v>6</v>
      </c>
      <c r="D17">
        <v>6</v>
      </c>
      <c r="E17">
        <v>1</v>
      </c>
      <c r="F17">
        <v>1</v>
      </c>
      <c r="G17">
        <v>1</v>
      </c>
      <c r="H17">
        <v>6</v>
      </c>
      <c r="I17">
        <v>5</v>
      </c>
      <c r="J17">
        <v>6</v>
      </c>
      <c r="K17">
        <v>1</v>
      </c>
      <c r="L17">
        <v>4</v>
      </c>
      <c r="M17">
        <v>1</v>
      </c>
      <c r="N17">
        <v>4</v>
      </c>
      <c r="O17">
        <v>1</v>
      </c>
      <c r="P17">
        <v>2</v>
      </c>
      <c r="Q17">
        <v>2</v>
      </c>
      <c r="R17">
        <v>3</v>
      </c>
      <c r="S17">
        <v>5</v>
      </c>
      <c r="T17">
        <v>5</v>
      </c>
      <c r="U17">
        <v>6</v>
      </c>
      <c r="V17">
        <v>6</v>
      </c>
      <c r="W17">
        <v>6</v>
      </c>
      <c r="X17">
        <v>6</v>
      </c>
      <c r="Y17">
        <v>6</v>
      </c>
      <c r="Z17">
        <v>5</v>
      </c>
      <c r="AA17">
        <v>1</v>
      </c>
      <c r="AB17">
        <v>5</v>
      </c>
      <c r="AC17">
        <v>5</v>
      </c>
      <c r="AD17">
        <v>5</v>
      </c>
      <c r="AE17">
        <v>1</v>
      </c>
      <c r="AF17">
        <v>1</v>
      </c>
      <c r="AG17">
        <v>5</v>
      </c>
      <c r="AH17">
        <v>1</v>
      </c>
      <c r="AI17">
        <v>1</v>
      </c>
      <c r="AJ17">
        <v>6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4</v>
      </c>
      <c r="AU17">
        <v>1</v>
      </c>
      <c r="AV17">
        <v>5</v>
      </c>
      <c r="AW17">
        <v>4</v>
      </c>
      <c r="AX17">
        <v>1</v>
      </c>
      <c r="AY17">
        <v>5</v>
      </c>
      <c r="AZ17">
        <v>1</v>
      </c>
      <c r="BA17">
        <v>5</v>
      </c>
      <c r="BB17">
        <v>1</v>
      </c>
      <c r="BC17">
        <v>5</v>
      </c>
      <c r="BD17">
        <v>1</v>
      </c>
      <c r="BE17">
        <v>4</v>
      </c>
      <c r="BF17">
        <v>5</v>
      </c>
      <c r="BG17">
        <v>4</v>
      </c>
      <c r="BH17">
        <v>5</v>
      </c>
      <c r="BI17">
        <v>5</v>
      </c>
      <c r="BJ17">
        <v>1</v>
      </c>
      <c r="BK17">
        <v>1</v>
      </c>
      <c r="BL17">
        <v>5</v>
      </c>
      <c r="BM17">
        <v>6</v>
      </c>
      <c r="BN17">
        <v>5</v>
      </c>
      <c r="BO17">
        <v>5</v>
      </c>
      <c r="BP17">
        <v>1</v>
      </c>
      <c r="BQ17">
        <v>1</v>
      </c>
      <c r="BR17">
        <v>5</v>
      </c>
      <c r="BS17">
        <v>5</v>
      </c>
      <c r="BT17">
        <v>5</v>
      </c>
      <c r="BU17">
        <v>1</v>
      </c>
      <c r="BV17">
        <v>5</v>
      </c>
      <c r="BW17">
        <v>5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6</v>
      </c>
      <c r="CD17">
        <v>6</v>
      </c>
      <c r="CE17">
        <v>1</v>
      </c>
      <c r="CF17">
        <v>5</v>
      </c>
      <c r="CG17">
        <v>6</v>
      </c>
      <c r="CH17">
        <v>1</v>
      </c>
      <c r="CI17">
        <v>6</v>
      </c>
      <c r="CJ17">
        <v>1</v>
      </c>
      <c r="CK17">
        <v>5</v>
      </c>
      <c r="CL17">
        <v>6</v>
      </c>
      <c r="CM17">
        <v>5</v>
      </c>
      <c r="CN17">
        <v>1</v>
      </c>
      <c r="CO17">
        <v>1</v>
      </c>
      <c r="CP17">
        <v>2</v>
      </c>
      <c r="CQ17">
        <v>5</v>
      </c>
      <c r="CR17">
        <v>125964</v>
      </c>
      <c r="CT17">
        <f t="shared" si="10"/>
        <v>0</v>
      </c>
      <c r="CU17" s="122">
        <f t="shared" si="11"/>
        <v>0</v>
      </c>
      <c r="CV17" s="122">
        <f t="shared" si="12"/>
        <v>0</v>
      </c>
      <c r="CW17" s="122">
        <f t="shared" si="13"/>
        <v>0</v>
      </c>
      <c r="CX17" s="122">
        <f t="shared" si="14"/>
        <v>5144.0196171299986</v>
      </c>
      <c r="CY17" s="122">
        <f t="shared" si="15"/>
        <v>59.222635671381845</v>
      </c>
      <c r="CZ17" s="122">
        <f t="shared" si="16"/>
        <v>5894.0160623274332</v>
      </c>
      <c r="DA17" s="122">
        <f t="shared" si="17"/>
        <v>1488.4250739353913</v>
      </c>
      <c r="DB17" s="122">
        <f t="shared" si="18"/>
        <v>0</v>
      </c>
      <c r="DC17" s="122">
        <f t="shared" si="19"/>
        <v>0</v>
      </c>
      <c r="DD17" s="122">
        <f t="shared" si="20"/>
        <v>3228.9112079685556</v>
      </c>
      <c r="DE17" s="122">
        <f t="shared" si="21"/>
        <v>0</v>
      </c>
      <c r="DF17" s="122">
        <f t="shared" si="22"/>
        <v>11889.533433061719</v>
      </c>
      <c r="DG17" s="122">
        <f t="shared" si="23"/>
        <v>0</v>
      </c>
      <c r="DH17" s="122">
        <f t="shared" si="24"/>
        <v>0</v>
      </c>
      <c r="DI17" s="122">
        <f t="shared" si="25"/>
        <v>0</v>
      </c>
      <c r="DJ17" s="122">
        <f t="shared" si="26"/>
        <v>0</v>
      </c>
      <c r="DK17" s="122">
        <f t="shared" si="27"/>
        <v>25932.008070767501</v>
      </c>
      <c r="DL17" s="122">
        <f t="shared" si="28"/>
        <v>0.63028484380121164</v>
      </c>
      <c r="DM17" s="122">
        <f t="shared" si="29"/>
        <v>0</v>
      </c>
      <c r="DN17" s="122">
        <f t="shared" si="30"/>
        <v>0</v>
      </c>
      <c r="DO17" s="122">
        <f t="shared" si="31"/>
        <v>0</v>
      </c>
      <c r="DP17" s="122">
        <f t="shared" si="32"/>
        <v>0</v>
      </c>
      <c r="DQ17" s="122">
        <f t="shared" si="33"/>
        <v>0</v>
      </c>
      <c r="DR17" s="122">
        <f t="shared" si="34"/>
        <v>9665.1511642350379</v>
      </c>
      <c r="DS17" s="122">
        <f t="shared" si="35"/>
        <v>0</v>
      </c>
      <c r="DT17" s="122">
        <f t="shared" si="36"/>
        <v>0</v>
      </c>
      <c r="DU17" s="122">
        <f t="shared" si="37"/>
        <v>0</v>
      </c>
      <c r="DV17" s="122">
        <f t="shared" si="38"/>
        <v>0</v>
      </c>
      <c r="DW17" s="122">
        <f t="shared" si="39"/>
        <v>353.24663646841009</v>
      </c>
      <c r="DX17" s="122">
        <f t="shared" si="40"/>
        <v>10880.161610692992</v>
      </c>
      <c r="DY17" s="122">
        <f t="shared" si="41"/>
        <v>0</v>
      </c>
      <c r="DZ17" s="122">
        <f t="shared" si="42"/>
        <v>0</v>
      </c>
      <c r="EA17" s="122">
        <f t="shared" si="43"/>
        <v>0</v>
      </c>
      <c r="EB17" s="122">
        <f t="shared" si="44"/>
        <v>0</v>
      </c>
      <c r="EC17" s="122">
        <f t="shared" si="45"/>
        <v>0</v>
      </c>
      <c r="ED17" s="122">
        <f t="shared" si="46"/>
        <v>0</v>
      </c>
      <c r="EE17" s="122">
        <f t="shared" si="47"/>
        <v>0</v>
      </c>
      <c r="EF17" s="122">
        <f t="shared" si="48"/>
        <v>0</v>
      </c>
      <c r="EG17" s="122">
        <f t="shared" si="49"/>
        <v>0</v>
      </c>
      <c r="EH17" s="122">
        <f t="shared" si="50"/>
        <v>0</v>
      </c>
      <c r="EI17" s="122">
        <f t="shared" si="51"/>
        <v>0</v>
      </c>
      <c r="EJ17" s="122">
        <f t="shared" si="52"/>
        <v>0</v>
      </c>
      <c r="EK17" s="122">
        <f t="shared" si="53"/>
        <v>0</v>
      </c>
      <c r="EL17" s="122">
        <f t="shared" si="54"/>
        <v>0</v>
      </c>
      <c r="EM17" s="122">
        <f t="shared" si="55"/>
        <v>0</v>
      </c>
      <c r="EN17" s="122">
        <f t="shared" si="56"/>
        <v>0</v>
      </c>
      <c r="EO17" s="122">
        <f t="shared" si="57"/>
        <v>0</v>
      </c>
      <c r="EP17" s="122">
        <f t="shared" si="58"/>
        <v>3481.8380343432295</v>
      </c>
      <c r="EQ17" s="122">
        <f t="shared" si="59"/>
        <v>0</v>
      </c>
      <c r="ER17" s="122">
        <f t="shared" si="60"/>
        <v>0</v>
      </c>
      <c r="ES17" s="122">
        <f t="shared" si="61"/>
        <v>6032.4651141367158</v>
      </c>
      <c r="ET17" s="122">
        <f t="shared" si="62"/>
        <v>0</v>
      </c>
      <c r="EU17" s="122">
        <f t="shared" si="63"/>
        <v>0</v>
      </c>
      <c r="EV17" s="122">
        <f t="shared" si="64"/>
        <v>0</v>
      </c>
      <c r="EW17" s="122">
        <f t="shared" si="65"/>
        <v>0</v>
      </c>
      <c r="EX17" s="122">
        <f t="shared" si="66"/>
        <v>0</v>
      </c>
      <c r="EY17" s="122">
        <f t="shared" si="67"/>
        <v>0</v>
      </c>
      <c r="EZ17" s="122">
        <f t="shared" si="68"/>
        <v>0</v>
      </c>
      <c r="FA17" s="122">
        <f t="shared" si="69"/>
        <v>4044.749018592654</v>
      </c>
      <c r="FB17" s="122">
        <f t="shared" si="70"/>
        <v>3084.5563313681032</v>
      </c>
      <c r="FC17" s="122">
        <f t="shared" si="71"/>
        <v>0</v>
      </c>
      <c r="FD17" s="122">
        <f t="shared" si="72"/>
        <v>18487.906269763713</v>
      </c>
      <c r="FE17" s="122">
        <f t="shared" si="73"/>
        <v>0</v>
      </c>
      <c r="FF17" s="122">
        <f t="shared" si="74"/>
        <v>0</v>
      </c>
      <c r="FG17" s="122">
        <f t="shared" si="75"/>
        <v>0</v>
      </c>
      <c r="FH17" s="122">
        <f t="shared" si="76"/>
        <v>5020.974115639372</v>
      </c>
      <c r="FI17" s="122">
        <f t="shared" si="77"/>
        <v>0</v>
      </c>
      <c r="FJ17" s="122">
        <f t="shared" si="78"/>
        <v>1837.4483280990326</v>
      </c>
      <c r="FK17" s="122">
        <f t="shared" si="79"/>
        <v>0</v>
      </c>
      <c r="FL17" s="122">
        <f t="shared" si="80"/>
        <v>3850.3856497433881</v>
      </c>
      <c r="FM17" s="122">
        <f t="shared" si="81"/>
        <v>0</v>
      </c>
      <c r="FN17" s="122">
        <f t="shared" si="82"/>
        <v>0</v>
      </c>
      <c r="FO17" s="122">
        <f t="shared" si="83"/>
        <v>0</v>
      </c>
      <c r="FP17" s="122">
        <f t="shared" si="84"/>
        <v>0</v>
      </c>
      <c r="FQ17" s="122">
        <f t="shared" si="85"/>
        <v>0</v>
      </c>
      <c r="FR17" s="122">
        <f t="shared" si="86"/>
        <v>0</v>
      </c>
      <c r="FS17" s="122">
        <f t="shared" si="87"/>
        <v>1513.1439729097549</v>
      </c>
      <c r="FT17" s="122">
        <f t="shared" si="88"/>
        <v>429.10097937180342</v>
      </c>
      <c r="FU17" s="122">
        <f t="shared" si="89"/>
        <v>0</v>
      </c>
      <c r="FV17" s="122">
        <f t="shared" si="90"/>
        <v>0</v>
      </c>
      <c r="FW17" s="122">
        <f t="shared" si="91"/>
        <v>4526.4798264784258</v>
      </c>
      <c r="FX17" s="122">
        <f t="shared" si="92"/>
        <v>0</v>
      </c>
      <c r="FY17" s="122">
        <f t="shared" si="93"/>
        <v>0</v>
      </c>
      <c r="FZ17" s="122">
        <f t="shared" si="94"/>
        <v>0</v>
      </c>
      <c r="GA17" s="122">
        <f t="shared" si="95"/>
        <v>0</v>
      </c>
      <c r="GB17" s="122">
        <f t="shared" si="96"/>
        <v>0</v>
      </c>
      <c r="GC17" s="122">
        <f t="shared" si="97"/>
        <v>0</v>
      </c>
      <c r="GD17" s="122">
        <f t="shared" si="98"/>
        <v>0</v>
      </c>
      <c r="GE17" s="122">
        <f t="shared" si="99"/>
        <v>0</v>
      </c>
      <c r="GF17" s="122">
        <f t="shared" si="100"/>
        <v>0</v>
      </c>
      <c r="GG17" s="122">
        <f t="shared" si="101"/>
        <v>0</v>
      </c>
      <c r="GH17" s="122">
        <f t="shared" si="102"/>
        <v>0</v>
      </c>
      <c r="GI17" s="122">
        <f t="shared" si="103"/>
        <v>0</v>
      </c>
      <c r="GJ17" s="123">
        <f t="shared" si="104"/>
        <v>125964</v>
      </c>
      <c r="GK17" s="122">
        <f t="shared" si="105"/>
        <v>126844.37343754843</v>
      </c>
      <c r="GL17" s="122">
        <f t="shared" si="106"/>
        <v>-880.37343754843459</v>
      </c>
    </row>
    <row r="18" spans="1:194" x14ac:dyDescent="0.3">
      <c r="A18" t="s">
        <v>106</v>
      </c>
      <c r="B18">
        <v>5</v>
      </c>
      <c r="C18">
        <v>6</v>
      </c>
      <c r="D18">
        <v>5</v>
      </c>
      <c r="E18">
        <v>4</v>
      </c>
      <c r="F18">
        <v>1</v>
      </c>
      <c r="G18">
        <v>1</v>
      </c>
      <c r="H18">
        <v>1</v>
      </c>
      <c r="I18">
        <v>1</v>
      </c>
      <c r="J18">
        <v>5</v>
      </c>
      <c r="K18">
        <v>1</v>
      </c>
      <c r="L18">
        <v>4</v>
      </c>
      <c r="M18">
        <v>1</v>
      </c>
      <c r="N18">
        <v>1</v>
      </c>
      <c r="O18">
        <v>1</v>
      </c>
      <c r="P18">
        <v>4</v>
      </c>
      <c r="Q18">
        <v>1</v>
      </c>
      <c r="R18">
        <v>4</v>
      </c>
      <c r="S18">
        <v>5</v>
      </c>
      <c r="T18">
        <v>5</v>
      </c>
      <c r="U18">
        <v>6</v>
      </c>
      <c r="V18">
        <v>5</v>
      </c>
      <c r="W18">
        <v>5</v>
      </c>
      <c r="X18">
        <v>4</v>
      </c>
      <c r="Y18">
        <v>1</v>
      </c>
      <c r="Z18">
        <v>1</v>
      </c>
      <c r="AA18">
        <v>1</v>
      </c>
      <c r="AB18">
        <v>1</v>
      </c>
      <c r="AC18">
        <v>4</v>
      </c>
      <c r="AD18">
        <v>4</v>
      </c>
      <c r="AE18">
        <v>1</v>
      </c>
      <c r="AF18">
        <v>4</v>
      </c>
      <c r="AG18">
        <v>1</v>
      </c>
      <c r="AH18">
        <v>1</v>
      </c>
      <c r="AI18">
        <v>1</v>
      </c>
      <c r="AJ18">
        <v>5</v>
      </c>
      <c r="AK18">
        <v>1</v>
      </c>
      <c r="AL18">
        <v>4</v>
      </c>
      <c r="AM18">
        <v>4</v>
      </c>
      <c r="AN18">
        <v>1</v>
      </c>
      <c r="AO18">
        <v>1</v>
      </c>
      <c r="AP18">
        <v>4</v>
      </c>
      <c r="AQ18">
        <v>1</v>
      </c>
      <c r="AR18">
        <v>1</v>
      </c>
      <c r="AS18">
        <v>1</v>
      </c>
      <c r="AT18">
        <v>5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5</v>
      </c>
      <c r="BB18">
        <v>1</v>
      </c>
      <c r="BC18">
        <v>5</v>
      </c>
      <c r="BD18">
        <v>1</v>
      </c>
      <c r="BE18">
        <v>1</v>
      </c>
      <c r="BF18">
        <v>5</v>
      </c>
      <c r="BG18">
        <v>4</v>
      </c>
      <c r="BH18">
        <v>5</v>
      </c>
      <c r="BI18">
        <v>4</v>
      </c>
      <c r="BJ18">
        <v>1</v>
      </c>
      <c r="BK18">
        <v>4</v>
      </c>
      <c r="BL18">
        <v>5</v>
      </c>
      <c r="BM18">
        <v>5</v>
      </c>
      <c r="BN18">
        <v>5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4</v>
      </c>
      <c r="BU18">
        <v>1</v>
      </c>
      <c r="BV18">
        <v>5</v>
      </c>
      <c r="BW18">
        <v>5</v>
      </c>
      <c r="BX18">
        <v>1</v>
      </c>
      <c r="BY18">
        <v>1</v>
      </c>
      <c r="BZ18">
        <v>1</v>
      </c>
      <c r="CA18">
        <v>1</v>
      </c>
      <c r="CB18">
        <v>4</v>
      </c>
      <c r="CC18">
        <v>6</v>
      </c>
      <c r="CD18">
        <v>6</v>
      </c>
      <c r="CE18">
        <v>1</v>
      </c>
      <c r="CF18">
        <v>5</v>
      </c>
      <c r="CG18">
        <v>4</v>
      </c>
      <c r="CH18">
        <v>1</v>
      </c>
      <c r="CI18">
        <v>5</v>
      </c>
      <c r="CJ18">
        <v>1</v>
      </c>
      <c r="CK18">
        <v>1</v>
      </c>
      <c r="CL18">
        <v>6</v>
      </c>
      <c r="CM18">
        <v>5</v>
      </c>
      <c r="CN18">
        <v>1</v>
      </c>
      <c r="CO18">
        <v>1</v>
      </c>
      <c r="CP18">
        <v>4</v>
      </c>
      <c r="CQ18">
        <v>5</v>
      </c>
      <c r="CR18">
        <v>138966</v>
      </c>
      <c r="CT18">
        <f t="shared" si="10"/>
        <v>0</v>
      </c>
      <c r="CU18" s="122">
        <f t="shared" si="11"/>
        <v>0</v>
      </c>
      <c r="CV18" s="122">
        <f t="shared" si="12"/>
        <v>0</v>
      </c>
      <c r="CW18" s="122">
        <f t="shared" si="13"/>
        <v>0</v>
      </c>
      <c r="CX18" s="122">
        <f t="shared" si="14"/>
        <v>5144.0196171299986</v>
      </c>
      <c r="CY18" s="122">
        <f t="shared" si="15"/>
        <v>59.222635671381845</v>
      </c>
      <c r="CZ18" s="122">
        <f t="shared" si="16"/>
        <v>982.33601038790562</v>
      </c>
      <c r="DA18" s="122">
        <f t="shared" si="17"/>
        <v>297.68501478707827</v>
      </c>
      <c r="DB18" s="122">
        <f t="shared" si="18"/>
        <v>0</v>
      </c>
      <c r="DC18" s="122">
        <f t="shared" si="19"/>
        <v>0</v>
      </c>
      <c r="DD18" s="122">
        <f t="shared" si="20"/>
        <v>3228.9112079685556</v>
      </c>
      <c r="DE18" s="122">
        <f t="shared" si="21"/>
        <v>0</v>
      </c>
      <c r="DF18" s="122">
        <f t="shared" si="22"/>
        <v>2972.3833582654297</v>
      </c>
      <c r="DG18" s="122">
        <f t="shared" si="23"/>
        <v>0</v>
      </c>
      <c r="DH18" s="122">
        <f t="shared" si="24"/>
        <v>0</v>
      </c>
      <c r="DI18" s="122">
        <f t="shared" si="25"/>
        <v>0</v>
      </c>
      <c r="DJ18" s="122">
        <f t="shared" si="26"/>
        <v>0</v>
      </c>
      <c r="DK18" s="122">
        <f t="shared" si="27"/>
        <v>25932.008070767501</v>
      </c>
      <c r="DL18" s="122">
        <f t="shared" si="28"/>
        <v>0.63028484380121164</v>
      </c>
      <c r="DM18" s="122">
        <f t="shared" si="29"/>
        <v>0</v>
      </c>
      <c r="DN18" s="122">
        <f t="shared" si="30"/>
        <v>0</v>
      </c>
      <c r="DO18" s="122">
        <f t="shared" si="31"/>
        <v>0</v>
      </c>
      <c r="DP18" s="122">
        <f t="shared" si="32"/>
        <v>0</v>
      </c>
      <c r="DQ18" s="122">
        <f t="shared" si="33"/>
        <v>0</v>
      </c>
      <c r="DR18" s="122">
        <f t="shared" si="34"/>
        <v>1933.0302328470077</v>
      </c>
      <c r="DS18" s="122">
        <f t="shared" si="35"/>
        <v>0</v>
      </c>
      <c r="DT18" s="122">
        <f t="shared" si="36"/>
        <v>0</v>
      </c>
      <c r="DU18" s="122">
        <f t="shared" si="37"/>
        <v>0</v>
      </c>
      <c r="DV18" s="122">
        <f t="shared" si="38"/>
        <v>0</v>
      </c>
      <c r="DW18" s="122">
        <f t="shared" si="39"/>
        <v>353.24663646841009</v>
      </c>
      <c r="DX18" s="122">
        <f t="shared" si="40"/>
        <v>43520.646442771969</v>
      </c>
      <c r="DY18" s="122">
        <f t="shared" si="41"/>
        <v>0</v>
      </c>
      <c r="DZ18" s="122">
        <f t="shared" si="42"/>
        <v>0</v>
      </c>
      <c r="EA18" s="122">
        <f t="shared" si="43"/>
        <v>0</v>
      </c>
      <c r="EB18" s="122">
        <f t="shared" si="44"/>
        <v>0</v>
      </c>
      <c r="EC18" s="122">
        <f t="shared" si="45"/>
        <v>0</v>
      </c>
      <c r="ED18" s="122">
        <f t="shared" si="46"/>
        <v>0</v>
      </c>
      <c r="EE18" s="122">
        <f t="shared" si="47"/>
        <v>0</v>
      </c>
      <c r="EF18" s="122">
        <f t="shared" si="48"/>
        <v>0</v>
      </c>
      <c r="EG18" s="122">
        <f t="shared" si="49"/>
        <v>0</v>
      </c>
      <c r="EH18" s="122">
        <f t="shared" si="50"/>
        <v>0</v>
      </c>
      <c r="EI18" s="122">
        <f t="shared" si="51"/>
        <v>0</v>
      </c>
      <c r="EJ18" s="122">
        <f t="shared" si="52"/>
        <v>0</v>
      </c>
      <c r="EK18" s="122">
        <f t="shared" si="53"/>
        <v>0</v>
      </c>
      <c r="EL18" s="122">
        <f t="shared" si="54"/>
        <v>0</v>
      </c>
      <c r="EM18" s="122">
        <f t="shared" si="55"/>
        <v>0</v>
      </c>
      <c r="EN18" s="122">
        <f t="shared" si="56"/>
        <v>0</v>
      </c>
      <c r="EO18" s="122">
        <f t="shared" si="57"/>
        <v>0</v>
      </c>
      <c r="EP18" s="122">
        <f t="shared" si="58"/>
        <v>3481.8380343432295</v>
      </c>
      <c r="EQ18" s="122">
        <f t="shared" si="59"/>
        <v>0</v>
      </c>
      <c r="ER18" s="122">
        <f t="shared" si="60"/>
        <v>0</v>
      </c>
      <c r="ES18" s="122">
        <f t="shared" si="61"/>
        <v>6032.4651141367158</v>
      </c>
      <c r="ET18" s="122">
        <f t="shared" si="62"/>
        <v>0</v>
      </c>
      <c r="EU18" s="122">
        <f t="shared" si="63"/>
        <v>0</v>
      </c>
      <c r="EV18" s="122">
        <f t="shared" si="64"/>
        <v>0</v>
      </c>
      <c r="EW18" s="122">
        <f t="shared" si="65"/>
        <v>0</v>
      </c>
      <c r="EX18" s="122">
        <f t="shared" si="66"/>
        <v>0</v>
      </c>
      <c r="EY18" s="122">
        <f t="shared" si="67"/>
        <v>0</v>
      </c>
      <c r="EZ18" s="122">
        <f t="shared" si="68"/>
        <v>0</v>
      </c>
      <c r="FA18" s="122">
        <f t="shared" si="69"/>
        <v>3235.7992148741232</v>
      </c>
      <c r="FB18" s="122">
        <f t="shared" si="70"/>
        <v>3084.5563313681032</v>
      </c>
      <c r="FC18" s="122">
        <f t="shared" si="71"/>
        <v>0</v>
      </c>
      <c r="FD18" s="122">
        <f t="shared" si="72"/>
        <v>18487.906269763713</v>
      </c>
      <c r="FE18" s="122">
        <f t="shared" si="73"/>
        <v>0</v>
      </c>
      <c r="FF18" s="122">
        <f t="shared" si="74"/>
        <v>0</v>
      </c>
      <c r="FG18" s="122">
        <f t="shared" si="75"/>
        <v>0</v>
      </c>
      <c r="FH18" s="122">
        <f t="shared" si="76"/>
        <v>5020.974115639372</v>
      </c>
      <c r="FI18" s="122">
        <f t="shared" si="77"/>
        <v>0</v>
      </c>
      <c r="FJ18" s="122">
        <f t="shared" si="78"/>
        <v>367.48966561980649</v>
      </c>
      <c r="FK18" s="122">
        <f t="shared" si="79"/>
        <v>0</v>
      </c>
      <c r="FL18" s="122">
        <f t="shared" si="80"/>
        <v>3080.3085197947103</v>
      </c>
      <c r="FM18" s="122">
        <f t="shared" si="81"/>
        <v>0</v>
      </c>
      <c r="FN18" s="122">
        <f t="shared" si="82"/>
        <v>0</v>
      </c>
      <c r="FO18" s="122">
        <f t="shared" si="83"/>
        <v>0</v>
      </c>
      <c r="FP18" s="122">
        <f t="shared" si="84"/>
        <v>0</v>
      </c>
      <c r="FQ18" s="122">
        <f t="shared" si="85"/>
        <v>0</v>
      </c>
      <c r="FR18" s="122">
        <f t="shared" si="86"/>
        <v>0</v>
      </c>
      <c r="FS18" s="122">
        <f t="shared" si="87"/>
        <v>1513.1439729097549</v>
      </c>
      <c r="FT18" s="122">
        <f t="shared" si="88"/>
        <v>1716.4039174872137</v>
      </c>
      <c r="FU18" s="122">
        <f t="shared" si="89"/>
        <v>0</v>
      </c>
      <c r="FV18" s="122">
        <f t="shared" si="90"/>
        <v>0</v>
      </c>
      <c r="FW18" s="122">
        <f t="shared" si="91"/>
        <v>4526.4798264784258</v>
      </c>
      <c r="FX18" s="122">
        <f t="shared" si="92"/>
        <v>0</v>
      </c>
      <c r="FY18" s="122">
        <f t="shared" si="93"/>
        <v>0</v>
      </c>
      <c r="FZ18" s="122">
        <f t="shared" si="94"/>
        <v>0</v>
      </c>
      <c r="GA18" s="122">
        <f t="shared" si="95"/>
        <v>0</v>
      </c>
      <c r="GB18" s="122">
        <f t="shared" si="96"/>
        <v>0</v>
      </c>
      <c r="GC18" s="122">
        <f t="shared" si="97"/>
        <v>0</v>
      </c>
      <c r="GD18" s="122">
        <f t="shared" si="98"/>
        <v>0</v>
      </c>
      <c r="GE18" s="122">
        <f t="shared" si="99"/>
        <v>0</v>
      </c>
      <c r="GF18" s="122">
        <f t="shared" si="100"/>
        <v>0</v>
      </c>
      <c r="GG18" s="122">
        <f t="shared" si="101"/>
        <v>0</v>
      </c>
      <c r="GH18" s="122">
        <f t="shared" si="102"/>
        <v>0</v>
      </c>
      <c r="GI18" s="122">
        <f t="shared" si="103"/>
        <v>0</v>
      </c>
      <c r="GJ18" s="123">
        <f t="shared" si="104"/>
        <v>138966</v>
      </c>
      <c r="GK18" s="122">
        <f t="shared" si="105"/>
        <v>134971.48449432422</v>
      </c>
      <c r="GL18" s="122">
        <f t="shared" si="106"/>
        <v>3994.5155056757794</v>
      </c>
    </row>
    <row r="19" spans="1:194" x14ac:dyDescent="0.3">
      <c r="A19" t="s">
        <v>107</v>
      </c>
      <c r="B19">
        <v>1</v>
      </c>
      <c r="C19">
        <v>6</v>
      </c>
      <c r="D19">
        <v>3</v>
      </c>
      <c r="E19">
        <v>3</v>
      </c>
      <c r="F19">
        <v>1</v>
      </c>
      <c r="G19">
        <v>3</v>
      </c>
      <c r="H19">
        <v>1</v>
      </c>
      <c r="I19">
        <v>5</v>
      </c>
      <c r="J19">
        <v>1</v>
      </c>
      <c r="K19">
        <v>5</v>
      </c>
      <c r="L19">
        <v>3</v>
      </c>
      <c r="M19">
        <v>4</v>
      </c>
      <c r="N19">
        <v>4</v>
      </c>
      <c r="O19">
        <v>1</v>
      </c>
      <c r="P19">
        <v>4</v>
      </c>
      <c r="Q19">
        <v>5</v>
      </c>
      <c r="R19">
        <v>1</v>
      </c>
      <c r="S19">
        <v>6</v>
      </c>
      <c r="T19">
        <v>3</v>
      </c>
      <c r="U19">
        <v>5</v>
      </c>
      <c r="V19">
        <v>6</v>
      </c>
      <c r="W19">
        <v>6</v>
      </c>
      <c r="X19">
        <v>5</v>
      </c>
      <c r="Y19">
        <v>5</v>
      </c>
      <c r="Z19">
        <v>1</v>
      </c>
      <c r="AA19">
        <v>1</v>
      </c>
      <c r="AB19">
        <v>1</v>
      </c>
      <c r="AC19">
        <v>3</v>
      </c>
      <c r="AD19">
        <v>3</v>
      </c>
      <c r="AE19">
        <v>1</v>
      </c>
      <c r="AF19">
        <v>3</v>
      </c>
      <c r="AG19">
        <v>1</v>
      </c>
      <c r="AH19">
        <v>1</v>
      </c>
      <c r="AI19">
        <v>1</v>
      </c>
      <c r="AJ19">
        <v>6</v>
      </c>
      <c r="AK19">
        <v>3</v>
      </c>
      <c r="AL19">
        <v>3</v>
      </c>
      <c r="AM19">
        <v>3</v>
      </c>
      <c r="AN19">
        <v>1</v>
      </c>
      <c r="AO19">
        <v>3</v>
      </c>
      <c r="AP19">
        <v>3</v>
      </c>
      <c r="AQ19">
        <v>3</v>
      </c>
      <c r="AR19">
        <v>3</v>
      </c>
      <c r="AS19">
        <v>5</v>
      </c>
      <c r="AT19">
        <v>5</v>
      </c>
      <c r="AU19">
        <v>1</v>
      </c>
      <c r="AV19">
        <v>5</v>
      </c>
      <c r="AW19">
        <v>4</v>
      </c>
      <c r="AX19">
        <v>5</v>
      </c>
      <c r="AY19">
        <v>1</v>
      </c>
      <c r="AZ19">
        <v>1</v>
      </c>
      <c r="BA19">
        <v>1</v>
      </c>
      <c r="BB19">
        <v>1</v>
      </c>
      <c r="BC19">
        <v>4</v>
      </c>
      <c r="BD19">
        <v>1</v>
      </c>
      <c r="BE19">
        <v>1</v>
      </c>
      <c r="BF19">
        <v>5</v>
      </c>
      <c r="BG19">
        <v>1</v>
      </c>
      <c r="BH19">
        <v>1</v>
      </c>
      <c r="BI19">
        <v>5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3</v>
      </c>
      <c r="BS19">
        <v>6</v>
      </c>
      <c r="BT19">
        <v>3</v>
      </c>
      <c r="BU19">
        <v>1</v>
      </c>
      <c r="BV19">
        <v>5</v>
      </c>
      <c r="BW19">
        <v>1</v>
      </c>
      <c r="BX19">
        <v>5</v>
      </c>
      <c r="BY19">
        <v>1</v>
      </c>
      <c r="BZ19">
        <v>1</v>
      </c>
      <c r="CA19">
        <v>1</v>
      </c>
      <c r="CB19">
        <v>5</v>
      </c>
      <c r="CC19">
        <v>6</v>
      </c>
      <c r="CD19">
        <v>6</v>
      </c>
      <c r="CE19">
        <v>1</v>
      </c>
      <c r="CF19">
        <v>5</v>
      </c>
      <c r="CG19">
        <v>3</v>
      </c>
      <c r="CH19">
        <v>1</v>
      </c>
      <c r="CI19">
        <v>5</v>
      </c>
      <c r="CJ19">
        <v>5</v>
      </c>
      <c r="CK19">
        <v>1</v>
      </c>
      <c r="CL19">
        <v>5</v>
      </c>
      <c r="CM19">
        <v>1</v>
      </c>
      <c r="CN19">
        <v>5</v>
      </c>
      <c r="CO19">
        <v>5</v>
      </c>
      <c r="CP19">
        <v>4</v>
      </c>
      <c r="CQ19">
        <v>5</v>
      </c>
      <c r="CR19">
        <v>127857</v>
      </c>
      <c r="CT19">
        <f t="shared" si="10"/>
        <v>0</v>
      </c>
      <c r="CU19" s="122">
        <f t="shared" si="11"/>
        <v>0</v>
      </c>
      <c r="CV19" s="122">
        <f t="shared" si="12"/>
        <v>0</v>
      </c>
      <c r="CW19" s="122">
        <f t="shared" si="13"/>
        <v>0</v>
      </c>
      <c r="CX19" s="122">
        <f t="shared" si="14"/>
        <v>5144.0196171299986</v>
      </c>
      <c r="CY19" s="122">
        <f t="shared" si="15"/>
        <v>177.66790701414553</v>
      </c>
      <c r="CZ19" s="122">
        <f t="shared" si="16"/>
        <v>982.33601038790562</v>
      </c>
      <c r="DA19" s="122">
        <f t="shared" si="17"/>
        <v>1488.4250739353913</v>
      </c>
      <c r="DB19" s="122">
        <f t="shared" si="18"/>
        <v>0</v>
      </c>
      <c r="DC19" s="122">
        <f t="shared" si="19"/>
        <v>0</v>
      </c>
      <c r="DD19" s="122">
        <f t="shared" si="20"/>
        <v>2421.6834059764169</v>
      </c>
      <c r="DE19" s="122">
        <f t="shared" si="21"/>
        <v>0</v>
      </c>
      <c r="DF19" s="122">
        <f t="shared" si="22"/>
        <v>11889.533433061719</v>
      </c>
      <c r="DG19" s="122">
        <f t="shared" si="23"/>
        <v>0</v>
      </c>
      <c r="DH19" s="122">
        <f t="shared" si="24"/>
        <v>0</v>
      </c>
      <c r="DI19" s="122">
        <f t="shared" si="25"/>
        <v>0</v>
      </c>
      <c r="DJ19" s="122">
        <f t="shared" si="26"/>
        <v>0</v>
      </c>
      <c r="DK19" s="122">
        <f t="shared" si="27"/>
        <v>31118.409684921004</v>
      </c>
      <c r="DL19" s="122">
        <f t="shared" si="28"/>
        <v>0.37817090628072703</v>
      </c>
      <c r="DM19" s="122">
        <f t="shared" si="29"/>
        <v>0</v>
      </c>
      <c r="DN19" s="122">
        <f t="shared" si="30"/>
        <v>0</v>
      </c>
      <c r="DO19" s="122">
        <f t="shared" si="31"/>
        <v>0</v>
      </c>
      <c r="DP19" s="122">
        <f t="shared" si="32"/>
        <v>0</v>
      </c>
      <c r="DQ19" s="122">
        <f t="shared" si="33"/>
        <v>0</v>
      </c>
      <c r="DR19" s="122">
        <f t="shared" si="34"/>
        <v>1933.0302328470077</v>
      </c>
      <c r="DS19" s="122">
        <f t="shared" si="35"/>
        <v>0</v>
      </c>
      <c r="DT19" s="122">
        <f t="shared" si="36"/>
        <v>0</v>
      </c>
      <c r="DU19" s="122">
        <f t="shared" si="37"/>
        <v>0</v>
      </c>
      <c r="DV19" s="122">
        <f t="shared" si="38"/>
        <v>0</v>
      </c>
      <c r="DW19" s="122">
        <f t="shared" si="39"/>
        <v>353.24663646841009</v>
      </c>
      <c r="DX19" s="122">
        <f t="shared" si="40"/>
        <v>32640.484832078975</v>
      </c>
      <c r="DY19" s="122">
        <f t="shared" si="41"/>
        <v>0</v>
      </c>
      <c r="DZ19" s="122">
        <f t="shared" si="42"/>
        <v>0</v>
      </c>
      <c r="EA19" s="122">
        <f t="shared" si="43"/>
        <v>0</v>
      </c>
      <c r="EB19" s="122">
        <f t="shared" si="44"/>
        <v>0</v>
      </c>
      <c r="EC19" s="122">
        <f t="shared" si="45"/>
        <v>0</v>
      </c>
      <c r="ED19" s="122">
        <f t="shared" si="46"/>
        <v>0</v>
      </c>
      <c r="EE19" s="122">
        <f t="shared" si="47"/>
        <v>0</v>
      </c>
      <c r="EF19" s="122">
        <f t="shared" si="48"/>
        <v>0</v>
      </c>
      <c r="EG19" s="122">
        <f t="shared" si="49"/>
        <v>0</v>
      </c>
      <c r="EH19" s="122">
        <f t="shared" si="50"/>
        <v>0</v>
      </c>
      <c r="EI19" s="122">
        <f t="shared" si="51"/>
        <v>0</v>
      </c>
      <c r="EJ19" s="122">
        <f t="shared" si="52"/>
        <v>0</v>
      </c>
      <c r="EK19" s="122">
        <f t="shared" si="53"/>
        <v>0</v>
      </c>
      <c r="EL19" s="122">
        <f t="shared" si="54"/>
        <v>0</v>
      </c>
      <c r="EM19" s="122">
        <f t="shared" si="55"/>
        <v>0</v>
      </c>
      <c r="EN19" s="122">
        <f t="shared" si="56"/>
        <v>0</v>
      </c>
      <c r="EO19" s="122">
        <f t="shared" si="57"/>
        <v>0</v>
      </c>
      <c r="EP19" s="122">
        <f t="shared" si="58"/>
        <v>17409.190171716149</v>
      </c>
      <c r="EQ19" s="122">
        <f t="shared" si="59"/>
        <v>0</v>
      </c>
      <c r="ER19" s="122">
        <f t="shared" si="60"/>
        <v>0</v>
      </c>
      <c r="ES19" s="122">
        <f t="shared" si="61"/>
        <v>1206.4930228273431</v>
      </c>
      <c r="ET19" s="122">
        <f t="shared" si="62"/>
        <v>0</v>
      </c>
      <c r="EU19" s="122">
        <f t="shared" si="63"/>
        <v>0</v>
      </c>
      <c r="EV19" s="122">
        <f t="shared" si="64"/>
        <v>0</v>
      </c>
      <c r="EW19" s="122">
        <f t="shared" si="65"/>
        <v>0</v>
      </c>
      <c r="EX19" s="122">
        <f t="shared" si="66"/>
        <v>0</v>
      </c>
      <c r="EY19" s="122">
        <f t="shared" si="67"/>
        <v>0</v>
      </c>
      <c r="EZ19" s="122">
        <f t="shared" si="68"/>
        <v>0</v>
      </c>
      <c r="FA19" s="122">
        <f t="shared" si="69"/>
        <v>4044.749018592654</v>
      </c>
      <c r="FB19" s="122">
        <f t="shared" si="70"/>
        <v>3084.5563313681032</v>
      </c>
      <c r="FC19" s="122">
        <f t="shared" si="71"/>
        <v>0</v>
      </c>
      <c r="FD19" s="122">
        <f t="shared" si="72"/>
        <v>3697.5812539527424</v>
      </c>
      <c r="FE19" s="122">
        <f t="shared" si="73"/>
        <v>0</v>
      </c>
      <c r="FF19" s="122">
        <f t="shared" si="74"/>
        <v>0</v>
      </c>
      <c r="FG19" s="122">
        <f t="shared" si="75"/>
        <v>0</v>
      </c>
      <c r="FH19" s="122">
        <f t="shared" si="76"/>
        <v>5020.974115639372</v>
      </c>
      <c r="FI19" s="122">
        <f t="shared" si="77"/>
        <v>0</v>
      </c>
      <c r="FJ19" s="122">
        <f t="shared" si="78"/>
        <v>1102.4689968594193</v>
      </c>
      <c r="FK19" s="122">
        <f t="shared" si="79"/>
        <v>0</v>
      </c>
      <c r="FL19" s="122">
        <f t="shared" si="80"/>
        <v>2310.2313898460325</v>
      </c>
      <c r="FM19" s="122">
        <f t="shared" si="81"/>
        <v>0</v>
      </c>
      <c r="FN19" s="122">
        <f t="shared" si="82"/>
        <v>0</v>
      </c>
      <c r="FO19" s="122">
        <f t="shared" si="83"/>
        <v>0</v>
      </c>
      <c r="FP19" s="122">
        <f t="shared" si="84"/>
        <v>0</v>
      </c>
      <c r="FQ19" s="122">
        <f t="shared" si="85"/>
        <v>0</v>
      </c>
      <c r="FR19" s="122">
        <f t="shared" si="86"/>
        <v>0</v>
      </c>
      <c r="FS19" s="122">
        <f t="shared" si="87"/>
        <v>1513.1439729097549</v>
      </c>
      <c r="FT19" s="122">
        <f t="shared" si="88"/>
        <v>2145.5048968590172</v>
      </c>
      <c r="FU19" s="122">
        <f t="shared" si="89"/>
        <v>0</v>
      </c>
      <c r="FV19" s="122">
        <f t="shared" si="90"/>
        <v>0</v>
      </c>
      <c r="FW19" s="122">
        <f t="shared" si="91"/>
        <v>4526.4798264784258</v>
      </c>
      <c r="FX19" s="122">
        <f t="shared" si="92"/>
        <v>0</v>
      </c>
      <c r="FY19" s="122">
        <f t="shared" si="93"/>
        <v>0</v>
      </c>
      <c r="FZ19" s="122">
        <f t="shared" si="94"/>
        <v>0</v>
      </c>
      <c r="GA19" s="122">
        <f t="shared" si="95"/>
        <v>0</v>
      </c>
      <c r="GB19" s="122">
        <f t="shared" si="96"/>
        <v>0</v>
      </c>
      <c r="GC19" s="122">
        <f t="shared" si="97"/>
        <v>0</v>
      </c>
      <c r="GD19" s="122">
        <f t="shared" si="98"/>
        <v>0</v>
      </c>
      <c r="GE19" s="122">
        <f t="shared" si="99"/>
        <v>0</v>
      </c>
      <c r="GF19" s="122">
        <f t="shared" si="100"/>
        <v>0</v>
      </c>
      <c r="GG19" s="122">
        <f t="shared" si="101"/>
        <v>0</v>
      </c>
      <c r="GH19" s="122">
        <f t="shared" si="102"/>
        <v>0</v>
      </c>
      <c r="GI19" s="122">
        <f t="shared" si="103"/>
        <v>0</v>
      </c>
      <c r="GJ19" s="123">
        <f t="shared" si="104"/>
        <v>127857</v>
      </c>
      <c r="GK19" s="122">
        <f t="shared" si="105"/>
        <v>134210.58800177625</v>
      </c>
      <c r="GL19" s="122">
        <f t="shared" si="106"/>
        <v>-6353.5880017762538</v>
      </c>
    </row>
    <row r="20" spans="1:194" x14ac:dyDescent="0.3">
      <c r="A20" t="s">
        <v>108</v>
      </c>
      <c r="B20">
        <v>1</v>
      </c>
      <c r="C20">
        <v>6</v>
      </c>
      <c r="D20">
        <v>1</v>
      </c>
      <c r="E20">
        <v>3</v>
      </c>
      <c r="F20">
        <v>1</v>
      </c>
      <c r="G20">
        <v>3</v>
      </c>
      <c r="H20">
        <v>1</v>
      </c>
      <c r="I20">
        <v>1</v>
      </c>
      <c r="J20">
        <v>5</v>
      </c>
      <c r="K20">
        <v>5</v>
      </c>
      <c r="L20">
        <v>3</v>
      </c>
      <c r="M20">
        <v>4</v>
      </c>
      <c r="N20">
        <v>3</v>
      </c>
      <c r="O20">
        <v>4</v>
      </c>
      <c r="P20">
        <v>4</v>
      </c>
      <c r="Q20">
        <v>5</v>
      </c>
      <c r="R20">
        <v>1</v>
      </c>
      <c r="S20">
        <v>5</v>
      </c>
      <c r="T20">
        <v>3</v>
      </c>
      <c r="U20">
        <v>5</v>
      </c>
      <c r="V20">
        <v>6</v>
      </c>
      <c r="W20">
        <v>6</v>
      </c>
      <c r="X20">
        <v>5</v>
      </c>
      <c r="Y20">
        <v>5</v>
      </c>
      <c r="Z20">
        <v>1</v>
      </c>
      <c r="AA20">
        <v>1</v>
      </c>
      <c r="AB20">
        <v>1</v>
      </c>
      <c r="AC20">
        <v>3</v>
      </c>
      <c r="AD20">
        <v>3</v>
      </c>
      <c r="AE20">
        <v>1</v>
      </c>
      <c r="AF20">
        <v>3</v>
      </c>
      <c r="AG20">
        <v>1</v>
      </c>
      <c r="AH20">
        <v>1</v>
      </c>
      <c r="AI20">
        <v>1</v>
      </c>
      <c r="AJ20">
        <v>1</v>
      </c>
      <c r="AK20">
        <v>3</v>
      </c>
      <c r="AL20">
        <v>4</v>
      </c>
      <c r="AM20">
        <v>3</v>
      </c>
      <c r="AN20">
        <v>1</v>
      </c>
      <c r="AO20">
        <v>3</v>
      </c>
      <c r="AP20">
        <v>3</v>
      </c>
      <c r="AQ20">
        <v>3</v>
      </c>
      <c r="AR20">
        <v>3</v>
      </c>
      <c r="AS20">
        <v>1</v>
      </c>
      <c r="AT20">
        <v>5</v>
      </c>
      <c r="AU20">
        <v>1</v>
      </c>
      <c r="AV20">
        <v>2</v>
      </c>
      <c r="AW20">
        <v>4</v>
      </c>
      <c r="AX20">
        <v>5</v>
      </c>
      <c r="AY20">
        <v>1</v>
      </c>
      <c r="AZ20">
        <v>5</v>
      </c>
      <c r="BA20">
        <v>1</v>
      </c>
      <c r="BB20">
        <v>1</v>
      </c>
      <c r="BC20">
        <v>4</v>
      </c>
      <c r="BD20">
        <v>1</v>
      </c>
      <c r="BE20">
        <v>1</v>
      </c>
      <c r="BF20">
        <v>5</v>
      </c>
      <c r="BG20">
        <v>1</v>
      </c>
      <c r="BH20">
        <v>1</v>
      </c>
      <c r="BI20">
        <v>5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4</v>
      </c>
      <c r="BR20">
        <v>3</v>
      </c>
      <c r="BS20">
        <v>6</v>
      </c>
      <c r="BT20">
        <v>4</v>
      </c>
      <c r="BU20">
        <v>1</v>
      </c>
      <c r="BV20">
        <v>5</v>
      </c>
      <c r="BW20">
        <v>1</v>
      </c>
      <c r="BX20">
        <v>5</v>
      </c>
      <c r="BY20">
        <v>1</v>
      </c>
      <c r="BZ20">
        <v>1</v>
      </c>
      <c r="CA20">
        <v>1</v>
      </c>
      <c r="CB20">
        <v>5</v>
      </c>
      <c r="CC20">
        <v>6</v>
      </c>
      <c r="CD20">
        <v>6</v>
      </c>
      <c r="CE20">
        <v>1</v>
      </c>
      <c r="CF20">
        <v>5</v>
      </c>
      <c r="CG20">
        <v>1</v>
      </c>
      <c r="CH20">
        <v>1</v>
      </c>
      <c r="CI20">
        <v>2</v>
      </c>
      <c r="CJ20">
        <v>5</v>
      </c>
      <c r="CK20">
        <v>1</v>
      </c>
      <c r="CL20">
        <v>5</v>
      </c>
      <c r="CM20">
        <v>5</v>
      </c>
      <c r="CN20">
        <v>1</v>
      </c>
      <c r="CO20">
        <v>1</v>
      </c>
      <c r="CP20">
        <v>4</v>
      </c>
      <c r="CQ20">
        <v>5</v>
      </c>
      <c r="CR20">
        <v>125066</v>
      </c>
      <c r="CT20">
        <f t="shared" si="10"/>
        <v>0</v>
      </c>
      <c r="CU20" s="122">
        <f t="shared" si="11"/>
        <v>0</v>
      </c>
      <c r="CV20" s="122">
        <f t="shared" si="12"/>
        <v>0</v>
      </c>
      <c r="CW20" s="122">
        <f t="shared" si="13"/>
        <v>0</v>
      </c>
      <c r="CX20" s="122">
        <f t="shared" si="14"/>
        <v>5144.0196171299986</v>
      </c>
      <c r="CY20" s="122">
        <f t="shared" si="15"/>
        <v>177.66790701414553</v>
      </c>
      <c r="CZ20" s="122">
        <f t="shared" si="16"/>
        <v>982.33601038790562</v>
      </c>
      <c r="DA20" s="122">
        <f t="shared" si="17"/>
        <v>297.68501478707827</v>
      </c>
      <c r="DB20" s="122">
        <f t="shared" si="18"/>
        <v>0</v>
      </c>
      <c r="DC20" s="122">
        <f t="shared" si="19"/>
        <v>0</v>
      </c>
      <c r="DD20" s="122">
        <f t="shared" si="20"/>
        <v>2421.6834059764169</v>
      </c>
      <c r="DE20" s="122">
        <f t="shared" si="21"/>
        <v>0</v>
      </c>
      <c r="DF20" s="122">
        <f t="shared" si="22"/>
        <v>8917.1500747962891</v>
      </c>
      <c r="DG20" s="122">
        <f t="shared" si="23"/>
        <v>0</v>
      </c>
      <c r="DH20" s="122">
        <f t="shared" si="24"/>
        <v>0</v>
      </c>
      <c r="DI20" s="122">
        <f t="shared" si="25"/>
        <v>0</v>
      </c>
      <c r="DJ20" s="122">
        <f t="shared" si="26"/>
        <v>0</v>
      </c>
      <c r="DK20" s="122">
        <f t="shared" si="27"/>
        <v>25932.008070767501</v>
      </c>
      <c r="DL20" s="122">
        <f t="shared" si="28"/>
        <v>0.37817090628072703</v>
      </c>
      <c r="DM20" s="122">
        <f t="shared" si="29"/>
        <v>0</v>
      </c>
      <c r="DN20" s="122">
        <f t="shared" si="30"/>
        <v>0</v>
      </c>
      <c r="DO20" s="122">
        <f t="shared" si="31"/>
        <v>0</v>
      </c>
      <c r="DP20" s="122">
        <f t="shared" si="32"/>
        <v>0</v>
      </c>
      <c r="DQ20" s="122">
        <f t="shared" si="33"/>
        <v>0</v>
      </c>
      <c r="DR20" s="122">
        <f t="shared" si="34"/>
        <v>1933.0302328470077</v>
      </c>
      <c r="DS20" s="122">
        <f t="shared" si="35"/>
        <v>0</v>
      </c>
      <c r="DT20" s="122">
        <f t="shared" si="36"/>
        <v>0</v>
      </c>
      <c r="DU20" s="122">
        <f t="shared" si="37"/>
        <v>0</v>
      </c>
      <c r="DV20" s="122">
        <f t="shared" si="38"/>
        <v>0</v>
      </c>
      <c r="DW20" s="122">
        <f t="shared" si="39"/>
        <v>353.24663646841009</v>
      </c>
      <c r="DX20" s="122">
        <f t="shared" si="40"/>
        <v>32640.484832078975</v>
      </c>
      <c r="DY20" s="122">
        <f t="shared" si="41"/>
        <v>0</v>
      </c>
      <c r="DZ20" s="122">
        <f t="shared" si="42"/>
        <v>0</v>
      </c>
      <c r="EA20" s="122">
        <f t="shared" si="43"/>
        <v>0</v>
      </c>
      <c r="EB20" s="122">
        <f t="shared" si="44"/>
        <v>0</v>
      </c>
      <c r="EC20" s="122">
        <f t="shared" si="45"/>
        <v>0</v>
      </c>
      <c r="ED20" s="122">
        <f t="shared" si="46"/>
        <v>0</v>
      </c>
      <c r="EE20" s="122">
        <f t="shared" si="47"/>
        <v>0</v>
      </c>
      <c r="EF20" s="122">
        <f t="shared" si="48"/>
        <v>0</v>
      </c>
      <c r="EG20" s="122">
        <f t="shared" si="49"/>
        <v>0</v>
      </c>
      <c r="EH20" s="122">
        <f t="shared" si="50"/>
        <v>0</v>
      </c>
      <c r="EI20" s="122">
        <f t="shared" si="51"/>
        <v>0</v>
      </c>
      <c r="EJ20" s="122">
        <f t="shared" si="52"/>
        <v>0</v>
      </c>
      <c r="EK20" s="122">
        <f t="shared" si="53"/>
        <v>0</v>
      </c>
      <c r="EL20" s="122">
        <f t="shared" si="54"/>
        <v>0</v>
      </c>
      <c r="EM20" s="122">
        <f t="shared" si="55"/>
        <v>0</v>
      </c>
      <c r="EN20" s="122">
        <f t="shared" si="56"/>
        <v>0</v>
      </c>
      <c r="EO20" s="122">
        <f t="shared" si="57"/>
        <v>0</v>
      </c>
      <c r="EP20" s="122">
        <f t="shared" si="58"/>
        <v>17409.190171716149</v>
      </c>
      <c r="EQ20" s="122">
        <f t="shared" si="59"/>
        <v>0</v>
      </c>
      <c r="ER20" s="122">
        <f t="shared" si="60"/>
        <v>0</v>
      </c>
      <c r="ES20" s="122">
        <f t="shared" si="61"/>
        <v>1206.4930228273431</v>
      </c>
      <c r="ET20" s="122">
        <f t="shared" si="62"/>
        <v>0</v>
      </c>
      <c r="EU20" s="122">
        <f t="shared" si="63"/>
        <v>0</v>
      </c>
      <c r="EV20" s="122">
        <f t="shared" si="64"/>
        <v>0</v>
      </c>
      <c r="EW20" s="122">
        <f t="shared" si="65"/>
        <v>0</v>
      </c>
      <c r="EX20" s="122">
        <f t="shared" si="66"/>
        <v>0</v>
      </c>
      <c r="EY20" s="122">
        <f t="shared" si="67"/>
        <v>0</v>
      </c>
      <c r="EZ20" s="122">
        <f t="shared" si="68"/>
        <v>0</v>
      </c>
      <c r="FA20" s="122">
        <f t="shared" si="69"/>
        <v>4044.749018592654</v>
      </c>
      <c r="FB20" s="122">
        <f t="shared" si="70"/>
        <v>3084.5563313681032</v>
      </c>
      <c r="FC20" s="122">
        <f t="shared" si="71"/>
        <v>0</v>
      </c>
      <c r="FD20" s="122">
        <f t="shared" si="72"/>
        <v>3697.5812539527424</v>
      </c>
      <c r="FE20" s="122">
        <f t="shared" si="73"/>
        <v>0</v>
      </c>
      <c r="FF20" s="122">
        <f t="shared" si="74"/>
        <v>0</v>
      </c>
      <c r="FG20" s="122">
        <f t="shared" si="75"/>
        <v>0</v>
      </c>
      <c r="FH20" s="122">
        <f t="shared" si="76"/>
        <v>5020.974115639372</v>
      </c>
      <c r="FI20" s="122">
        <f t="shared" si="77"/>
        <v>0</v>
      </c>
      <c r="FJ20" s="122">
        <f t="shared" si="78"/>
        <v>1102.4689968594193</v>
      </c>
      <c r="FK20" s="122">
        <f t="shared" si="79"/>
        <v>0</v>
      </c>
      <c r="FL20" s="122">
        <f t="shared" si="80"/>
        <v>3080.3085197947103</v>
      </c>
      <c r="FM20" s="122">
        <f t="shared" si="81"/>
        <v>0</v>
      </c>
      <c r="FN20" s="122">
        <f t="shared" si="82"/>
        <v>0</v>
      </c>
      <c r="FO20" s="122">
        <f t="shared" si="83"/>
        <v>0</v>
      </c>
      <c r="FP20" s="122">
        <f t="shared" si="84"/>
        <v>0</v>
      </c>
      <c r="FQ20" s="122">
        <f t="shared" si="85"/>
        <v>0</v>
      </c>
      <c r="FR20" s="122">
        <f t="shared" si="86"/>
        <v>0</v>
      </c>
      <c r="FS20" s="122">
        <f t="shared" si="87"/>
        <v>1513.1439729097549</v>
      </c>
      <c r="FT20" s="122">
        <f t="shared" si="88"/>
        <v>2145.5048968590172</v>
      </c>
      <c r="FU20" s="122">
        <f t="shared" si="89"/>
        <v>0</v>
      </c>
      <c r="FV20" s="122">
        <f t="shared" si="90"/>
        <v>0</v>
      </c>
      <c r="FW20" s="122">
        <f t="shared" si="91"/>
        <v>4526.4798264784258</v>
      </c>
      <c r="FX20" s="122">
        <f t="shared" si="92"/>
        <v>0</v>
      </c>
      <c r="FY20" s="122">
        <f t="shared" si="93"/>
        <v>0</v>
      </c>
      <c r="FZ20" s="122">
        <f t="shared" si="94"/>
        <v>0</v>
      </c>
      <c r="GA20" s="122">
        <f t="shared" si="95"/>
        <v>0</v>
      </c>
      <c r="GB20" s="122">
        <f t="shared" si="96"/>
        <v>0</v>
      </c>
      <c r="GC20" s="122">
        <f t="shared" si="97"/>
        <v>0</v>
      </c>
      <c r="GD20" s="122">
        <f t="shared" si="98"/>
        <v>0</v>
      </c>
      <c r="GE20" s="122">
        <f t="shared" si="99"/>
        <v>0</v>
      </c>
      <c r="GF20" s="122">
        <f t="shared" si="100"/>
        <v>0</v>
      </c>
      <c r="GG20" s="122">
        <f t="shared" si="101"/>
        <v>0</v>
      </c>
      <c r="GH20" s="122">
        <f t="shared" si="102"/>
        <v>0</v>
      </c>
      <c r="GI20" s="122">
        <f t="shared" si="103"/>
        <v>0</v>
      </c>
      <c r="GJ20" s="123">
        <f t="shared" si="104"/>
        <v>125066</v>
      </c>
      <c r="GK20" s="122">
        <f t="shared" si="105"/>
        <v>125631.1401001577</v>
      </c>
      <c r="GL20" s="122">
        <f t="shared" si="106"/>
        <v>-565.14010015770327</v>
      </c>
    </row>
    <row r="21" spans="1:194" x14ac:dyDescent="0.3">
      <c r="A21" t="s">
        <v>109</v>
      </c>
      <c r="B21">
        <v>4</v>
      </c>
      <c r="C21">
        <v>6</v>
      </c>
      <c r="D21">
        <v>1</v>
      </c>
      <c r="E21">
        <v>1</v>
      </c>
      <c r="F21">
        <v>1</v>
      </c>
      <c r="G21">
        <v>1</v>
      </c>
      <c r="H21">
        <v>1</v>
      </c>
      <c r="I21">
        <v>6</v>
      </c>
      <c r="J21">
        <v>6</v>
      </c>
      <c r="K21">
        <v>2</v>
      </c>
      <c r="L21">
        <v>4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6</v>
      </c>
      <c r="T21">
        <v>6</v>
      </c>
      <c r="U21">
        <v>4</v>
      </c>
      <c r="V21">
        <v>4</v>
      </c>
      <c r="W21">
        <v>4</v>
      </c>
      <c r="X21">
        <v>4</v>
      </c>
      <c r="Y21">
        <v>6</v>
      </c>
      <c r="Z21">
        <v>4</v>
      </c>
      <c r="AA21">
        <v>1</v>
      </c>
      <c r="AB21">
        <v>1</v>
      </c>
      <c r="AC21">
        <v>3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4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4</v>
      </c>
      <c r="AZ21">
        <v>1</v>
      </c>
      <c r="BA21">
        <v>6</v>
      </c>
      <c r="BB21">
        <v>1</v>
      </c>
      <c r="BC21">
        <v>1</v>
      </c>
      <c r="BD21">
        <v>1</v>
      </c>
      <c r="BE21">
        <v>3</v>
      </c>
      <c r="BF21">
        <v>3</v>
      </c>
      <c r="BG21">
        <v>1</v>
      </c>
      <c r="BH21">
        <v>1</v>
      </c>
      <c r="BI21">
        <v>4</v>
      </c>
      <c r="BJ21">
        <v>1</v>
      </c>
      <c r="BK21">
        <v>1</v>
      </c>
      <c r="BL21">
        <v>4</v>
      </c>
      <c r="BM21">
        <v>1</v>
      </c>
      <c r="BN21">
        <v>4</v>
      </c>
      <c r="BO21">
        <v>1</v>
      </c>
      <c r="BP21">
        <v>1</v>
      </c>
      <c r="BQ21">
        <v>1</v>
      </c>
      <c r="BR21">
        <v>6</v>
      </c>
      <c r="BS21">
        <v>1</v>
      </c>
      <c r="BT21">
        <v>3</v>
      </c>
      <c r="BU21">
        <v>4</v>
      </c>
      <c r="BV21">
        <v>1</v>
      </c>
      <c r="BW21">
        <v>4</v>
      </c>
      <c r="BX21">
        <v>1</v>
      </c>
      <c r="BY21">
        <v>1</v>
      </c>
      <c r="BZ21">
        <v>1</v>
      </c>
      <c r="CA21">
        <v>1</v>
      </c>
      <c r="CB21">
        <v>3</v>
      </c>
      <c r="CC21">
        <v>6</v>
      </c>
      <c r="CD21">
        <v>6</v>
      </c>
      <c r="CE21">
        <v>1</v>
      </c>
      <c r="CF21">
        <v>1</v>
      </c>
      <c r="CG21">
        <v>1</v>
      </c>
      <c r="CH21">
        <v>1</v>
      </c>
      <c r="CI21">
        <v>6</v>
      </c>
      <c r="CJ21">
        <v>1</v>
      </c>
      <c r="CK21">
        <v>4</v>
      </c>
      <c r="CL21">
        <v>6</v>
      </c>
      <c r="CM21">
        <v>1</v>
      </c>
      <c r="CN21">
        <v>4</v>
      </c>
      <c r="CO21">
        <v>1</v>
      </c>
      <c r="CP21">
        <v>1</v>
      </c>
      <c r="CQ21">
        <v>1</v>
      </c>
      <c r="CR21">
        <v>127857</v>
      </c>
      <c r="CT21">
        <f t="shared" si="10"/>
        <v>0</v>
      </c>
      <c r="CU21" s="122">
        <f t="shared" si="11"/>
        <v>0</v>
      </c>
      <c r="CV21" s="122">
        <f t="shared" si="12"/>
        <v>0</v>
      </c>
      <c r="CW21" s="122">
        <f t="shared" si="13"/>
        <v>0</v>
      </c>
      <c r="CX21" s="122">
        <f t="shared" si="14"/>
        <v>5144.0196171299986</v>
      </c>
      <c r="CY21" s="122">
        <f t="shared" si="15"/>
        <v>59.222635671381845</v>
      </c>
      <c r="CZ21" s="122">
        <f t="shared" si="16"/>
        <v>982.33601038790562</v>
      </c>
      <c r="DA21" s="122">
        <f t="shared" si="17"/>
        <v>1786.1100887224698</v>
      </c>
      <c r="DB21" s="122">
        <f t="shared" si="18"/>
        <v>0</v>
      </c>
      <c r="DC21" s="122">
        <f t="shared" si="19"/>
        <v>0</v>
      </c>
      <c r="DD21" s="122">
        <f t="shared" si="20"/>
        <v>3228.9112079685556</v>
      </c>
      <c r="DE21" s="122">
        <f t="shared" si="21"/>
        <v>0</v>
      </c>
      <c r="DF21" s="122">
        <f t="shared" si="22"/>
        <v>2972.3833582654297</v>
      </c>
      <c r="DG21" s="122">
        <f t="shared" si="23"/>
        <v>0</v>
      </c>
      <c r="DH21" s="122">
        <f t="shared" si="24"/>
        <v>0</v>
      </c>
      <c r="DI21" s="122">
        <f t="shared" si="25"/>
        <v>0</v>
      </c>
      <c r="DJ21" s="122">
        <f t="shared" si="26"/>
        <v>0</v>
      </c>
      <c r="DK21" s="122">
        <f t="shared" si="27"/>
        <v>31118.409684921004</v>
      </c>
      <c r="DL21" s="122">
        <f t="shared" si="28"/>
        <v>0.75634181256145405</v>
      </c>
      <c r="DM21" s="122">
        <f t="shared" si="29"/>
        <v>0</v>
      </c>
      <c r="DN21" s="122">
        <f t="shared" si="30"/>
        <v>0</v>
      </c>
      <c r="DO21" s="122">
        <f t="shared" si="31"/>
        <v>0</v>
      </c>
      <c r="DP21" s="122">
        <f t="shared" si="32"/>
        <v>0</v>
      </c>
      <c r="DQ21" s="122">
        <f t="shared" si="33"/>
        <v>0</v>
      </c>
      <c r="DR21" s="122">
        <f t="shared" si="34"/>
        <v>7732.1209313880308</v>
      </c>
      <c r="DS21" s="122">
        <f t="shared" si="35"/>
        <v>0</v>
      </c>
      <c r="DT21" s="122">
        <f t="shared" si="36"/>
        <v>0</v>
      </c>
      <c r="DU21" s="122">
        <f t="shared" si="37"/>
        <v>0</v>
      </c>
      <c r="DV21" s="122">
        <f t="shared" si="38"/>
        <v>0</v>
      </c>
      <c r="DW21" s="122">
        <f t="shared" si="39"/>
        <v>353.24663646841009</v>
      </c>
      <c r="DX21" s="122">
        <f t="shared" si="40"/>
        <v>10880.161610692992</v>
      </c>
      <c r="DY21" s="122">
        <f t="shared" si="41"/>
        <v>0</v>
      </c>
      <c r="DZ21" s="122">
        <f t="shared" si="42"/>
        <v>0</v>
      </c>
      <c r="EA21" s="122">
        <f t="shared" si="43"/>
        <v>0</v>
      </c>
      <c r="EB21" s="122">
        <f t="shared" si="44"/>
        <v>0</v>
      </c>
      <c r="EC21" s="122">
        <f t="shared" si="45"/>
        <v>0</v>
      </c>
      <c r="ED21" s="122">
        <f t="shared" si="46"/>
        <v>0</v>
      </c>
      <c r="EE21" s="122">
        <f t="shared" si="47"/>
        <v>0</v>
      </c>
      <c r="EF21" s="122">
        <f t="shared" si="48"/>
        <v>0</v>
      </c>
      <c r="EG21" s="122">
        <f t="shared" si="49"/>
        <v>0</v>
      </c>
      <c r="EH21" s="122">
        <f t="shared" si="50"/>
        <v>0</v>
      </c>
      <c r="EI21" s="122">
        <f t="shared" si="51"/>
        <v>0</v>
      </c>
      <c r="EJ21" s="122">
        <f t="shared" si="52"/>
        <v>0</v>
      </c>
      <c r="EK21" s="122">
        <f t="shared" si="53"/>
        <v>0</v>
      </c>
      <c r="EL21" s="122">
        <f t="shared" si="54"/>
        <v>0</v>
      </c>
      <c r="EM21" s="122">
        <f t="shared" si="55"/>
        <v>0</v>
      </c>
      <c r="EN21" s="122">
        <f t="shared" si="56"/>
        <v>0</v>
      </c>
      <c r="EO21" s="122">
        <f t="shared" si="57"/>
        <v>0</v>
      </c>
      <c r="EP21" s="122">
        <f t="shared" si="58"/>
        <v>3481.8380343432295</v>
      </c>
      <c r="EQ21" s="122">
        <f t="shared" si="59"/>
        <v>0</v>
      </c>
      <c r="ER21" s="122">
        <f t="shared" si="60"/>
        <v>0</v>
      </c>
      <c r="ES21" s="122">
        <f t="shared" si="61"/>
        <v>7238.9581369640582</v>
      </c>
      <c r="ET21" s="122">
        <f t="shared" si="62"/>
        <v>0</v>
      </c>
      <c r="EU21" s="122">
        <f t="shared" si="63"/>
        <v>0</v>
      </c>
      <c r="EV21" s="122">
        <f t="shared" si="64"/>
        <v>0</v>
      </c>
      <c r="EW21" s="122">
        <f t="shared" si="65"/>
        <v>0</v>
      </c>
      <c r="EX21" s="122">
        <f t="shared" si="66"/>
        <v>0</v>
      </c>
      <c r="EY21" s="122">
        <f t="shared" si="67"/>
        <v>0</v>
      </c>
      <c r="EZ21" s="122">
        <f t="shared" si="68"/>
        <v>0</v>
      </c>
      <c r="FA21" s="122">
        <f t="shared" si="69"/>
        <v>3235.7992148741232</v>
      </c>
      <c r="FB21" s="122">
        <f t="shared" si="70"/>
        <v>3084.5563313681032</v>
      </c>
      <c r="FC21" s="122">
        <f t="shared" si="71"/>
        <v>0</v>
      </c>
      <c r="FD21" s="122">
        <f t="shared" si="72"/>
        <v>14790.325015810969</v>
      </c>
      <c r="FE21" s="122">
        <f t="shared" si="73"/>
        <v>0</v>
      </c>
      <c r="FF21" s="122">
        <f t="shared" si="74"/>
        <v>0</v>
      </c>
      <c r="FG21" s="122">
        <f t="shared" si="75"/>
        <v>0</v>
      </c>
      <c r="FH21" s="122">
        <f t="shared" si="76"/>
        <v>5020.974115639372</v>
      </c>
      <c r="FI21" s="122">
        <f t="shared" si="77"/>
        <v>0</v>
      </c>
      <c r="FJ21" s="122">
        <f t="shared" si="78"/>
        <v>2204.9379937188387</v>
      </c>
      <c r="FK21" s="122">
        <f t="shared" si="79"/>
        <v>0</v>
      </c>
      <c r="FL21" s="122">
        <f t="shared" si="80"/>
        <v>2310.2313898460325</v>
      </c>
      <c r="FM21" s="122">
        <f t="shared" si="81"/>
        <v>0</v>
      </c>
      <c r="FN21" s="122">
        <f t="shared" si="82"/>
        <v>0</v>
      </c>
      <c r="FO21" s="122">
        <f t="shared" si="83"/>
        <v>0</v>
      </c>
      <c r="FP21" s="122">
        <f t="shared" si="84"/>
        <v>0</v>
      </c>
      <c r="FQ21" s="122">
        <f t="shared" si="85"/>
        <v>0</v>
      </c>
      <c r="FR21" s="122">
        <f t="shared" si="86"/>
        <v>0</v>
      </c>
      <c r="FS21" s="122">
        <f t="shared" si="87"/>
        <v>1513.1439729097549</v>
      </c>
      <c r="FT21" s="122">
        <f t="shared" si="88"/>
        <v>1287.3029381154101</v>
      </c>
      <c r="FU21" s="122">
        <f t="shared" si="89"/>
        <v>0</v>
      </c>
      <c r="FV21" s="122">
        <f t="shared" si="90"/>
        <v>0</v>
      </c>
      <c r="FW21" s="122">
        <f t="shared" si="91"/>
        <v>4526.4798264784258</v>
      </c>
      <c r="FX21" s="122">
        <f t="shared" si="92"/>
        <v>0</v>
      </c>
      <c r="FY21" s="122">
        <f t="shared" si="93"/>
        <v>0</v>
      </c>
      <c r="FZ21" s="122">
        <f t="shared" si="94"/>
        <v>0</v>
      </c>
      <c r="GA21" s="122">
        <f t="shared" si="95"/>
        <v>0</v>
      </c>
      <c r="GB21" s="122">
        <f t="shared" si="96"/>
        <v>0</v>
      </c>
      <c r="GC21" s="122">
        <f t="shared" si="97"/>
        <v>0</v>
      </c>
      <c r="GD21" s="122">
        <f t="shared" si="98"/>
        <v>0</v>
      </c>
      <c r="GE21" s="122">
        <f t="shared" si="99"/>
        <v>0</v>
      </c>
      <c r="GF21" s="122">
        <f t="shared" si="100"/>
        <v>0</v>
      </c>
      <c r="GG21" s="122">
        <f t="shared" si="101"/>
        <v>0</v>
      </c>
      <c r="GH21" s="122">
        <f t="shared" si="102"/>
        <v>0</v>
      </c>
      <c r="GI21" s="122">
        <f t="shared" si="103"/>
        <v>0</v>
      </c>
      <c r="GJ21" s="123">
        <f t="shared" si="104"/>
        <v>127857</v>
      </c>
      <c r="GK21" s="122">
        <f t="shared" si="105"/>
        <v>112952.22509349708</v>
      </c>
      <c r="GL21" s="122">
        <f t="shared" si="106"/>
        <v>14904.77490650292</v>
      </c>
    </row>
    <row r="22" spans="1:194" x14ac:dyDescent="0.3">
      <c r="A22" t="s">
        <v>110</v>
      </c>
      <c r="B22">
        <v>6</v>
      </c>
      <c r="C22">
        <v>6</v>
      </c>
      <c r="D22">
        <v>6</v>
      </c>
      <c r="E22">
        <v>1</v>
      </c>
      <c r="F22">
        <v>1</v>
      </c>
      <c r="G22">
        <v>1</v>
      </c>
      <c r="H22">
        <v>6</v>
      </c>
      <c r="I22">
        <v>5</v>
      </c>
      <c r="J22">
        <v>6</v>
      </c>
      <c r="K22">
        <v>1</v>
      </c>
      <c r="L22">
        <v>5</v>
      </c>
      <c r="M22">
        <v>1</v>
      </c>
      <c r="N22">
        <v>1</v>
      </c>
      <c r="O22">
        <v>4</v>
      </c>
      <c r="P22">
        <v>2</v>
      </c>
      <c r="Q22">
        <v>2</v>
      </c>
      <c r="R22">
        <v>3</v>
      </c>
      <c r="S22">
        <v>5</v>
      </c>
      <c r="T22">
        <v>5</v>
      </c>
      <c r="U22">
        <v>6</v>
      </c>
      <c r="V22">
        <v>6</v>
      </c>
      <c r="W22">
        <v>6</v>
      </c>
      <c r="X22">
        <v>6</v>
      </c>
      <c r="Y22">
        <v>6</v>
      </c>
      <c r="Z22">
        <v>5</v>
      </c>
      <c r="AA22">
        <v>1</v>
      </c>
      <c r="AB22">
        <v>5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6</v>
      </c>
      <c r="AK22">
        <v>1</v>
      </c>
      <c r="AL22">
        <v>4</v>
      </c>
      <c r="AM22">
        <v>4</v>
      </c>
      <c r="AN22">
        <v>5</v>
      </c>
      <c r="AO22">
        <v>1</v>
      </c>
      <c r="AP22">
        <v>4</v>
      </c>
      <c r="AQ22">
        <v>1</v>
      </c>
      <c r="AR22">
        <v>1</v>
      </c>
      <c r="AS22">
        <v>1</v>
      </c>
      <c r="AT22">
        <v>6</v>
      </c>
      <c r="AU22">
        <v>1</v>
      </c>
      <c r="AV22">
        <v>5</v>
      </c>
      <c r="AW22">
        <v>4</v>
      </c>
      <c r="AX22">
        <v>1</v>
      </c>
      <c r="AY22">
        <v>5</v>
      </c>
      <c r="AZ22">
        <v>5</v>
      </c>
      <c r="BA22">
        <v>1</v>
      </c>
      <c r="BB22">
        <v>1</v>
      </c>
      <c r="BC22">
        <v>5</v>
      </c>
      <c r="BD22">
        <v>1</v>
      </c>
      <c r="BE22">
        <v>4</v>
      </c>
      <c r="BF22">
        <v>5</v>
      </c>
      <c r="BG22">
        <v>4</v>
      </c>
      <c r="BH22">
        <v>5</v>
      </c>
      <c r="BI22">
        <v>5</v>
      </c>
      <c r="BJ22">
        <v>1</v>
      </c>
      <c r="BK22">
        <v>1</v>
      </c>
      <c r="BL22">
        <v>5</v>
      </c>
      <c r="BM22">
        <v>6</v>
      </c>
      <c r="BN22">
        <v>6</v>
      </c>
      <c r="BO22">
        <v>5</v>
      </c>
      <c r="BP22">
        <v>1</v>
      </c>
      <c r="BQ22">
        <v>1</v>
      </c>
      <c r="BR22">
        <v>5</v>
      </c>
      <c r="BS22">
        <v>1</v>
      </c>
      <c r="BT22">
        <v>1</v>
      </c>
      <c r="BU22">
        <v>1</v>
      </c>
      <c r="BV22">
        <v>5</v>
      </c>
      <c r="BW22">
        <v>5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6</v>
      </c>
      <c r="CD22">
        <v>6</v>
      </c>
      <c r="CE22">
        <v>1</v>
      </c>
      <c r="CF22">
        <v>5</v>
      </c>
      <c r="CG22">
        <v>6</v>
      </c>
      <c r="CH22">
        <v>1</v>
      </c>
      <c r="CI22">
        <v>6</v>
      </c>
      <c r="CJ22">
        <v>1</v>
      </c>
      <c r="CK22">
        <v>5</v>
      </c>
      <c r="CL22">
        <v>6</v>
      </c>
      <c r="CM22">
        <v>5</v>
      </c>
      <c r="CN22">
        <v>1</v>
      </c>
      <c r="CO22">
        <v>1</v>
      </c>
      <c r="CP22">
        <v>2</v>
      </c>
      <c r="CQ22">
        <v>5</v>
      </c>
      <c r="CR22">
        <v>113566</v>
      </c>
      <c r="CT22">
        <f t="shared" si="10"/>
        <v>0</v>
      </c>
      <c r="CU22" s="122">
        <f t="shared" si="11"/>
        <v>0</v>
      </c>
      <c r="CV22" s="122">
        <f t="shared" si="12"/>
        <v>0</v>
      </c>
      <c r="CW22" s="122">
        <f t="shared" si="13"/>
        <v>0</v>
      </c>
      <c r="CX22" s="122">
        <f t="shared" si="14"/>
        <v>5144.0196171299986</v>
      </c>
      <c r="CY22" s="122">
        <f t="shared" si="15"/>
        <v>59.222635671381845</v>
      </c>
      <c r="CZ22" s="122">
        <f t="shared" si="16"/>
        <v>5894.0160623274332</v>
      </c>
      <c r="DA22" s="122">
        <f t="shared" si="17"/>
        <v>1488.4250739353913</v>
      </c>
      <c r="DB22" s="122">
        <f t="shared" si="18"/>
        <v>0</v>
      </c>
      <c r="DC22" s="122">
        <f t="shared" si="19"/>
        <v>0</v>
      </c>
      <c r="DD22" s="122">
        <f t="shared" si="20"/>
        <v>4036.1390099606942</v>
      </c>
      <c r="DE22" s="122">
        <f t="shared" si="21"/>
        <v>0</v>
      </c>
      <c r="DF22" s="122">
        <f t="shared" si="22"/>
        <v>2972.3833582654297</v>
      </c>
      <c r="DG22" s="122">
        <f t="shared" si="23"/>
        <v>0</v>
      </c>
      <c r="DH22" s="122">
        <f t="shared" si="24"/>
        <v>0</v>
      </c>
      <c r="DI22" s="122">
        <f t="shared" si="25"/>
        <v>0</v>
      </c>
      <c r="DJ22" s="122">
        <f t="shared" si="26"/>
        <v>0</v>
      </c>
      <c r="DK22" s="122">
        <f t="shared" si="27"/>
        <v>25932.008070767501</v>
      </c>
      <c r="DL22" s="122">
        <f t="shared" si="28"/>
        <v>0.63028484380121164</v>
      </c>
      <c r="DM22" s="122">
        <f t="shared" si="29"/>
        <v>0</v>
      </c>
      <c r="DN22" s="122">
        <f t="shared" si="30"/>
        <v>0</v>
      </c>
      <c r="DO22" s="122">
        <f t="shared" si="31"/>
        <v>0</v>
      </c>
      <c r="DP22" s="122">
        <f t="shared" si="32"/>
        <v>0</v>
      </c>
      <c r="DQ22" s="122">
        <f t="shared" si="33"/>
        <v>0</v>
      </c>
      <c r="DR22" s="122">
        <f t="shared" si="34"/>
        <v>9665.1511642350379</v>
      </c>
      <c r="DS22" s="122">
        <f t="shared" si="35"/>
        <v>0</v>
      </c>
      <c r="DT22" s="122">
        <f t="shared" si="36"/>
        <v>0</v>
      </c>
      <c r="DU22" s="122">
        <f t="shared" si="37"/>
        <v>0</v>
      </c>
      <c r="DV22" s="122">
        <f t="shared" si="38"/>
        <v>0</v>
      </c>
      <c r="DW22" s="122">
        <f t="shared" si="39"/>
        <v>353.24663646841009</v>
      </c>
      <c r="DX22" s="122">
        <f t="shared" si="40"/>
        <v>10880.161610692992</v>
      </c>
      <c r="DY22" s="122">
        <f t="shared" si="41"/>
        <v>0</v>
      </c>
      <c r="DZ22" s="122">
        <f t="shared" si="42"/>
        <v>0</v>
      </c>
      <c r="EA22" s="122">
        <f t="shared" si="43"/>
        <v>0</v>
      </c>
      <c r="EB22" s="122">
        <f t="shared" si="44"/>
        <v>0</v>
      </c>
      <c r="EC22" s="122">
        <f t="shared" si="45"/>
        <v>0</v>
      </c>
      <c r="ED22" s="122">
        <f t="shared" si="46"/>
        <v>0</v>
      </c>
      <c r="EE22" s="122">
        <f t="shared" si="47"/>
        <v>0</v>
      </c>
      <c r="EF22" s="122">
        <f t="shared" si="48"/>
        <v>0</v>
      </c>
      <c r="EG22" s="122">
        <f t="shared" si="49"/>
        <v>0</v>
      </c>
      <c r="EH22" s="122">
        <f t="shared" si="50"/>
        <v>0</v>
      </c>
      <c r="EI22" s="122">
        <f t="shared" si="51"/>
        <v>0</v>
      </c>
      <c r="EJ22" s="122">
        <f t="shared" si="52"/>
        <v>0</v>
      </c>
      <c r="EK22" s="122">
        <f t="shared" si="53"/>
        <v>0</v>
      </c>
      <c r="EL22" s="122">
        <f t="shared" si="54"/>
        <v>0</v>
      </c>
      <c r="EM22" s="122">
        <f t="shared" si="55"/>
        <v>0</v>
      </c>
      <c r="EN22" s="122">
        <f t="shared" si="56"/>
        <v>0</v>
      </c>
      <c r="EO22" s="122">
        <f t="shared" si="57"/>
        <v>0</v>
      </c>
      <c r="EP22" s="122">
        <f t="shared" si="58"/>
        <v>3481.8380343432295</v>
      </c>
      <c r="EQ22" s="122">
        <f t="shared" si="59"/>
        <v>0</v>
      </c>
      <c r="ER22" s="122">
        <f t="shared" si="60"/>
        <v>0</v>
      </c>
      <c r="ES22" s="122">
        <f t="shared" si="61"/>
        <v>1206.4930228273431</v>
      </c>
      <c r="ET22" s="122">
        <f t="shared" si="62"/>
        <v>0</v>
      </c>
      <c r="EU22" s="122">
        <f t="shared" si="63"/>
        <v>0</v>
      </c>
      <c r="EV22" s="122">
        <f t="shared" si="64"/>
        <v>0</v>
      </c>
      <c r="EW22" s="122">
        <f t="shared" si="65"/>
        <v>0</v>
      </c>
      <c r="EX22" s="122">
        <f t="shared" si="66"/>
        <v>0</v>
      </c>
      <c r="EY22" s="122">
        <f t="shared" si="67"/>
        <v>0</v>
      </c>
      <c r="EZ22" s="122">
        <f t="shared" si="68"/>
        <v>0</v>
      </c>
      <c r="FA22" s="122">
        <f t="shared" si="69"/>
        <v>4044.749018592654</v>
      </c>
      <c r="FB22" s="122">
        <f t="shared" si="70"/>
        <v>3084.5563313681032</v>
      </c>
      <c r="FC22" s="122">
        <f t="shared" si="71"/>
        <v>0</v>
      </c>
      <c r="FD22" s="122">
        <f t="shared" si="72"/>
        <v>18487.906269763713</v>
      </c>
      <c r="FE22" s="122">
        <f t="shared" si="73"/>
        <v>0</v>
      </c>
      <c r="FF22" s="122">
        <f t="shared" si="74"/>
        <v>0</v>
      </c>
      <c r="FG22" s="122">
        <f t="shared" si="75"/>
        <v>0</v>
      </c>
      <c r="FH22" s="122">
        <f t="shared" si="76"/>
        <v>5020.974115639372</v>
      </c>
      <c r="FI22" s="122">
        <f t="shared" si="77"/>
        <v>0</v>
      </c>
      <c r="FJ22" s="122">
        <f t="shared" si="78"/>
        <v>1837.4483280990326</v>
      </c>
      <c r="FK22" s="122">
        <f t="shared" si="79"/>
        <v>0</v>
      </c>
      <c r="FL22" s="122">
        <f t="shared" si="80"/>
        <v>770.07712994867757</v>
      </c>
      <c r="FM22" s="122">
        <f t="shared" si="81"/>
        <v>0</v>
      </c>
      <c r="FN22" s="122">
        <f t="shared" si="82"/>
        <v>0</v>
      </c>
      <c r="FO22" s="122">
        <f t="shared" si="83"/>
        <v>0</v>
      </c>
      <c r="FP22" s="122">
        <f t="shared" si="84"/>
        <v>0</v>
      </c>
      <c r="FQ22" s="122">
        <f t="shared" si="85"/>
        <v>0</v>
      </c>
      <c r="FR22" s="122">
        <f t="shared" si="86"/>
        <v>0</v>
      </c>
      <c r="FS22" s="122">
        <f t="shared" si="87"/>
        <v>1513.1439729097549</v>
      </c>
      <c r="FT22" s="122">
        <f t="shared" si="88"/>
        <v>429.10097937180342</v>
      </c>
      <c r="FU22" s="122">
        <f t="shared" si="89"/>
        <v>0</v>
      </c>
      <c r="FV22" s="122">
        <f t="shared" si="90"/>
        <v>0</v>
      </c>
      <c r="FW22" s="122">
        <f t="shared" si="91"/>
        <v>4526.4798264784258</v>
      </c>
      <c r="FX22" s="122">
        <f t="shared" si="92"/>
        <v>0</v>
      </c>
      <c r="FY22" s="122">
        <f t="shared" si="93"/>
        <v>0</v>
      </c>
      <c r="FZ22" s="122">
        <f t="shared" si="94"/>
        <v>0</v>
      </c>
      <c r="GA22" s="122">
        <f t="shared" si="95"/>
        <v>0</v>
      </c>
      <c r="GB22" s="122">
        <f t="shared" si="96"/>
        <v>0</v>
      </c>
      <c r="GC22" s="122">
        <f t="shared" si="97"/>
        <v>0</v>
      </c>
      <c r="GD22" s="122">
        <f t="shared" si="98"/>
        <v>0</v>
      </c>
      <c r="GE22" s="122">
        <f t="shared" si="99"/>
        <v>0</v>
      </c>
      <c r="GF22" s="122">
        <f t="shared" si="100"/>
        <v>0</v>
      </c>
      <c r="GG22" s="122">
        <f t="shared" si="101"/>
        <v>0</v>
      </c>
      <c r="GH22" s="122">
        <f t="shared" si="102"/>
        <v>0</v>
      </c>
      <c r="GI22" s="122">
        <f t="shared" si="103"/>
        <v>0</v>
      </c>
      <c r="GJ22" s="123">
        <f t="shared" si="104"/>
        <v>113566</v>
      </c>
      <c r="GK22" s="122">
        <f t="shared" si="105"/>
        <v>110828.1705536402</v>
      </c>
      <c r="GL22" s="122">
        <f t="shared" si="106"/>
        <v>2737.8294463597995</v>
      </c>
    </row>
    <row r="23" spans="1:194" x14ac:dyDescent="0.3">
      <c r="A23" t="s">
        <v>111</v>
      </c>
      <c r="B23">
        <v>6</v>
      </c>
      <c r="C23">
        <v>6</v>
      </c>
      <c r="D23">
        <v>2</v>
      </c>
      <c r="E23">
        <v>2</v>
      </c>
      <c r="F23">
        <v>6</v>
      </c>
      <c r="G23">
        <v>2</v>
      </c>
      <c r="H23">
        <v>1</v>
      </c>
      <c r="I23">
        <v>2</v>
      </c>
      <c r="J23">
        <v>6</v>
      </c>
      <c r="K23">
        <v>5</v>
      </c>
      <c r="L23">
        <v>1</v>
      </c>
      <c r="M23">
        <v>2</v>
      </c>
      <c r="N23">
        <v>1</v>
      </c>
      <c r="O23">
        <v>1</v>
      </c>
      <c r="P23">
        <v>1</v>
      </c>
      <c r="Q23">
        <v>1</v>
      </c>
      <c r="R23">
        <v>1</v>
      </c>
      <c r="S23">
        <v>2</v>
      </c>
      <c r="T23">
        <v>2</v>
      </c>
      <c r="U23">
        <v>6</v>
      </c>
      <c r="V23">
        <v>6</v>
      </c>
      <c r="W23">
        <v>6</v>
      </c>
      <c r="X23">
        <v>6</v>
      </c>
      <c r="Y23">
        <v>6</v>
      </c>
      <c r="Z23">
        <v>2</v>
      </c>
      <c r="AA23">
        <v>1</v>
      </c>
      <c r="AB23">
        <v>1</v>
      </c>
      <c r="AC23">
        <v>2</v>
      </c>
      <c r="AD23">
        <v>1</v>
      </c>
      <c r="AE23">
        <v>1</v>
      </c>
      <c r="AF23">
        <v>2</v>
      </c>
      <c r="AG23">
        <v>1</v>
      </c>
      <c r="AH23">
        <v>1</v>
      </c>
      <c r="AI23">
        <v>2</v>
      </c>
      <c r="AJ23">
        <v>6</v>
      </c>
      <c r="AK23">
        <v>1</v>
      </c>
      <c r="AL23">
        <v>1</v>
      </c>
      <c r="AM23">
        <v>2</v>
      </c>
      <c r="AN23">
        <v>1</v>
      </c>
      <c r="AO23">
        <v>1</v>
      </c>
      <c r="AP23">
        <v>1</v>
      </c>
      <c r="AQ23">
        <v>2</v>
      </c>
      <c r="AR23">
        <v>1</v>
      </c>
      <c r="AS23">
        <v>1</v>
      </c>
      <c r="AT23">
        <v>6</v>
      </c>
      <c r="AU23">
        <v>1</v>
      </c>
      <c r="AV23">
        <v>2</v>
      </c>
      <c r="AW23">
        <v>2</v>
      </c>
      <c r="AX23">
        <v>6</v>
      </c>
      <c r="AY23">
        <v>1</v>
      </c>
      <c r="AZ23">
        <v>1</v>
      </c>
      <c r="BA23">
        <v>6</v>
      </c>
      <c r="BB23">
        <v>6</v>
      </c>
      <c r="BC23">
        <v>2</v>
      </c>
      <c r="BD23">
        <v>1</v>
      </c>
      <c r="BE23">
        <v>2</v>
      </c>
      <c r="BF23">
        <v>6</v>
      </c>
      <c r="BG23">
        <v>2</v>
      </c>
      <c r="BH23">
        <v>1</v>
      </c>
      <c r="BI23">
        <v>1</v>
      </c>
      <c r="BJ23">
        <v>6</v>
      </c>
      <c r="BK23">
        <v>1</v>
      </c>
      <c r="BL23">
        <v>2</v>
      </c>
      <c r="BM23">
        <v>1</v>
      </c>
      <c r="BN23">
        <v>6</v>
      </c>
      <c r="BO23">
        <v>6</v>
      </c>
      <c r="BP23">
        <v>1</v>
      </c>
      <c r="BQ23">
        <v>1</v>
      </c>
      <c r="BR23">
        <v>6</v>
      </c>
      <c r="BS23">
        <v>1</v>
      </c>
      <c r="BT23">
        <v>1</v>
      </c>
      <c r="BU23">
        <v>6</v>
      </c>
      <c r="BV23">
        <v>1</v>
      </c>
      <c r="BW23">
        <v>6</v>
      </c>
      <c r="BX23">
        <v>6</v>
      </c>
      <c r="BY23">
        <v>1</v>
      </c>
      <c r="BZ23">
        <v>2</v>
      </c>
      <c r="CA23">
        <v>1</v>
      </c>
      <c r="CB23">
        <v>2</v>
      </c>
      <c r="CC23">
        <v>6</v>
      </c>
      <c r="CD23">
        <v>6</v>
      </c>
      <c r="CE23">
        <v>2</v>
      </c>
      <c r="CF23">
        <v>2</v>
      </c>
      <c r="CG23">
        <v>2</v>
      </c>
      <c r="CH23">
        <v>2</v>
      </c>
      <c r="CI23">
        <v>5</v>
      </c>
      <c r="CJ23">
        <v>2</v>
      </c>
      <c r="CK23">
        <v>2</v>
      </c>
      <c r="CL23">
        <v>6</v>
      </c>
      <c r="CM23">
        <v>6</v>
      </c>
      <c r="CN23">
        <v>2</v>
      </c>
      <c r="CO23">
        <v>1</v>
      </c>
      <c r="CP23">
        <v>1</v>
      </c>
      <c r="CQ23">
        <v>6</v>
      </c>
      <c r="CR23">
        <v>139250</v>
      </c>
      <c r="CT23">
        <f t="shared" si="10"/>
        <v>0</v>
      </c>
      <c r="CU23" s="122">
        <f t="shared" si="11"/>
        <v>0</v>
      </c>
      <c r="CV23" s="122">
        <f t="shared" si="12"/>
        <v>0</v>
      </c>
      <c r="CW23" s="122">
        <f t="shared" si="13"/>
        <v>0</v>
      </c>
      <c r="CX23" s="122">
        <f t="shared" si="14"/>
        <v>30864.117702779993</v>
      </c>
      <c r="CY23" s="122">
        <f t="shared" si="15"/>
        <v>118.44527134276369</v>
      </c>
      <c r="CZ23" s="122">
        <f t="shared" si="16"/>
        <v>982.33601038790562</v>
      </c>
      <c r="DA23" s="122">
        <f t="shared" si="17"/>
        <v>595.37002957415655</v>
      </c>
      <c r="DB23" s="122">
        <f t="shared" si="18"/>
        <v>0</v>
      </c>
      <c r="DC23" s="122">
        <f t="shared" si="19"/>
        <v>0</v>
      </c>
      <c r="DD23" s="122">
        <f t="shared" si="20"/>
        <v>807.22780199213889</v>
      </c>
      <c r="DE23" s="122">
        <f t="shared" si="21"/>
        <v>0</v>
      </c>
      <c r="DF23" s="122">
        <f t="shared" si="22"/>
        <v>2972.3833582654297</v>
      </c>
      <c r="DG23" s="122">
        <f t="shared" si="23"/>
        <v>0</v>
      </c>
      <c r="DH23" s="122">
        <f t="shared" si="24"/>
        <v>0</v>
      </c>
      <c r="DI23" s="122">
        <f t="shared" si="25"/>
        <v>0</v>
      </c>
      <c r="DJ23" s="122">
        <f t="shared" si="26"/>
        <v>0</v>
      </c>
      <c r="DK23" s="122">
        <f t="shared" si="27"/>
        <v>10372.803228307001</v>
      </c>
      <c r="DL23" s="122">
        <f t="shared" si="28"/>
        <v>0.25211393752048467</v>
      </c>
      <c r="DM23" s="122">
        <f t="shared" si="29"/>
        <v>0</v>
      </c>
      <c r="DN23" s="122">
        <f t="shared" si="30"/>
        <v>0</v>
      </c>
      <c r="DO23" s="122">
        <f t="shared" si="31"/>
        <v>0</v>
      </c>
      <c r="DP23" s="122">
        <f t="shared" si="32"/>
        <v>0</v>
      </c>
      <c r="DQ23" s="122">
        <f t="shared" si="33"/>
        <v>0</v>
      </c>
      <c r="DR23" s="122">
        <f t="shared" si="34"/>
        <v>3866.0604656940154</v>
      </c>
      <c r="DS23" s="122">
        <f t="shared" si="35"/>
        <v>0</v>
      </c>
      <c r="DT23" s="122">
        <f t="shared" si="36"/>
        <v>0</v>
      </c>
      <c r="DU23" s="122">
        <f t="shared" si="37"/>
        <v>0</v>
      </c>
      <c r="DV23" s="122">
        <f t="shared" si="38"/>
        <v>0</v>
      </c>
      <c r="DW23" s="122">
        <f t="shared" si="39"/>
        <v>353.24663646841009</v>
      </c>
      <c r="DX23" s="122">
        <f t="shared" si="40"/>
        <v>21760.323221385985</v>
      </c>
      <c r="DY23" s="122">
        <f t="shared" si="41"/>
        <v>0</v>
      </c>
      <c r="DZ23" s="122">
        <f t="shared" si="42"/>
        <v>0</v>
      </c>
      <c r="EA23" s="122">
        <f t="shared" si="43"/>
        <v>0</v>
      </c>
      <c r="EB23" s="122">
        <f t="shared" si="44"/>
        <v>0</v>
      </c>
      <c r="EC23" s="122">
        <f t="shared" si="45"/>
        <v>0</v>
      </c>
      <c r="ED23" s="122">
        <f t="shared" si="46"/>
        <v>0</v>
      </c>
      <c r="EE23" s="122">
        <f t="shared" si="47"/>
        <v>0</v>
      </c>
      <c r="EF23" s="122">
        <f t="shared" si="48"/>
        <v>0</v>
      </c>
      <c r="EG23" s="122">
        <f t="shared" si="49"/>
        <v>0</v>
      </c>
      <c r="EH23" s="122">
        <f t="shared" si="50"/>
        <v>0</v>
      </c>
      <c r="EI23" s="122">
        <f t="shared" si="51"/>
        <v>0</v>
      </c>
      <c r="EJ23" s="122">
        <f t="shared" si="52"/>
        <v>0</v>
      </c>
      <c r="EK23" s="122">
        <f t="shared" si="53"/>
        <v>0</v>
      </c>
      <c r="EL23" s="122">
        <f t="shared" si="54"/>
        <v>0</v>
      </c>
      <c r="EM23" s="122">
        <f t="shared" si="55"/>
        <v>0</v>
      </c>
      <c r="EN23" s="122">
        <f t="shared" si="56"/>
        <v>0</v>
      </c>
      <c r="EO23" s="122">
        <f t="shared" si="57"/>
        <v>0</v>
      </c>
      <c r="EP23" s="122">
        <f t="shared" si="58"/>
        <v>20891.028206059378</v>
      </c>
      <c r="EQ23" s="122">
        <f t="shared" si="59"/>
        <v>0</v>
      </c>
      <c r="ER23" s="122">
        <f t="shared" si="60"/>
        <v>0</v>
      </c>
      <c r="ES23" s="122">
        <f t="shared" si="61"/>
        <v>7238.9581369640582</v>
      </c>
      <c r="ET23" s="122">
        <f t="shared" si="62"/>
        <v>0</v>
      </c>
      <c r="EU23" s="122">
        <f t="shared" si="63"/>
        <v>0</v>
      </c>
      <c r="EV23" s="122">
        <f t="shared" si="64"/>
        <v>0</v>
      </c>
      <c r="EW23" s="122">
        <f t="shared" si="65"/>
        <v>0</v>
      </c>
      <c r="EX23" s="122">
        <f t="shared" si="66"/>
        <v>0</v>
      </c>
      <c r="EY23" s="122">
        <f t="shared" si="67"/>
        <v>0</v>
      </c>
      <c r="EZ23" s="122">
        <f t="shared" si="68"/>
        <v>0</v>
      </c>
      <c r="FA23" s="122">
        <f t="shared" si="69"/>
        <v>808.9498037185308</v>
      </c>
      <c r="FB23" s="122">
        <f t="shared" si="70"/>
        <v>18507.337988208619</v>
      </c>
      <c r="FC23" s="122">
        <f t="shared" si="71"/>
        <v>0</v>
      </c>
      <c r="FD23" s="122">
        <f t="shared" si="72"/>
        <v>7395.1625079054847</v>
      </c>
      <c r="FE23" s="122">
        <f t="shared" si="73"/>
        <v>0</v>
      </c>
      <c r="FF23" s="122">
        <f t="shared" si="74"/>
        <v>0</v>
      </c>
      <c r="FG23" s="122">
        <f t="shared" si="75"/>
        <v>0</v>
      </c>
      <c r="FH23" s="122">
        <f t="shared" si="76"/>
        <v>5020.974115639372</v>
      </c>
      <c r="FI23" s="122">
        <f t="shared" si="77"/>
        <v>0</v>
      </c>
      <c r="FJ23" s="122">
        <f t="shared" si="78"/>
        <v>2204.9379937188387</v>
      </c>
      <c r="FK23" s="122">
        <f t="shared" si="79"/>
        <v>0</v>
      </c>
      <c r="FL23" s="122">
        <f t="shared" si="80"/>
        <v>770.07712994867757</v>
      </c>
      <c r="FM23" s="122">
        <f t="shared" si="81"/>
        <v>0</v>
      </c>
      <c r="FN23" s="122">
        <f t="shared" si="82"/>
        <v>0</v>
      </c>
      <c r="FO23" s="122">
        <f t="shared" si="83"/>
        <v>0</v>
      </c>
      <c r="FP23" s="122">
        <f t="shared" si="84"/>
        <v>0</v>
      </c>
      <c r="FQ23" s="122">
        <f t="shared" si="85"/>
        <v>0</v>
      </c>
      <c r="FR23" s="122">
        <f t="shared" si="86"/>
        <v>0</v>
      </c>
      <c r="FS23" s="122">
        <f t="shared" si="87"/>
        <v>1513.1439729097549</v>
      </c>
      <c r="FT23" s="122">
        <f t="shared" si="88"/>
        <v>858.20195874360684</v>
      </c>
      <c r="FU23" s="122">
        <f t="shared" si="89"/>
        <v>0</v>
      </c>
      <c r="FV23" s="122">
        <f t="shared" si="90"/>
        <v>0</v>
      </c>
      <c r="FW23" s="122">
        <f t="shared" si="91"/>
        <v>9052.9596529568516</v>
      </c>
      <c r="FX23" s="122">
        <f t="shared" si="92"/>
        <v>0</v>
      </c>
      <c r="FY23" s="122">
        <f t="shared" si="93"/>
        <v>0</v>
      </c>
      <c r="FZ23" s="122">
        <f t="shared" si="94"/>
        <v>0</v>
      </c>
      <c r="GA23" s="122">
        <f t="shared" si="95"/>
        <v>0</v>
      </c>
      <c r="GB23" s="122">
        <f t="shared" si="96"/>
        <v>0</v>
      </c>
      <c r="GC23" s="122">
        <f t="shared" si="97"/>
        <v>0</v>
      </c>
      <c r="GD23" s="122">
        <f t="shared" si="98"/>
        <v>0</v>
      </c>
      <c r="GE23" s="122">
        <f t="shared" si="99"/>
        <v>0</v>
      </c>
      <c r="GF23" s="122">
        <f t="shared" si="100"/>
        <v>0</v>
      </c>
      <c r="GG23" s="122">
        <f t="shared" si="101"/>
        <v>0</v>
      </c>
      <c r="GH23" s="122">
        <f t="shared" si="102"/>
        <v>0</v>
      </c>
      <c r="GI23" s="122">
        <f t="shared" si="103"/>
        <v>0</v>
      </c>
      <c r="GJ23" s="123">
        <f t="shared" si="104"/>
        <v>139250</v>
      </c>
      <c r="GK23" s="122">
        <f t="shared" si="105"/>
        <v>146954.29730690847</v>
      </c>
      <c r="GL23" s="122">
        <f t="shared" si="106"/>
        <v>-7704.2973069084692</v>
      </c>
    </row>
    <row r="24" spans="1:194" x14ac:dyDescent="0.3">
      <c r="A24" t="s">
        <v>112</v>
      </c>
      <c r="B24">
        <v>6</v>
      </c>
      <c r="C24">
        <v>6</v>
      </c>
      <c r="D24">
        <v>5</v>
      </c>
      <c r="E24">
        <v>4</v>
      </c>
      <c r="F24">
        <v>1</v>
      </c>
      <c r="G24">
        <v>5</v>
      </c>
      <c r="H24">
        <v>1</v>
      </c>
      <c r="I24">
        <v>5</v>
      </c>
      <c r="J24">
        <v>6</v>
      </c>
      <c r="K24">
        <v>1</v>
      </c>
      <c r="L24">
        <v>1</v>
      </c>
      <c r="M24">
        <v>5</v>
      </c>
      <c r="N24">
        <v>1</v>
      </c>
      <c r="O24">
        <v>1</v>
      </c>
      <c r="P24">
        <v>1</v>
      </c>
      <c r="Q24">
        <v>1</v>
      </c>
      <c r="R24">
        <v>1</v>
      </c>
      <c r="S24">
        <v>4</v>
      </c>
      <c r="T24">
        <v>5</v>
      </c>
      <c r="U24">
        <v>6</v>
      </c>
      <c r="V24">
        <v>6</v>
      </c>
      <c r="W24">
        <v>6</v>
      </c>
      <c r="X24">
        <v>4</v>
      </c>
      <c r="Y24">
        <v>1</v>
      </c>
      <c r="Z24">
        <v>5</v>
      </c>
      <c r="AA24">
        <v>1</v>
      </c>
      <c r="AB24">
        <v>1</v>
      </c>
      <c r="AC24">
        <v>4</v>
      </c>
      <c r="AD24">
        <v>3</v>
      </c>
      <c r="AE24">
        <v>1</v>
      </c>
      <c r="AF24">
        <v>4</v>
      </c>
      <c r="AG24">
        <v>1</v>
      </c>
      <c r="AH24">
        <v>1</v>
      </c>
      <c r="AI24">
        <v>1</v>
      </c>
      <c r="AJ24">
        <v>6</v>
      </c>
      <c r="AK24">
        <v>1</v>
      </c>
      <c r="AL24">
        <v>5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6</v>
      </c>
      <c r="AU24">
        <v>5</v>
      </c>
      <c r="AV24">
        <v>5</v>
      </c>
      <c r="AW24">
        <v>5</v>
      </c>
      <c r="AX24">
        <v>1</v>
      </c>
      <c r="AY24">
        <v>1</v>
      </c>
      <c r="AZ24">
        <v>1</v>
      </c>
      <c r="BA24">
        <v>4</v>
      </c>
      <c r="BB24">
        <v>1</v>
      </c>
      <c r="BC24">
        <v>5</v>
      </c>
      <c r="BD24">
        <v>4</v>
      </c>
      <c r="BE24">
        <v>5</v>
      </c>
      <c r="BF24">
        <v>5</v>
      </c>
      <c r="BG24">
        <v>4</v>
      </c>
      <c r="BH24">
        <v>1</v>
      </c>
      <c r="BI24">
        <v>5</v>
      </c>
      <c r="BJ24">
        <v>5</v>
      </c>
      <c r="BK24">
        <v>5</v>
      </c>
      <c r="BL24">
        <v>1</v>
      </c>
      <c r="BM24">
        <v>1</v>
      </c>
      <c r="BN24">
        <v>5</v>
      </c>
      <c r="BO24">
        <v>5</v>
      </c>
      <c r="BP24">
        <v>1</v>
      </c>
      <c r="BQ24">
        <v>5</v>
      </c>
      <c r="BR24">
        <v>1</v>
      </c>
      <c r="BS24">
        <v>5</v>
      </c>
      <c r="BT24">
        <v>1</v>
      </c>
      <c r="BU24">
        <v>1</v>
      </c>
      <c r="BV24">
        <v>6</v>
      </c>
      <c r="BW24">
        <v>5</v>
      </c>
      <c r="BX24">
        <v>5</v>
      </c>
      <c r="BY24">
        <v>1</v>
      </c>
      <c r="BZ24">
        <v>1</v>
      </c>
      <c r="CA24">
        <v>1</v>
      </c>
      <c r="CB24">
        <v>5</v>
      </c>
      <c r="CC24">
        <v>6</v>
      </c>
      <c r="CD24">
        <v>1</v>
      </c>
      <c r="CE24">
        <v>1</v>
      </c>
      <c r="CF24">
        <v>5</v>
      </c>
      <c r="CG24">
        <v>5</v>
      </c>
      <c r="CH24">
        <v>5</v>
      </c>
      <c r="CI24">
        <v>1</v>
      </c>
      <c r="CJ24">
        <v>1</v>
      </c>
      <c r="CK24">
        <v>5</v>
      </c>
      <c r="CL24">
        <v>1</v>
      </c>
      <c r="CM24">
        <v>5</v>
      </c>
      <c r="CN24">
        <v>5</v>
      </c>
      <c r="CO24">
        <v>1</v>
      </c>
      <c r="CP24">
        <v>1</v>
      </c>
      <c r="CQ24">
        <v>5</v>
      </c>
      <c r="CR24">
        <v>132733</v>
      </c>
      <c r="CT24">
        <f t="shared" si="10"/>
        <v>0</v>
      </c>
      <c r="CU24" s="122">
        <f t="shared" si="11"/>
        <v>0</v>
      </c>
      <c r="CV24" s="122">
        <f t="shared" si="12"/>
        <v>0</v>
      </c>
      <c r="CW24" s="122">
        <f t="shared" si="13"/>
        <v>0</v>
      </c>
      <c r="CX24" s="122">
        <f t="shared" si="14"/>
        <v>5144.0196171299986</v>
      </c>
      <c r="CY24" s="122">
        <f t="shared" si="15"/>
        <v>296.1131783569092</v>
      </c>
      <c r="CZ24" s="122">
        <f t="shared" si="16"/>
        <v>982.33601038790562</v>
      </c>
      <c r="DA24" s="122">
        <f t="shared" si="17"/>
        <v>1488.4250739353913</v>
      </c>
      <c r="DB24" s="122">
        <f t="shared" si="18"/>
        <v>0</v>
      </c>
      <c r="DC24" s="122">
        <f t="shared" si="19"/>
        <v>0</v>
      </c>
      <c r="DD24" s="122">
        <f t="shared" si="20"/>
        <v>807.22780199213889</v>
      </c>
      <c r="DE24" s="122">
        <f t="shared" si="21"/>
        <v>0</v>
      </c>
      <c r="DF24" s="122">
        <f t="shared" si="22"/>
        <v>2972.3833582654297</v>
      </c>
      <c r="DG24" s="122">
        <f t="shared" si="23"/>
        <v>0</v>
      </c>
      <c r="DH24" s="122">
        <f t="shared" si="24"/>
        <v>0</v>
      </c>
      <c r="DI24" s="122">
        <f t="shared" si="25"/>
        <v>0</v>
      </c>
      <c r="DJ24" s="122">
        <f t="shared" si="26"/>
        <v>0</v>
      </c>
      <c r="DK24" s="122">
        <f t="shared" si="27"/>
        <v>20745.606456614001</v>
      </c>
      <c r="DL24" s="122">
        <f t="shared" si="28"/>
        <v>0.63028484380121164</v>
      </c>
      <c r="DM24" s="122">
        <f t="shared" si="29"/>
        <v>0</v>
      </c>
      <c r="DN24" s="122">
        <f t="shared" si="30"/>
        <v>0</v>
      </c>
      <c r="DO24" s="122">
        <f t="shared" si="31"/>
        <v>0</v>
      </c>
      <c r="DP24" s="122">
        <f t="shared" si="32"/>
        <v>0</v>
      </c>
      <c r="DQ24" s="122">
        <f t="shared" si="33"/>
        <v>0</v>
      </c>
      <c r="DR24" s="122">
        <f t="shared" si="34"/>
        <v>9665.1511642350379</v>
      </c>
      <c r="DS24" s="122">
        <f t="shared" si="35"/>
        <v>0</v>
      </c>
      <c r="DT24" s="122">
        <f t="shared" si="36"/>
        <v>0</v>
      </c>
      <c r="DU24" s="122">
        <f t="shared" si="37"/>
        <v>0</v>
      </c>
      <c r="DV24" s="122">
        <f t="shared" si="38"/>
        <v>0</v>
      </c>
      <c r="DW24" s="122">
        <f t="shared" si="39"/>
        <v>353.24663646841009</v>
      </c>
      <c r="DX24" s="122">
        <f t="shared" si="40"/>
        <v>43520.646442771969</v>
      </c>
      <c r="DY24" s="122">
        <f t="shared" si="41"/>
        <v>0</v>
      </c>
      <c r="DZ24" s="122">
        <f t="shared" si="42"/>
        <v>0</v>
      </c>
      <c r="EA24" s="122">
        <f t="shared" si="43"/>
        <v>0</v>
      </c>
      <c r="EB24" s="122">
        <f t="shared" si="44"/>
        <v>0</v>
      </c>
      <c r="EC24" s="122">
        <f t="shared" si="45"/>
        <v>0</v>
      </c>
      <c r="ED24" s="122">
        <f t="shared" si="46"/>
        <v>0</v>
      </c>
      <c r="EE24" s="122">
        <f t="shared" si="47"/>
        <v>0</v>
      </c>
      <c r="EF24" s="122">
        <f t="shared" si="48"/>
        <v>0</v>
      </c>
      <c r="EG24" s="122">
        <f t="shared" si="49"/>
        <v>0</v>
      </c>
      <c r="EH24" s="122">
        <f t="shared" si="50"/>
        <v>0</v>
      </c>
      <c r="EI24" s="122">
        <f t="shared" si="51"/>
        <v>0</v>
      </c>
      <c r="EJ24" s="122">
        <f t="shared" si="52"/>
        <v>0</v>
      </c>
      <c r="EK24" s="122">
        <f t="shared" si="53"/>
        <v>0</v>
      </c>
      <c r="EL24" s="122">
        <f t="shared" si="54"/>
        <v>0</v>
      </c>
      <c r="EM24" s="122">
        <f t="shared" si="55"/>
        <v>0</v>
      </c>
      <c r="EN24" s="122">
        <f t="shared" si="56"/>
        <v>0</v>
      </c>
      <c r="EO24" s="122">
        <f t="shared" si="57"/>
        <v>0</v>
      </c>
      <c r="EP24" s="122">
        <f t="shared" si="58"/>
        <v>3481.8380343432295</v>
      </c>
      <c r="EQ24" s="122">
        <f t="shared" si="59"/>
        <v>0</v>
      </c>
      <c r="ER24" s="122">
        <f t="shared" si="60"/>
        <v>0</v>
      </c>
      <c r="ES24" s="122">
        <f t="shared" si="61"/>
        <v>4825.9720913093724</v>
      </c>
      <c r="ET24" s="122">
        <f t="shared" si="62"/>
        <v>0</v>
      </c>
      <c r="EU24" s="122">
        <f t="shared" si="63"/>
        <v>0</v>
      </c>
      <c r="EV24" s="122">
        <f t="shared" si="64"/>
        <v>0</v>
      </c>
      <c r="EW24" s="122">
        <f t="shared" si="65"/>
        <v>0</v>
      </c>
      <c r="EX24" s="122">
        <f t="shared" si="66"/>
        <v>0</v>
      </c>
      <c r="EY24" s="122">
        <f t="shared" si="67"/>
        <v>0</v>
      </c>
      <c r="EZ24" s="122">
        <f t="shared" si="68"/>
        <v>0</v>
      </c>
      <c r="FA24" s="122">
        <f t="shared" si="69"/>
        <v>4044.749018592654</v>
      </c>
      <c r="FB24" s="122">
        <f t="shared" si="70"/>
        <v>15422.781656840516</v>
      </c>
      <c r="FC24" s="122">
        <f t="shared" si="71"/>
        <v>0</v>
      </c>
      <c r="FD24" s="122">
        <f t="shared" si="72"/>
        <v>3697.5812539527424</v>
      </c>
      <c r="FE24" s="122">
        <f t="shared" si="73"/>
        <v>0</v>
      </c>
      <c r="FF24" s="122">
        <f t="shared" si="74"/>
        <v>0</v>
      </c>
      <c r="FG24" s="122">
        <f t="shared" si="75"/>
        <v>0</v>
      </c>
      <c r="FH24" s="122">
        <f t="shared" si="76"/>
        <v>5020.974115639372</v>
      </c>
      <c r="FI24" s="122">
        <f t="shared" si="77"/>
        <v>0</v>
      </c>
      <c r="FJ24" s="122">
        <f t="shared" si="78"/>
        <v>367.48966561980649</v>
      </c>
      <c r="FK24" s="122">
        <f t="shared" si="79"/>
        <v>0</v>
      </c>
      <c r="FL24" s="122">
        <f t="shared" si="80"/>
        <v>770.07712994867757</v>
      </c>
      <c r="FM24" s="122">
        <f t="shared" si="81"/>
        <v>0</v>
      </c>
      <c r="FN24" s="122">
        <f t="shared" si="82"/>
        <v>0</v>
      </c>
      <c r="FO24" s="122">
        <f t="shared" si="83"/>
        <v>0</v>
      </c>
      <c r="FP24" s="122">
        <f t="shared" si="84"/>
        <v>0</v>
      </c>
      <c r="FQ24" s="122">
        <f t="shared" si="85"/>
        <v>0</v>
      </c>
      <c r="FR24" s="122">
        <f t="shared" si="86"/>
        <v>0</v>
      </c>
      <c r="FS24" s="122">
        <f t="shared" si="87"/>
        <v>1513.1439729097549</v>
      </c>
      <c r="FT24" s="122">
        <f t="shared" si="88"/>
        <v>2145.5048968590172</v>
      </c>
      <c r="FU24" s="122">
        <f t="shared" si="89"/>
        <v>0</v>
      </c>
      <c r="FV24" s="122">
        <f t="shared" si="90"/>
        <v>0</v>
      </c>
      <c r="FW24" s="122">
        <f t="shared" si="91"/>
        <v>4526.4798264784258</v>
      </c>
      <c r="FX24" s="122">
        <f t="shared" si="92"/>
        <v>0</v>
      </c>
      <c r="FY24" s="122">
        <f t="shared" si="93"/>
        <v>0</v>
      </c>
      <c r="FZ24" s="122">
        <f t="shared" si="94"/>
        <v>0</v>
      </c>
      <c r="GA24" s="122">
        <f t="shared" si="95"/>
        <v>0</v>
      </c>
      <c r="GB24" s="122">
        <f t="shared" si="96"/>
        <v>0</v>
      </c>
      <c r="GC24" s="122">
        <f t="shared" si="97"/>
        <v>0</v>
      </c>
      <c r="GD24" s="122">
        <f t="shared" si="98"/>
        <v>0</v>
      </c>
      <c r="GE24" s="122">
        <f t="shared" si="99"/>
        <v>0</v>
      </c>
      <c r="GF24" s="122">
        <f t="shared" si="100"/>
        <v>0</v>
      </c>
      <c r="GG24" s="122">
        <f t="shared" si="101"/>
        <v>0</v>
      </c>
      <c r="GH24" s="122">
        <f t="shared" si="102"/>
        <v>0</v>
      </c>
      <c r="GI24" s="122">
        <f t="shared" si="103"/>
        <v>0</v>
      </c>
      <c r="GJ24" s="123">
        <f t="shared" si="104"/>
        <v>132733</v>
      </c>
      <c r="GK24" s="122">
        <f t="shared" si="105"/>
        <v>131792.37768749459</v>
      </c>
      <c r="GL24" s="122">
        <f t="shared" si="106"/>
        <v>940.62231250540935</v>
      </c>
    </row>
    <row r="25" spans="1:194" x14ac:dyDescent="0.3">
      <c r="A25" t="s">
        <v>113</v>
      </c>
      <c r="B25">
        <v>3</v>
      </c>
      <c r="C25">
        <v>6</v>
      </c>
      <c r="D25">
        <v>6</v>
      </c>
      <c r="E25">
        <v>3</v>
      </c>
      <c r="F25">
        <v>1</v>
      </c>
      <c r="G25">
        <v>5</v>
      </c>
      <c r="H25">
        <v>1</v>
      </c>
      <c r="I25">
        <v>6</v>
      </c>
      <c r="J25">
        <v>6</v>
      </c>
      <c r="K25">
        <v>1</v>
      </c>
      <c r="L25">
        <v>1</v>
      </c>
      <c r="M25">
        <v>1</v>
      </c>
      <c r="N25">
        <v>1</v>
      </c>
      <c r="O25">
        <v>3</v>
      </c>
      <c r="P25">
        <v>1</v>
      </c>
      <c r="Q25">
        <v>1</v>
      </c>
      <c r="R25">
        <v>1</v>
      </c>
      <c r="S25">
        <v>1</v>
      </c>
      <c r="T25">
        <v>5</v>
      </c>
      <c r="U25">
        <v>6</v>
      </c>
      <c r="V25">
        <v>6</v>
      </c>
      <c r="W25">
        <v>6</v>
      </c>
      <c r="X25">
        <v>6</v>
      </c>
      <c r="Y25">
        <v>6</v>
      </c>
      <c r="Z25">
        <v>6</v>
      </c>
      <c r="AA25">
        <v>1</v>
      </c>
      <c r="AB25">
        <v>1</v>
      </c>
      <c r="AC25">
        <v>3</v>
      </c>
      <c r="AD25">
        <v>1</v>
      </c>
      <c r="AE25">
        <v>1</v>
      </c>
      <c r="AF25">
        <v>3</v>
      </c>
      <c r="AG25">
        <v>1</v>
      </c>
      <c r="AH25">
        <v>1</v>
      </c>
      <c r="AI25">
        <v>1</v>
      </c>
      <c r="AJ25">
        <v>6</v>
      </c>
      <c r="AK25">
        <v>2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3</v>
      </c>
      <c r="AT25">
        <v>1</v>
      </c>
      <c r="AU25">
        <v>1</v>
      </c>
      <c r="AV25">
        <v>1</v>
      </c>
      <c r="AW25">
        <v>3</v>
      </c>
      <c r="AX25">
        <v>5</v>
      </c>
      <c r="AY25">
        <v>1</v>
      </c>
      <c r="AZ25">
        <v>3</v>
      </c>
      <c r="BA25">
        <v>1</v>
      </c>
      <c r="BB25">
        <v>1</v>
      </c>
      <c r="BC25">
        <v>5</v>
      </c>
      <c r="BD25">
        <v>1</v>
      </c>
      <c r="BE25">
        <v>6</v>
      </c>
      <c r="BF25">
        <v>6</v>
      </c>
      <c r="BG25">
        <v>1</v>
      </c>
      <c r="BH25">
        <v>1</v>
      </c>
      <c r="BI25">
        <v>6</v>
      </c>
      <c r="BJ25">
        <v>6</v>
      </c>
      <c r="BK25">
        <v>1</v>
      </c>
      <c r="BL25">
        <v>1</v>
      </c>
      <c r="BM25">
        <v>6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5</v>
      </c>
      <c r="BT25">
        <v>1</v>
      </c>
      <c r="BU25">
        <v>1</v>
      </c>
      <c r="BV25">
        <v>1</v>
      </c>
      <c r="BW25">
        <v>3</v>
      </c>
      <c r="BX25">
        <v>1</v>
      </c>
      <c r="BY25">
        <v>1</v>
      </c>
      <c r="BZ25">
        <v>1</v>
      </c>
      <c r="CA25">
        <v>1</v>
      </c>
      <c r="CB25">
        <v>3</v>
      </c>
      <c r="CC25">
        <v>6</v>
      </c>
      <c r="CD25">
        <v>6</v>
      </c>
      <c r="CE25">
        <v>1</v>
      </c>
      <c r="CF25">
        <v>6</v>
      </c>
      <c r="CG25">
        <v>1</v>
      </c>
      <c r="CH25">
        <v>3</v>
      </c>
      <c r="CI25">
        <v>1</v>
      </c>
      <c r="CJ25">
        <v>1</v>
      </c>
      <c r="CK25">
        <v>1</v>
      </c>
      <c r="CL25">
        <v>6</v>
      </c>
      <c r="CM25">
        <v>5</v>
      </c>
      <c r="CN25">
        <v>1</v>
      </c>
      <c r="CO25">
        <v>1</v>
      </c>
      <c r="CP25">
        <v>1</v>
      </c>
      <c r="CQ25">
        <v>5</v>
      </c>
      <c r="CR25">
        <v>120666</v>
      </c>
      <c r="CT25">
        <f t="shared" si="10"/>
        <v>0</v>
      </c>
      <c r="CU25" s="122">
        <f t="shared" si="11"/>
        <v>0</v>
      </c>
      <c r="CV25" s="122">
        <f t="shared" si="12"/>
        <v>0</v>
      </c>
      <c r="CW25" s="122">
        <f t="shared" si="13"/>
        <v>0</v>
      </c>
      <c r="CX25" s="122">
        <f t="shared" si="14"/>
        <v>5144.0196171299986</v>
      </c>
      <c r="CY25" s="122">
        <f t="shared" si="15"/>
        <v>296.1131783569092</v>
      </c>
      <c r="CZ25" s="122">
        <f t="shared" si="16"/>
        <v>982.33601038790562</v>
      </c>
      <c r="DA25" s="122">
        <f t="shared" si="17"/>
        <v>1786.1100887224698</v>
      </c>
      <c r="DB25" s="122">
        <f t="shared" si="18"/>
        <v>0</v>
      </c>
      <c r="DC25" s="122">
        <f t="shared" si="19"/>
        <v>0</v>
      </c>
      <c r="DD25" s="122">
        <f t="shared" si="20"/>
        <v>807.22780199213889</v>
      </c>
      <c r="DE25" s="122">
        <f t="shared" si="21"/>
        <v>0</v>
      </c>
      <c r="DF25" s="122">
        <f t="shared" si="22"/>
        <v>2972.3833582654297</v>
      </c>
      <c r="DG25" s="122">
        <f t="shared" si="23"/>
        <v>0</v>
      </c>
      <c r="DH25" s="122">
        <f t="shared" si="24"/>
        <v>0</v>
      </c>
      <c r="DI25" s="122">
        <f t="shared" si="25"/>
        <v>0</v>
      </c>
      <c r="DJ25" s="122">
        <f t="shared" si="26"/>
        <v>0</v>
      </c>
      <c r="DK25" s="122">
        <f t="shared" si="27"/>
        <v>5186.4016141535003</v>
      </c>
      <c r="DL25" s="122">
        <f t="shared" si="28"/>
        <v>0.63028484380121164</v>
      </c>
      <c r="DM25" s="122">
        <f t="shared" si="29"/>
        <v>0</v>
      </c>
      <c r="DN25" s="122">
        <f t="shared" si="30"/>
        <v>0</v>
      </c>
      <c r="DO25" s="122">
        <f t="shared" si="31"/>
        <v>0</v>
      </c>
      <c r="DP25" s="122">
        <f t="shared" si="32"/>
        <v>0</v>
      </c>
      <c r="DQ25" s="122">
        <f t="shared" si="33"/>
        <v>0</v>
      </c>
      <c r="DR25" s="122">
        <f t="shared" si="34"/>
        <v>11598.181397082046</v>
      </c>
      <c r="DS25" s="122">
        <f t="shared" si="35"/>
        <v>0</v>
      </c>
      <c r="DT25" s="122">
        <f t="shared" si="36"/>
        <v>0</v>
      </c>
      <c r="DU25" s="122">
        <f t="shared" si="37"/>
        <v>0</v>
      </c>
      <c r="DV25" s="122">
        <f t="shared" si="38"/>
        <v>0</v>
      </c>
      <c r="DW25" s="122">
        <f t="shared" si="39"/>
        <v>353.24663646841009</v>
      </c>
      <c r="DX25" s="122">
        <f t="shared" si="40"/>
        <v>32640.484832078975</v>
      </c>
      <c r="DY25" s="122">
        <f t="shared" si="41"/>
        <v>0</v>
      </c>
      <c r="DZ25" s="122">
        <f t="shared" si="42"/>
        <v>0</v>
      </c>
      <c r="EA25" s="122">
        <f t="shared" si="43"/>
        <v>0</v>
      </c>
      <c r="EB25" s="122">
        <f t="shared" si="44"/>
        <v>0</v>
      </c>
      <c r="EC25" s="122">
        <f t="shared" si="45"/>
        <v>0</v>
      </c>
      <c r="ED25" s="122">
        <f t="shared" si="46"/>
        <v>0</v>
      </c>
      <c r="EE25" s="122">
        <f t="shared" si="47"/>
        <v>0</v>
      </c>
      <c r="EF25" s="122">
        <f t="shared" si="48"/>
        <v>0</v>
      </c>
      <c r="EG25" s="122">
        <f t="shared" si="49"/>
        <v>0</v>
      </c>
      <c r="EH25" s="122">
        <f t="shared" si="50"/>
        <v>0</v>
      </c>
      <c r="EI25" s="122">
        <f t="shared" si="51"/>
        <v>0</v>
      </c>
      <c r="EJ25" s="122">
        <f t="shared" si="52"/>
        <v>0</v>
      </c>
      <c r="EK25" s="122">
        <f t="shared" si="53"/>
        <v>0</v>
      </c>
      <c r="EL25" s="122">
        <f t="shared" si="54"/>
        <v>0</v>
      </c>
      <c r="EM25" s="122">
        <f t="shared" si="55"/>
        <v>0</v>
      </c>
      <c r="EN25" s="122">
        <f t="shared" si="56"/>
        <v>0</v>
      </c>
      <c r="EO25" s="122">
        <f t="shared" si="57"/>
        <v>0</v>
      </c>
      <c r="EP25" s="122">
        <f t="shared" si="58"/>
        <v>17409.190171716149</v>
      </c>
      <c r="EQ25" s="122">
        <f t="shared" si="59"/>
        <v>0</v>
      </c>
      <c r="ER25" s="122">
        <f t="shared" si="60"/>
        <v>0</v>
      </c>
      <c r="ES25" s="122">
        <f t="shared" si="61"/>
        <v>1206.4930228273431</v>
      </c>
      <c r="ET25" s="122">
        <f t="shared" si="62"/>
        <v>0</v>
      </c>
      <c r="EU25" s="122">
        <f t="shared" si="63"/>
        <v>0</v>
      </c>
      <c r="EV25" s="122">
        <f t="shared" si="64"/>
        <v>0</v>
      </c>
      <c r="EW25" s="122">
        <f t="shared" si="65"/>
        <v>0</v>
      </c>
      <c r="EX25" s="122">
        <f t="shared" si="66"/>
        <v>0</v>
      </c>
      <c r="EY25" s="122">
        <f t="shared" si="67"/>
        <v>0</v>
      </c>
      <c r="EZ25" s="122">
        <f t="shared" si="68"/>
        <v>0</v>
      </c>
      <c r="FA25" s="122">
        <f t="shared" si="69"/>
        <v>4853.6988223111848</v>
      </c>
      <c r="FB25" s="122">
        <f t="shared" si="70"/>
        <v>18507.337988208619</v>
      </c>
      <c r="FC25" s="122">
        <f t="shared" si="71"/>
        <v>0</v>
      </c>
      <c r="FD25" s="122">
        <f t="shared" si="72"/>
        <v>3697.5812539527424</v>
      </c>
      <c r="FE25" s="122">
        <f t="shared" si="73"/>
        <v>0</v>
      </c>
      <c r="FF25" s="122">
        <f t="shared" si="74"/>
        <v>0</v>
      </c>
      <c r="FG25" s="122">
        <f t="shared" si="75"/>
        <v>0</v>
      </c>
      <c r="FH25" s="122">
        <f t="shared" si="76"/>
        <v>5020.974115639372</v>
      </c>
      <c r="FI25" s="122">
        <f t="shared" si="77"/>
        <v>0</v>
      </c>
      <c r="FJ25" s="122">
        <f t="shared" si="78"/>
        <v>367.48966561980649</v>
      </c>
      <c r="FK25" s="122">
        <f t="shared" si="79"/>
        <v>0</v>
      </c>
      <c r="FL25" s="122">
        <f t="shared" si="80"/>
        <v>770.07712994867757</v>
      </c>
      <c r="FM25" s="122">
        <f t="shared" si="81"/>
        <v>0</v>
      </c>
      <c r="FN25" s="122">
        <f t="shared" si="82"/>
        <v>0</v>
      </c>
      <c r="FO25" s="122">
        <f t="shared" si="83"/>
        <v>0</v>
      </c>
      <c r="FP25" s="122">
        <f t="shared" si="84"/>
        <v>0</v>
      </c>
      <c r="FQ25" s="122">
        <f t="shared" si="85"/>
        <v>0</v>
      </c>
      <c r="FR25" s="122">
        <f t="shared" si="86"/>
        <v>0</v>
      </c>
      <c r="FS25" s="122">
        <f t="shared" si="87"/>
        <v>1513.1439729097549</v>
      </c>
      <c r="FT25" s="122">
        <f t="shared" si="88"/>
        <v>1287.3029381154101</v>
      </c>
      <c r="FU25" s="122">
        <f t="shared" si="89"/>
        <v>0</v>
      </c>
      <c r="FV25" s="122">
        <f t="shared" si="90"/>
        <v>0</v>
      </c>
      <c r="FW25" s="122">
        <f t="shared" si="91"/>
        <v>4526.4798264784258</v>
      </c>
      <c r="FX25" s="122">
        <f t="shared" si="92"/>
        <v>0</v>
      </c>
      <c r="FY25" s="122">
        <f t="shared" si="93"/>
        <v>0</v>
      </c>
      <c r="FZ25" s="122">
        <f t="shared" si="94"/>
        <v>0</v>
      </c>
      <c r="GA25" s="122">
        <f t="shared" si="95"/>
        <v>0</v>
      </c>
      <c r="GB25" s="122">
        <f t="shared" si="96"/>
        <v>0</v>
      </c>
      <c r="GC25" s="122">
        <f t="shared" si="97"/>
        <v>0</v>
      </c>
      <c r="GD25" s="122">
        <f t="shared" si="98"/>
        <v>0</v>
      </c>
      <c r="GE25" s="122">
        <f t="shared" si="99"/>
        <v>0</v>
      </c>
      <c r="GF25" s="122">
        <f t="shared" si="100"/>
        <v>0</v>
      </c>
      <c r="GG25" s="122">
        <f t="shared" si="101"/>
        <v>0</v>
      </c>
      <c r="GH25" s="122">
        <f t="shared" si="102"/>
        <v>0</v>
      </c>
      <c r="GI25" s="122">
        <f t="shared" si="103"/>
        <v>0</v>
      </c>
      <c r="GJ25" s="123">
        <f t="shared" si="104"/>
        <v>120666</v>
      </c>
      <c r="GK25" s="122">
        <f t="shared" si="105"/>
        <v>120926.90372720908</v>
      </c>
      <c r="GL25" s="122">
        <f t="shared" si="106"/>
        <v>-260.90372720907908</v>
      </c>
    </row>
    <row r="26" spans="1:194" x14ac:dyDescent="0.3">
      <c r="A26" t="s">
        <v>114</v>
      </c>
      <c r="B26">
        <v>5</v>
      </c>
      <c r="C26">
        <v>6</v>
      </c>
      <c r="D26">
        <v>6</v>
      </c>
      <c r="E26">
        <v>3</v>
      </c>
      <c r="F26">
        <v>1</v>
      </c>
      <c r="G26">
        <v>1</v>
      </c>
      <c r="H26">
        <v>1</v>
      </c>
      <c r="I26">
        <v>6</v>
      </c>
      <c r="J26">
        <v>6</v>
      </c>
      <c r="K26">
        <v>1</v>
      </c>
      <c r="L26">
        <v>5</v>
      </c>
      <c r="M26">
        <v>1</v>
      </c>
      <c r="N26">
        <v>1</v>
      </c>
      <c r="O26">
        <v>4</v>
      </c>
      <c r="P26">
        <v>1</v>
      </c>
      <c r="Q26">
        <v>1</v>
      </c>
      <c r="R26">
        <v>5</v>
      </c>
      <c r="S26">
        <v>1</v>
      </c>
      <c r="T26">
        <v>5</v>
      </c>
      <c r="U26">
        <v>6</v>
      </c>
      <c r="V26">
        <v>6</v>
      </c>
      <c r="W26">
        <v>6</v>
      </c>
      <c r="X26">
        <v>6</v>
      </c>
      <c r="Y26">
        <v>6</v>
      </c>
      <c r="Z26">
        <v>6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3</v>
      </c>
      <c r="AM26">
        <v>3</v>
      </c>
      <c r="AN26">
        <v>1</v>
      </c>
      <c r="AO26">
        <v>1</v>
      </c>
      <c r="AP26">
        <v>3</v>
      </c>
      <c r="AQ26">
        <v>1</v>
      </c>
      <c r="AR26">
        <v>1</v>
      </c>
      <c r="AS26">
        <v>1</v>
      </c>
      <c r="AT26">
        <v>6</v>
      </c>
      <c r="AU26">
        <v>1</v>
      </c>
      <c r="AV26">
        <v>1</v>
      </c>
      <c r="AW26">
        <v>3</v>
      </c>
      <c r="AX26">
        <v>5</v>
      </c>
      <c r="AY26">
        <v>1</v>
      </c>
      <c r="AZ26">
        <v>1</v>
      </c>
      <c r="BA26">
        <v>3</v>
      </c>
      <c r="BB26">
        <v>1</v>
      </c>
      <c r="BC26">
        <v>5</v>
      </c>
      <c r="BD26">
        <v>1</v>
      </c>
      <c r="BE26">
        <v>6</v>
      </c>
      <c r="BF26">
        <v>6</v>
      </c>
      <c r="BG26">
        <v>1</v>
      </c>
      <c r="BH26">
        <v>1</v>
      </c>
      <c r="BI26">
        <v>6</v>
      </c>
      <c r="BJ26">
        <v>6</v>
      </c>
      <c r="BK26">
        <v>1</v>
      </c>
      <c r="BL26">
        <v>5</v>
      </c>
      <c r="BM26">
        <v>5</v>
      </c>
      <c r="BN26">
        <v>1</v>
      </c>
      <c r="BO26">
        <v>5</v>
      </c>
      <c r="BP26">
        <v>1</v>
      </c>
      <c r="BQ26">
        <v>1</v>
      </c>
      <c r="BR26">
        <v>1</v>
      </c>
      <c r="BS26">
        <v>5</v>
      </c>
      <c r="BT26">
        <v>3</v>
      </c>
      <c r="BU26">
        <v>1</v>
      </c>
      <c r="BV26">
        <v>5</v>
      </c>
      <c r="BW26">
        <v>1</v>
      </c>
      <c r="BX26">
        <v>5</v>
      </c>
      <c r="BY26">
        <v>1</v>
      </c>
      <c r="BZ26">
        <v>1</v>
      </c>
      <c r="CA26">
        <v>1</v>
      </c>
      <c r="CB26">
        <v>1</v>
      </c>
      <c r="CC26">
        <v>6</v>
      </c>
      <c r="CD26">
        <v>6</v>
      </c>
      <c r="CE26">
        <v>1</v>
      </c>
      <c r="CF26">
        <v>6</v>
      </c>
      <c r="CG26">
        <v>1</v>
      </c>
      <c r="CH26">
        <v>1</v>
      </c>
      <c r="CI26">
        <v>5</v>
      </c>
      <c r="CJ26">
        <v>1</v>
      </c>
      <c r="CK26">
        <v>5</v>
      </c>
      <c r="CL26">
        <v>1</v>
      </c>
      <c r="CM26">
        <v>5</v>
      </c>
      <c r="CN26">
        <v>5</v>
      </c>
      <c r="CO26">
        <v>1</v>
      </c>
      <c r="CP26">
        <v>1</v>
      </c>
      <c r="CQ26">
        <v>5</v>
      </c>
      <c r="CR26">
        <v>118966</v>
      </c>
      <c r="CT26">
        <f t="shared" si="10"/>
        <v>0</v>
      </c>
      <c r="CU26" s="122">
        <f t="shared" si="11"/>
        <v>0</v>
      </c>
      <c r="CV26" s="122">
        <f t="shared" si="12"/>
        <v>0</v>
      </c>
      <c r="CW26" s="122">
        <f t="shared" si="13"/>
        <v>0</v>
      </c>
      <c r="CX26" s="122">
        <f t="shared" si="14"/>
        <v>5144.0196171299986</v>
      </c>
      <c r="CY26" s="122">
        <f t="shared" si="15"/>
        <v>59.222635671381845</v>
      </c>
      <c r="CZ26" s="122">
        <f t="shared" si="16"/>
        <v>982.33601038790562</v>
      </c>
      <c r="DA26" s="122">
        <f t="shared" si="17"/>
        <v>1786.1100887224698</v>
      </c>
      <c r="DB26" s="122">
        <f t="shared" si="18"/>
        <v>0</v>
      </c>
      <c r="DC26" s="122">
        <f t="shared" si="19"/>
        <v>0</v>
      </c>
      <c r="DD26" s="122">
        <f t="shared" si="20"/>
        <v>4036.1390099606942</v>
      </c>
      <c r="DE26" s="122">
        <f t="shared" si="21"/>
        <v>0</v>
      </c>
      <c r="DF26" s="122">
        <f t="shared" si="22"/>
        <v>2972.3833582654297</v>
      </c>
      <c r="DG26" s="122">
        <f t="shared" si="23"/>
        <v>0</v>
      </c>
      <c r="DH26" s="122">
        <f t="shared" si="24"/>
        <v>0</v>
      </c>
      <c r="DI26" s="122">
        <f t="shared" si="25"/>
        <v>0</v>
      </c>
      <c r="DJ26" s="122">
        <f t="shared" si="26"/>
        <v>0</v>
      </c>
      <c r="DK26" s="122">
        <f t="shared" si="27"/>
        <v>5186.4016141535003</v>
      </c>
      <c r="DL26" s="122">
        <f t="shared" si="28"/>
        <v>0.63028484380121164</v>
      </c>
      <c r="DM26" s="122">
        <f t="shared" si="29"/>
        <v>0</v>
      </c>
      <c r="DN26" s="122">
        <f t="shared" si="30"/>
        <v>0</v>
      </c>
      <c r="DO26" s="122">
        <f t="shared" si="31"/>
        <v>0</v>
      </c>
      <c r="DP26" s="122">
        <f t="shared" si="32"/>
        <v>0</v>
      </c>
      <c r="DQ26" s="122">
        <f t="shared" si="33"/>
        <v>0</v>
      </c>
      <c r="DR26" s="122">
        <f t="shared" si="34"/>
        <v>11598.181397082046</v>
      </c>
      <c r="DS26" s="122">
        <f t="shared" si="35"/>
        <v>0</v>
      </c>
      <c r="DT26" s="122">
        <f t="shared" si="36"/>
        <v>0</v>
      </c>
      <c r="DU26" s="122">
        <f t="shared" si="37"/>
        <v>0</v>
      </c>
      <c r="DV26" s="122">
        <f t="shared" si="38"/>
        <v>0</v>
      </c>
      <c r="DW26" s="122">
        <f t="shared" si="39"/>
        <v>353.24663646841009</v>
      </c>
      <c r="DX26" s="122">
        <f t="shared" si="40"/>
        <v>10880.161610692992</v>
      </c>
      <c r="DY26" s="122">
        <f t="shared" si="41"/>
        <v>0</v>
      </c>
      <c r="DZ26" s="122">
        <f t="shared" si="42"/>
        <v>0</v>
      </c>
      <c r="EA26" s="122">
        <f t="shared" si="43"/>
        <v>0</v>
      </c>
      <c r="EB26" s="122">
        <f t="shared" si="44"/>
        <v>0</v>
      </c>
      <c r="EC26" s="122">
        <f t="shared" si="45"/>
        <v>0</v>
      </c>
      <c r="ED26" s="122">
        <f t="shared" si="46"/>
        <v>0</v>
      </c>
      <c r="EE26" s="122">
        <f t="shared" si="47"/>
        <v>0</v>
      </c>
      <c r="EF26" s="122">
        <f t="shared" si="48"/>
        <v>0</v>
      </c>
      <c r="EG26" s="122">
        <f t="shared" si="49"/>
        <v>0</v>
      </c>
      <c r="EH26" s="122">
        <f t="shared" si="50"/>
        <v>0</v>
      </c>
      <c r="EI26" s="122">
        <f t="shared" si="51"/>
        <v>0</v>
      </c>
      <c r="EJ26" s="122">
        <f t="shared" si="52"/>
        <v>0</v>
      </c>
      <c r="EK26" s="122">
        <f t="shared" si="53"/>
        <v>0</v>
      </c>
      <c r="EL26" s="122">
        <f t="shared" si="54"/>
        <v>0</v>
      </c>
      <c r="EM26" s="122">
        <f t="shared" si="55"/>
        <v>0</v>
      </c>
      <c r="EN26" s="122">
        <f t="shared" si="56"/>
        <v>0</v>
      </c>
      <c r="EO26" s="122">
        <f t="shared" si="57"/>
        <v>0</v>
      </c>
      <c r="EP26" s="122">
        <f t="shared" si="58"/>
        <v>17409.190171716149</v>
      </c>
      <c r="EQ26" s="122">
        <f t="shared" si="59"/>
        <v>0</v>
      </c>
      <c r="ER26" s="122">
        <f t="shared" si="60"/>
        <v>0</v>
      </c>
      <c r="ES26" s="122">
        <f t="shared" si="61"/>
        <v>3619.4790684820291</v>
      </c>
      <c r="ET26" s="122">
        <f t="shared" si="62"/>
        <v>0</v>
      </c>
      <c r="EU26" s="122">
        <f t="shared" si="63"/>
        <v>0</v>
      </c>
      <c r="EV26" s="122">
        <f t="shared" si="64"/>
        <v>0</v>
      </c>
      <c r="EW26" s="122">
        <f t="shared" si="65"/>
        <v>0</v>
      </c>
      <c r="EX26" s="122">
        <f t="shared" si="66"/>
        <v>0</v>
      </c>
      <c r="EY26" s="122">
        <f t="shared" si="67"/>
        <v>0</v>
      </c>
      <c r="EZ26" s="122">
        <f t="shared" si="68"/>
        <v>0</v>
      </c>
      <c r="FA26" s="122">
        <f t="shared" si="69"/>
        <v>4853.6988223111848</v>
      </c>
      <c r="FB26" s="122">
        <f t="shared" si="70"/>
        <v>18507.337988208619</v>
      </c>
      <c r="FC26" s="122">
        <f t="shared" si="71"/>
        <v>0</v>
      </c>
      <c r="FD26" s="122">
        <f t="shared" si="72"/>
        <v>18487.906269763713</v>
      </c>
      <c r="FE26" s="122">
        <f t="shared" si="73"/>
        <v>0</v>
      </c>
      <c r="FF26" s="122">
        <f t="shared" si="74"/>
        <v>0</v>
      </c>
      <c r="FG26" s="122">
        <f t="shared" si="75"/>
        <v>0</v>
      </c>
      <c r="FH26" s="122">
        <f t="shared" si="76"/>
        <v>5020.974115639372</v>
      </c>
      <c r="FI26" s="122">
        <f t="shared" si="77"/>
        <v>0</v>
      </c>
      <c r="FJ26" s="122">
        <f t="shared" si="78"/>
        <v>367.48966561980649</v>
      </c>
      <c r="FK26" s="122">
        <f t="shared" si="79"/>
        <v>0</v>
      </c>
      <c r="FL26" s="122">
        <f t="shared" si="80"/>
        <v>2310.2313898460325</v>
      </c>
      <c r="FM26" s="122">
        <f t="shared" si="81"/>
        <v>0</v>
      </c>
      <c r="FN26" s="122">
        <f t="shared" si="82"/>
        <v>0</v>
      </c>
      <c r="FO26" s="122">
        <f t="shared" si="83"/>
        <v>0</v>
      </c>
      <c r="FP26" s="122">
        <f t="shared" si="84"/>
        <v>0</v>
      </c>
      <c r="FQ26" s="122">
        <f t="shared" si="85"/>
        <v>0</v>
      </c>
      <c r="FR26" s="122">
        <f t="shared" si="86"/>
        <v>0</v>
      </c>
      <c r="FS26" s="122">
        <f t="shared" si="87"/>
        <v>1513.1439729097549</v>
      </c>
      <c r="FT26" s="122">
        <f t="shared" si="88"/>
        <v>429.10097937180342</v>
      </c>
      <c r="FU26" s="122">
        <f t="shared" si="89"/>
        <v>0</v>
      </c>
      <c r="FV26" s="122">
        <f t="shared" si="90"/>
        <v>0</v>
      </c>
      <c r="FW26" s="122">
        <f t="shared" si="91"/>
        <v>4526.4798264784258</v>
      </c>
      <c r="FX26" s="122">
        <f t="shared" si="92"/>
        <v>0</v>
      </c>
      <c r="FY26" s="122">
        <f t="shared" si="93"/>
        <v>0</v>
      </c>
      <c r="FZ26" s="122">
        <f t="shared" si="94"/>
        <v>0</v>
      </c>
      <c r="GA26" s="122">
        <f t="shared" si="95"/>
        <v>0</v>
      </c>
      <c r="GB26" s="122">
        <f t="shared" si="96"/>
        <v>0</v>
      </c>
      <c r="GC26" s="122">
        <f t="shared" si="97"/>
        <v>0</v>
      </c>
      <c r="GD26" s="122">
        <f t="shared" si="98"/>
        <v>0</v>
      </c>
      <c r="GE26" s="122">
        <f t="shared" si="99"/>
        <v>0</v>
      </c>
      <c r="GF26" s="122">
        <f t="shared" si="100"/>
        <v>0</v>
      </c>
      <c r="GG26" s="122">
        <f t="shared" si="101"/>
        <v>0</v>
      </c>
      <c r="GH26" s="122">
        <f t="shared" si="102"/>
        <v>0</v>
      </c>
      <c r="GI26" s="122">
        <f t="shared" si="103"/>
        <v>0</v>
      </c>
      <c r="GJ26" s="123">
        <f t="shared" si="104"/>
        <v>118966</v>
      </c>
      <c r="GK26" s="122">
        <f t="shared" si="105"/>
        <v>120043.86453372551</v>
      </c>
      <c r="GL26" s="122">
        <f t="shared" si="106"/>
        <v>-1077.8645337255148</v>
      </c>
    </row>
    <row r="27" spans="1:194" x14ac:dyDescent="0.3">
      <c r="A27" t="s">
        <v>115</v>
      </c>
      <c r="B27">
        <v>3</v>
      </c>
      <c r="C27">
        <v>6</v>
      </c>
      <c r="D27">
        <v>6</v>
      </c>
      <c r="E27">
        <v>3</v>
      </c>
      <c r="F27">
        <v>1</v>
      </c>
      <c r="G27">
        <v>5</v>
      </c>
      <c r="H27">
        <v>1</v>
      </c>
      <c r="I27">
        <v>6</v>
      </c>
      <c r="J27">
        <v>6</v>
      </c>
      <c r="K27">
        <v>1</v>
      </c>
      <c r="L27">
        <v>3</v>
      </c>
      <c r="M27">
        <v>5</v>
      </c>
      <c r="N27">
        <v>1</v>
      </c>
      <c r="O27">
        <v>2</v>
      </c>
      <c r="P27">
        <v>1</v>
      </c>
      <c r="Q27">
        <v>1</v>
      </c>
      <c r="R27">
        <v>2</v>
      </c>
      <c r="S27">
        <v>1</v>
      </c>
      <c r="T27">
        <v>5</v>
      </c>
      <c r="U27">
        <v>6</v>
      </c>
      <c r="V27">
        <v>6</v>
      </c>
      <c r="W27">
        <v>6</v>
      </c>
      <c r="X27">
        <v>6</v>
      </c>
      <c r="Y27">
        <v>6</v>
      </c>
      <c r="Z27">
        <v>6</v>
      </c>
      <c r="AA27">
        <v>1</v>
      </c>
      <c r="AB27">
        <v>1</v>
      </c>
      <c r="AC27">
        <v>3</v>
      </c>
      <c r="AD27">
        <v>1</v>
      </c>
      <c r="AE27">
        <v>1</v>
      </c>
      <c r="AF27">
        <v>3</v>
      </c>
      <c r="AG27">
        <v>1</v>
      </c>
      <c r="AH27">
        <v>1</v>
      </c>
      <c r="AI27">
        <v>1</v>
      </c>
      <c r="AJ27">
        <v>6</v>
      </c>
      <c r="AK27">
        <v>2</v>
      </c>
      <c r="AL27">
        <v>1</v>
      </c>
      <c r="AM27">
        <v>1</v>
      </c>
      <c r="AN27">
        <v>2</v>
      </c>
      <c r="AO27">
        <v>1</v>
      </c>
      <c r="AP27">
        <v>1</v>
      </c>
      <c r="AQ27">
        <v>1</v>
      </c>
      <c r="AR27">
        <v>1</v>
      </c>
      <c r="AS27">
        <v>4</v>
      </c>
      <c r="AT27">
        <v>1</v>
      </c>
      <c r="AU27">
        <v>2</v>
      </c>
      <c r="AV27">
        <v>1</v>
      </c>
      <c r="AW27">
        <v>3</v>
      </c>
      <c r="AX27">
        <v>5</v>
      </c>
      <c r="AY27">
        <v>1</v>
      </c>
      <c r="AZ27">
        <v>3</v>
      </c>
      <c r="BA27">
        <v>1</v>
      </c>
      <c r="BB27">
        <v>1</v>
      </c>
      <c r="BC27">
        <v>5</v>
      </c>
      <c r="BD27">
        <v>1</v>
      </c>
      <c r="BE27">
        <v>6</v>
      </c>
      <c r="BF27">
        <v>6</v>
      </c>
      <c r="BG27">
        <v>1</v>
      </c>
      <c r="BH27">
        <v>1</v>
      </c>
      <c r="BI27">
        <v>6</v>
      </c>
      <c r="BJ27">
        <v>6</v>
      </c>
      <c r="BK27">
        <v>1</v>
      </c>
      <c r="BL27">
        <v>2</v>
      </c>
      <c r="BM27">
        <v>6</v>
      </c>
      <c r="BN27">
        <v>2</v>
      </c>
      <c r="BO27">
        <v>2</v>
      </c>
      <c r="BP27">
        <v>1</v>
      </c>
      <c r="BQ27">
        <v>1</v>
      </c>
      <c r="BR27">
        <v>1</v>
      </c>
      <c r="BS27">
        <v>5</v>
      </c>
      <c r="BT27">
        <v>1</v>
      </c>
      <c r="BU27">
        <v>1</v>
      </c>
      <c r="BV27">
        <v>2</v>
      </c>
      <c r="BW27">
        <v>1</v>
      </c>
      <c r="BX27">
        <v>2</v>
      </c>
      <c r="BY27">
        <v>1</v>
      </c>
      <c r="BZ27">
        <v>1</v>
      </c>
      <c r="CA27">
        <v>1</v>
      </c>
      <c r="CB27">
        <v>3</v>
      </c>
      <c r="CC27">
        <v>6</v>
      </c>
      <c r="CD27">
        <v>6</v>
      </c>
      <c r="CE27">
        <v>1</v>
      </c>
      <c r="CF27">
        <v>6</v>
      </c>
      <c r="CG27">
        <v>1</v>
      </c>
      <c r="CH27">
        <v>3</v>
      </c>
      <c r="CI27">
        <v>2</v>
      </c>
      <c r="CJ27">
        <v>1</v>
      </c>
      <c r="CK27">
        <v>2</v>
      </c>
      <c r="CL27">
        <v>6</v>
      </c>
      <c r="CM27">
        <v>5</v>
      </c>
      <c r="CN27">
        <v>2</v>
      </c>
      <c r="CO27">
        <v>1</v>
      </c>
      <c r="CP27">
        <v>1</v>
      </c>
      <c r="CQ27">
        <v>5</v>
      </c>
      <c r="CR27">
        <v>116800</v>
      </c>
      <c r="CT27">
        <f t="shared" si="10"/>
        <v>0</v>
      </c>
      <c r="CU27" s="122">
        <f t="shared" si="11"/>
        <v>0</v>
      </c>
      <c r="CV27" s="122">
        <f t="shared" si="12"/>
        <v>0</v>
      </c>
      <c r="CW27" s="122">
        <f t="shared" si="13"/>
        <v>0</v>
      </c>
      <c r="CX27" s="122">
        <f t="shared" si="14"/>
        <v>5144.0196171299986</v>
      </c>
      <c r="CY27" s="122">
        <f t="shared" si="15"/>
        <v>296.1131783569092</v>
      </c>
      <c r="CZ27" s="122">
        <f t="shared" si="16"/>
        <v>982.33601038790562</v>
      </c>
      <c r="DA27" s="122">
        <f t="shared" si="17"/>
        <v>1786.1100887224698</v>
      </c>
      <c r="DB27" s="122">
        <f t="shared" si="18"/>
        <v>0</v>
      </c>
      <c r="DC27" s="122">
        <f t="shared" si="19"/>
        <v>0</v>
      </c>
      <c r="DD27" s="122">
        <f t="shared" si="20"/>
        <v>2421.6834059764169</v>
      </c>
      <c r="DE27" s="122">
        <f t="shared" si="21"/>
        <v>0</v>
      </c>
      <c r="DF27" s="122">
        <f t="shared" si="22"/>
        <v>2972.3833582654297</v>
      </c>
      <c r="DG27" s="122">
        <f t="shared" si="23"/>
        <v>0</v>
      </c>
      <c r="DH27" s="122">
        <f t="shared" si="24"/>
        <v>0</v>
      </c>
      <c r="DI27" s="122">
        <f t="shared" si="25"/>
        <v>0</v>
      </c>
      <c r="DJ27" s="122">
        <f t="shared" si="26"/>
        <v>0</v>
      </c>
      <c r="DK27" s="122">
        <f t="shared" si="27"/>
        <v>5186.4016141535003</v>
      </c>
      <c r="DL27" s="122">
        <f t="shared" si="28"/>
        <v>0.63028484380121164</v>
      </c>
      <c r="DM27" s="122">
        <f t="shared" si="29"/>
        <v>0</v>
      </c>
      <c r="DN27" s="122">
        <f t="shared" si="30"/>
        <v>0</v>
      </c>
      <c r="DO27" s="122">
        <f t="shared" si="31"/>
        <v>0</v>
      </c>
      <c r="DP27" s="122">
        <f t="shared" si="32"/>
        <v>0</v>
      </c>
      <c r="DQ27" s="122">
        <f t="shared" si="33"/>
        <v>0</v>
      </c>
      <c r="DR27" s="122">
        <f t="shared" si="34"/>
        <v>11598.181397082046</v>
      </c>
      <c r="DS27" s="122">
        <f t="shared" si="35"/>
        <v>0</v>
      </c>
      <c r="DT27" s="122">
        <f t="shared" si="36"/>
        <v>0</v>
      </c>
      <c r="DU27" s="122">
        <f t="shared" si="37"/>
        <v>0</v>
      </c>
      <c r="DV27" s="122">
        <f t="shared" si="38"/>
        <v>0</v>
      </c>
      <c r="DW27" s="122">
        <f t="shared" si="39"/>
        <v>353.24663646841009</v>
      </c>
      <c r="DX27" s="122">
        <f t="shared" si="40"/>
        <v>32640.484832078975</v>
      </c>
      <c r="DY27" s="122">
        <f t="shared" si="41"/>
        <v>0</v>
      </c>
      <c r="DZ27" s="122">
        <f t="shared" si="42"/>
        <v>0</v>
      </c>
      <c r="EA27" s="122">
        <f t="shared" si="43"/>
        <v>0</v>
      </c>
      <c r="EB27" s="122">
        <f t="shared" si="44"/>
        <v>0</v>
      </c>
      <c r="EC27" s="122">
        <f t="shared" si="45"/>
        <v>0</v>
      </c>
      <c r="ED27" s="122">
        <f t="shared" si="46"/>
        <v>0</v>
      </c>
      <c r="EE27" s="122">
        <f t="shared" si="47"/>
        <v>0</v>
      </c>
      <c r="EF27" s="122">
        <f t="shared" si="48"/>
        <v>0</v>
      </c>
      <c r="EG27" s="122">
        <f t="shared" si="49"/>
        <v>0</v>
      </c>
      <c r="EH27" s="122">
        <f t="shared" si="50"/>
        <v>0</v>
      </c>
      <c r="EI27" s="122">
        <f t="shared" si="51"/>
        <v>0</v>
      </c>
      <c r="EJ27" s="122">
        <f t="shared" si="52"/>
        <v>0</v>
      </c>
      <c r="EK27" s="122">
        <f t="shared" si="53"/>
        <v>0</v>
      </c>
      <c r="EL27" s="122">
        <f t="shared" si="54"/>
        <v>0</v>
      </c>
      <c r="EM27" s="122">
        <f t="shared" si="55"/>
        <v>0</v>
      </c>
      <c r="EN27" s="122">
        <f t="shared" si="56"/>
        <v>0</v>
      </c>
      <c r="EO27" s="122">
        <f t="shared" si="57"/>
        <v>0</v>
      </c>
      <c r="EP27" s="122">
        <f t="shared" si="58"/>
        <v>17409.190171716149</v>
      </c>
      <c r="EQ27" s="122">
        <f t="shared" si="59"/>
        <v>0</v>
      </c>
      <c r="ER27" s="122">
        <f t="shared" si="60"/>
        <v>0</v>
      </c>
      <c r="ES27" s="122">
        <f t="shared" si="61"/>
        <v>1206.4930228273431</v>
      </c>
      <c r="ET27" s="122">
        <f t="shared" si="62"/>
        <v>0</v>
      </c>
      <c r="EU27" s="122">
        <f t="shared" si="63"/>
        <v>0</v>
      </c>
      <c r="EV27" s="122">
        <f t="shared" si="64"/>
        <v>0</v>
      </c>
      <c r="EW27" s="122">
        <f t="shared" si="65"/>
        <v>0</v>
      </c>
      <c r="EX27" s="122">
        <f t="shared" si="66"/>
        <v>0</v>
      </c>
      <c r="EY27" s="122">
        <f t="shared" si="67"/>
        <v>0</v>
      </c>
      <c r="EZ27" s="122">
        <f t="shared" si="68"/>
        <v>0</v>
      </c>
      <c r="FA27" s="122">
        <f t="shared" si="69"/>
        <v>4853.6988223111848</v>
      </c>
      <c r="FB27" s="122">
        <f t="shared" si="70"/>
        <v>18507.337988208619</v>
      </c>
      <c r="FC27" s="122">
        <f t="shared" si="71"/>
        <v>0</v>
      </c>
      <c r="FD27" s="122">
        <f t="shared" si="72"/>
        <v>7395.1625079054847</v>
      </c>
      <c r="FE27" s="122">
        <f t="shared" si="73"/>
        <v>0</v>
      </c>
      <c r="FF27" s="122">
        <f t="shared" si="74"/>
        <v>0</v>
      </c>
      <c r="FG27" s="122">
        <f t="shared" si="75"/>
        <v>0</v>
      </c>
      <c r="FH27" s="122">
        <f t="shared" si="76"/>
        <v>5020.974115639372</v>
      </c>
      <c r="FI27" s="122">
        <f t="shared" si="77"/>
        <v>0</v>
      </c>
      <c r="FJ27" s="122">
        <f t="shared" si="78"/>
        <v>367.48966561980649</v>
      </c>
      <c r="FK27" s="122">
        <f t="shared" si="79"/>
        <v>0</v>
      </c>
      <c r="FL27" s="122">
        <f t="shared" si="80"/>
        <v>770.07712994867757</v>
      </c>
      <c r="FM27" s="122">
        <f t="shared" si="81"/>
        <v>0</v>
      </c>
      <c r="FN27" s="122">
        <f t="shared" si="82"/>
        <v>0</v>
      </c>
      <c r="FO27" s="122">
        <f t="shared" si="83"/>
        <v>0</v>
      </c>
      <c r="FP27" s="122">
        <f t="shared" si="84"/>
        <v>0</v>
      </c>
      <c r="FQ27" s="122">
        <f t="shared" si="85"/>
        <v>0</v>
      </c>
      <c r="FR27" s="122">
        <f t="shared" si="86"/>
        <v>0</v>
      </c>
      <c r="FS27" s="122">
        <f t="shared" si="87"/>
        <v>1513.1439729097549</v>
      </c>
      <c r="FT27" s="122">
        <f t="shared" si="88"/>
        <v>1287.3029381154101</v>
      </c>
      <c r="FU27" s="122">
        <f t="shared" si="89"/>
        <v>0</v>
      </c>
      <c r="FV27" s="122">
        <f t="shared" si="90"/>
        <v>0</v>
      </c>
      <c r="FW27" s="122">
        <f t="shared" si="91"/>
        <v>4526.4798264784258</v>
      </c>
      <c r="FX27" s="122">
        <f t="shared" si="92"/>
        <v>0</v>
      </c>
      <c r="FY27" s="122">
        <f t="shared" si="93"/>
        <v>0</v>
      </c>
      <c r="FZ27" s="122">
        <f t="shared" si="94"/>
        <v>0</v>
      </c>
      <c r="GA27" s="122">
        <f t="shared" si="95"/>
        <v>0</v>
      </c>
      <c r="GB27" s="122">
        <f t="shared" si="96"/>
        <v>0</v>
      </c>
      <c r="GC27" s="122">
        <f t="shared" si="97"/>
        <v>0</v>
      </c>
      <c r="GD27" s="122">
        <f t="shared" si="98"/>
        <v>0</v>
      </c>
      <c r="GE27" s="122">
        <f t="shared" si="99"/>
        <v>0</v>
      </c>
      <c r="GF27" s="122">
        <f t="shared" si="100"/>
        <v>0</v>
      </c>
      <c r="GG27" s="122">
        <f t="shared" si="101"/>
        <v>0</v>
      </c>
      <c r="GH27" s="122">
        <f t="shared" si="102"/>
        <v>0</v>
      </c>
      <c r="GI27" s="122">
        <f t="shared" si="103"/>
        <v>0</v>
      </c>
      <c r="GJ27" s="123">
        <f t="shared" si="104"/>
        <v>116800</v>
      </c>
      <c r="GK27" s="122">
        <f t="shared" si="105"/>
        <v>126238.94058514611</v>
      </c>
      <c r="GL27" s="122">
        <f t="shared" si="106"/>
        <v>-9438.9405851461051</v>
      </c>
    </row>
    <row r="28" spans="1:194" x14ac:dyDescent="0.3">
      <c r="A28" t="s">
        <v>116</v>
      </c>
      <c r="B28">
        <v>3</v>
      </c>
      <c r="C28">
        <v>6</v>
      </c>
      <c r="D28">
        <v>6</v>
      </c>
      <c r="E28">
        <v>3</v>
      </c>
      <c r="F28">
        <v>1</v>
      </c>
      <c r="G28">
        <v>5</v>
      </c>
      <c r="H28">
        <v>1</v>
      </c>
      <c r="I28">
        <v>6</v>
      </c>
      <c r="J28">
        <v>6</v>
      </c>
      <c r="K28">
        <v>5</v>
      </c>
      <c r="L28">
        <v>1</v>
      </c>
      <c r="M28">
        <v>5</v>
      </c>
      <c r="N28">
        <v>1</v>
      </c>
      <c r="O28">
        <v>3</v>
      </c>
      <c r="P28">
        <v>1</v>
      </c>
      <c r="Q28">
        <v>1</v>
      </c>
      <c r="R28">
        <v>1</v>
      </c>
      <c r="S28">
        <v>1</v>
      </c>
      <c r="T28">
        <v>5</v>
      </c>
      <c r="U28">
        <v>6</v>
      </c>
      <c r="V28">
        <v>6</v>
      </c>
      <c r="W28">
        <v>6</v>
      </c>
      <c r="X28">
        <v>6</v>
      </c>
      <c r="Y28">
        <v>1</v>
      </c>
      <c r="Z28">
        <v>6</v>
      </c>
      <c r="AA28">
        <v>1</v>
      </c>
      <c r="AB28">
        <v>1</v>
      </c>
      <c r="AC28">
        <v>3</v>
      </c>
      <c r="AD28">
        <v>1</v>
      </c>
      <c r="AE28">
        <v>1</v>
      </c>
      <c r="AF28">
        <v>3</v>
      </c>
      <c r="AG28">
        <v>1</v>
      </c>
      <c r="AH28">
        <v>1</v>
      </c>
      <c r="AI28">
        <v>1</v>
      </c>
      <c r="AJ28">
        <v>6</v>
      </c>
      <c r="AK28">
        <v>2</v>
      </c>
      <c r="AL28">
        <v>3</v>
      </c>
      <c r="AM28">
        <v>3</v>
      </c>
      <c r="AN28">
        <v>1</v>
      </c>
      <c r="AO28">
        <v>1</v>
      </c>
      <c r="AP28">
        <v>3</v>
      </c>
      <c r="AQ28">
        <v>1</v>
      </c>
      <c r="AR28">
        <v>1</v>
      </c>
      <c r="AS28">
        <v>1</v>
      </c>
      <c r="AT28">
        <v>6</v>
      </c>
      <c r="AU28">
        <v>1</v>
      </c>
      <c r="AV28">
        <v>1</v>
      </c>
      <c r="AW28">
        <v>3</v>
      </c>
      <c r="AX28">
        <v>5</v>
      </c>
      <c r="AY28">
        <v>1</v>
      </c>
      <c r="AZ28">
        <v>3</v>
      </c>
      <c r="BA28">
        <v>1</v>
      </c>
      <c r="BB28">
        <v>1</v>
      </c>
      <c r="BC28">
        <v>5</v>
      </c>
      <c r="BD28">
        <v>1</v>
      </c>
      <c r="BE28">
        <v>6</v>
      </c>
      <c r="BF28">
        <v>6</v>
      </c>
      <c r="BG28">
        <v>1</v>
      </c>
      <c r="BH28">
        <v>1</v>
      </c>
      <c r="BI28">
        <v>6</v>
      </c>
      <c r="BJ28">
        <v>6</v>
      </c>
      <c r="BK28">
        <v>1</v>
      </c>
      <c r="BL28">
        <v>1</v>
      </c>
      <c r="BM28">
        <v>6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5</v>
      </c>
      <c r="BT28">
        <v>3</v>
      </c>
      <c r="BU28">
        <v>1</v>
      </c>
      <c r="BV28">
        <v>3</v>
      </c>
      <c r="BW28">
        <v>3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6</v>
      </c>
      <c r="CD28">
        <v>6</v>
      </c>
      <c r="CE28">
        <v>1</v>
      </c>
      <c r="CF28">
        <v>6</v>
      </c>
      <c r="CG28">
        <v>1</v>
      </c>
      <c r="CH28">
        <v>3</v>
      </c>
      <c r="CI28">
        <v>1</v>
      </c>
      <c r="CJ28">
        <v>1</v>
      </c>
      <c r="CK28">
        <v>1</v>
      </c>
      <c r="CL28">
        <v>1</v>
      </c>
      <c r="CM28">
        <v>5</v>
      </c>
      <c r="CN28">
        <v>1</v>
      </c>
      <c r="CO28">
        <v>1</v>
      </c>
      <c r="CP28">
        <v>1</v>
      </c>
      <c r="CQ28">
        <v>5</v>
      </c>
      <c r="CR28">
        <v>124233</v>
      </c>
      <c r="CT28">
        <f t="shared" si="10"/>
        <v>0</v>
      </c>
      <c r="CU28" s="122">
        <f t="shared" si="11"/>
        <v>0</v>
      </c>
      <c r="CV28" s="122">
        <f t="shared" si="12"/>
        <v>0</v>
      </c>
      <c r="CW28" s="122">
        <f t="shared" si="13"/>
        <v>0</v>
      </c>
      <c r="CX28" s="122">
        <f t="shared" si="14"/>
        <v>5144.0196171299986</v>
      </c>
      <c r="CY28" s="122">
        <f t="shared" si="15"/>
        <v>296.1131783569092</v>
      </c>
      <c r="CZ28" s="122">
        <f t="shared" si="16"/>
        <v>982.33601038790562</v>
      </c>
      <c r="DA28" s="122">
        <f t="shared" si="17"/>
        <v>1786.1100887224698</v>
      </c>
      <c r="DB28" s="122">
        <f t="shared" si="18"/>
        <v>0</v>
      </c>
      <c r="DC28" s="122">
        <f t="shared" si="19"/>
        <v>0</v>
      </c>
      <c r="DD28" s="122">
        <f t="shared" si="20"/>
        <v>807.22780199213889</v>
      </c>
      <c r="DE28" s="122">
        <f t="shared" si="21"/>
        <v>0</v>
      </c>
      <c r="DF28" s="122">
        <f t="shared" si="22"/>
        <v>2972.3833582654297</v>
      </c>
      <c r="DG28" s="122">
        <f t="shared" si="23"/>
        <v>0</v>
      </c>
      <c r="DH28" s="122">
        <f t="shared" si="24"/>
        <v>0</v>
      </c>
      <c r="DI28" s="122">
        <f t="shared" si="25"/>
        <v>0</v>
      </c>
      <c r="DJ28" s="122">
        <f t="shared" si="26"/>
        <v>0</v>
      </c>
      <c r="DK28" s="122">
        <f t="shared" si="27"/>
        <v>5186.4016141535003</v>
      </c>
      <c r="DL28" s="122">
        <f t="shared" si="28"/>
        <v>0.63028484380121164</v>
      </c>
      <c r="DM28" s="122">
        <f t="shared" si="29"/>
        <v>0</v>
      </c>
      <c r="DN28" s="122">
        <f t="shared" si="30"/>
        <v>0</v>
      </c>
      <c r="DO28" s="122">
        <f t="shared" si="31"/>
        <v>0</v>
      </c>
      <c r="DP28" s="122">
        <f t="shared" si="32"/>
        <v>0</v>
      </c>
      <c r="DQ28" s="122">
        <f t="shared" si="33"/>
        <v>0</v>
      </c>
      <c r="DR28" s="122">
        <f t="shared" si="34"/>
        <v>11598.181397082046</v>
      </c>
      <c r="DS28" s="122">
        <f t="shared" si="35"/>
        <v>0</v>
      </c>
      <c r="DT28" s="122">
        <f t="shared" si="36"/>
        <v>0</v>
      </c>
      <c r="DU28" s="122">
        <f t="shared" si="37"/>
        <v>0</v>
      </c>
      <c r="DV28" s="122">
        <f t="shared" si="38"/>
        <v>0</v>
      </c>
      <c r="DW28" s="122">
        <f t="shared" si="39"/>
        <v>353.24663646841009</v>
      </c>
      <c r="DX28" s="122">
        <f t="shared" si="40"/>
        <v>32640.484832078975</v>
      </c>
      <c r="DY28" s="122">
        <f t="shared" si="41"/>
        <v>0</v>
      </c>
      <c r="DZ28" s="122">
        <f t="shared" si="42"/>
        <v>0</v>
      </c>
      <c r="EA28" s="122">
        <f t="shared" si="43"/>
        <v>0</v>
      </c>
      <c r="EB28" s="122">
        <f t="shared" si="44"/>
        <v>0</v>
      </c>
      <c r="EC28" s="122">
        <f t="shared" si="45"/>
        <v>0</v>
      </c>
      <c r="ED28" s="122">
        <f t="shared" si="46"/>
        <v>0</v>
      </c>
      <c r="EE28" s="122">
        <f t="shared" si="47"/>
        <v>0</v>
      </c>
      <c r="EF28" s="122">
        <f t="shared" si="48"/>
        <v>0</v>
      </c>
      <c r="EG28" s="122">
        <f t="shared" si="49"/>
        <v>0</v>
      </c>
      <c r="EH28" s="122">
        <f t="shared" si="50"/>
        <v>0</v>
      </c>
      <c r="EI28" s="122">
        <f t="shared" si="51"/>
        <v>0</v>
      </c>
      <c r="EJ28" s="122">
        <f t="shared" si="52"/>
        <v>0</v>
      </c>
      <c r="EK28" s="122">
        <f t="shared" si="53"/>
        <v>0</v>
      </c>
      <c r="EL28" s="122">
        <f t="shared" si="54"/>
        <v>0</v>
      </c>
      <c r="EM28" s="122">
        <f t="shared" si="55"/>
        <v>0</v>
      </c>
      <c r="EN28" s="122">
        <f t="shared" si="56"/>
        <v>0</v>
      </c>
      <c r="EO28" s="122">
        <f t="shared" si="57"/>
        <v>0</v>
      </c>
      <c r="EP28" s="122">
        <f t="shared" si="58"/>
        <v>17409.190171716149</v>
      </c>
      <c r="EQ28" s="122">
        <f t="shared" si="59"/>
        <v>0</v>
      </c>
      <c r="ER28" s="122">
        <f t="shared" si="60"/>
        <v>0</v>
      </c>
      <c r="ES28" s="122">
        <f t="shared" si="61"/>
        <v>1206.4930228273431</v>
      </c>
      <c r="ET28" s="122">
        <f t="shared" si="62"/>
        <v>0</v>
      </c>
      <c r="EU28" s="122">
        <f t="shared" si="63"/>
        <v>0</v>
      </c>
      <c r="EV28" s="122">
        <f t="shared" si="64"/>
        <v>0</v>
      </c>
      <c r="EW28" s="122">
        <f t="shared" si="65"/>
        <v>0</v>
      </c>
      <c r="EX28" s="122">
        <f t="shared" si="66"/>
        <v>0</v>
      </c>
      <c r="EY28" s="122">
        <f t="shared" si="67"/>
        <v>0</v>
      </c>
      <c r="EZ28" s="122">
        <f t="shared" si="68"/>
        <v>0</v>
      </c>
      <c r="FA28" s="122">
        <f t="shared" si="69"/>
        <v>4853.6988223111848</v>
      </c>
      <c r="FB28" s="122">
        <f t="shared" si="70"/>
        <v>18507.337988208619</v>
      </c>
      <c r="FC28" s="122">
        <f t="shared" si="71"/>
        <v>0</v>
      </c>
      <c r="FD28" s="122">
        <f t="shared" si="72"/>
        <v>3697.5812539527424</v>
      </c>
      <c r="FE28" s="122">
        <f t="shared" si="73"/>
        <v>0</v>
      </c>
      <c r="FF28" s="122">
        <f t="shared" si="74"/>
        <v>0</v>
      </c>
      <c r="FG28" s="122">
        <f t="shared" si="75"/>
        <v>0</v>
      </c>
      <c r="FH28" s="122">
        <f t="shared" si="76"/>
        <v>5020.974115639372</v>
      </c>
      <c r="FI28" s="122">
        <f t="shared" si="77"/>
        <v>0</v>
      </c>
      <c r="FJ28" s="122">
        <f t="shared" si="78"/>
        <v>367.48966561980649</v>
      </c>
      <c r="FK28" s="122">
        <f t="shared" si="79"/>
        <v>0</v>
      </c>
      <c r="FL28" s="122">
        <f t="shared" si="80"/>
        <v>2310.2313898460325</v>
      </c>
      <c r="FM28" s="122">
        <f t="shared" si="81"/>
        <v>0</v>
      </c>
      <c r="FN28" s="122">
        <f t="shared" si="82"/>
        <v>0</v>
      </c>
      <c r="FO28" s="122">
        <f t="shared" si="83"/>
        <v>0</v>
      </c>
      <c r="FP28" s="122">
        <f t="shared" si="84"/>
        <v>0</v>
      </c>
      <c r="FQ28" s="122">
        <f t="shared" si="85"/>
        <v>0</v>
      </c>
      <c r="FR28" s="122">
        <f t="shared" si="86"/>
        <v>0</v>
      </c>
      <c r="FS28" s="122">
        <f t="shared" si="87"/>
        <v>1513.1439729097549</v>
      </c>
      <c r="FT28" s="122">
        <f t="shared" si="88"/>
        <v>429.10097937180342</v>
      </c>
      <c r="FU28" s="122">
        <f t="shared" si="89"/>
        <v>0</v>
      </c>
      <c r="FV28" s="122">
        <f t="shared" si="90"/>
        <v>0</v>
      </c>
      <c r="FW28" s="122">
        <f t="shared" si="91"/>
        <v>4526.4798264784258</v>
      </c>
      <c r="FX28" s="122">
        <f t="shared" si="92"/>
        <v>0</v>
      </c>
      <c r="FY28" s="122">
        <f t="shared" si="93"/>
        <v>0</v>
      </c>
      <c r="FZ28" s="122">
        <f t="shared" si="94"/>
        <v>0</v>
      </c>
      <c r="GA28" s="122">
        <f t="shared" si="95"/>
        <v>0</v>
      </c>
      <c r="GB28" s="122">
        <f t="shared" si="96"/>
        <v>0</v>
      </c>
      <c r="GC28" s="122">
        <f t="shared" si="97"/>
        <v>0</v>
      </c>
      <c r="GD28" s="122">
        <f t="shared" si="98"/>
        <v>0</v>
      </c>
      <c r="GE28" s="122">
        <f t="shared" si="99"/>
        <v>0</v>
      </c>
      <c r="GF28" s="122">
        <f t="shared" si="100"/>
        <v>0</v>
      </c>
      <c r="GG28" s="122">
        <f t="shared" si="101"/>
        <v>0</v>
      </c>
      <c r="GH28" s="122">
        <f t="shared" si="102"/>
        <v>0</v>
      </c>
      <c r="GI28" s="122">
        <f t="shared" si="103"/>
        <v>0</v>
      </c>
      <c r="GJ28" s="123">
        <f t="shared" si="104"/>
        <v>124233</v>
      </c>
      <c r="GK28" s="122">
        <f t="shared" si="105"/>
        <v>121608.85602836282</v>
      </c>
      <c r="GL28" s="122">
        <f t="shared" si="106"/>
        <v>2624.1439716371824</v>
      </c>
    </row>
    <row r="29" spans="1:194" x14ac:dyDescent="0.3">
      <c r="A29" t="s">
        <v>117</v>
      </c>
      <c r="B29">
        <v>5</v>
      </c>
      <c r="C29">
        <v>6</v>
      </c>
      <c r="D29">
        <v>6</v>
      </c>
      <c r="E29">
        <v>3</v>
      </c>
      <c r="F29">
        <v>1</v>
      </c>
      <c r="G29">
        <v>5</v>
      </c>
      <c r="H29">
        <v>1</v>
      </c>
      <c r="I29">
        <v>6</v>
      </c>
      <c r="J29">
        <v>6</v>
      </c>
      <c r="K29">
        <v>5</v>
      </c>
      <c r="L29">
        <v>3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5</v>
      </c>
      <c r="U29">
        <v>6</v>
      </c>
      <c r="V29">
        <v>6</v>
      </c>
      <c r="W29">
        <v>6</v>
      </c>
      <c r="X29">
        <v>6</v>
      </c>
      <c r="Y29">
        <v>6</v>
      </c>
      <c r="Z29">
        <v>6</v>
      </c>
      <c r="AA29">
        <v>1</v>
      </c>
      <c r="AB29">
        <v>1</v>
      </c>
      <c r="AC29">
        <v>3</v>
      </c>
      <c r="AD29">
        <v>1</v>
      </c>
      <c r="AE29">
        <v>1</v>
      </c>
      <c r="AF29">
        <v>3</v>
      </c>
      <c r="AG29">
        <v>1</v>
      </c>
      <c r="AH29">
        <v>1</v>
      </c>
      <c r="AI29">
        <v>1</v>
      </c>
      <c r="AJ29">
        <v>6</v>
      </c>
      <c r="AK29">
        <v>3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3</v>
      </c>
      <c r="AX29">
        <v>5</v>
      </c>
      <c r="AY29">
        <v>1</v>
      </c>
      <c r="AZ29">
        <v>1</v>
      </c>
      <c r="BA29">
        <v>3</v>
      </c>
      <c r="BB29">
        <v>1</v>
      </c>
      <c r="BC29">
        <v>5</v>
      </c>
      <c r="BD29">
        <v>1</v>
      </c>
      <c r="BE29">
        <v>6</v>
      </c>
      <c r="BF29">
        <v>6</v>
      </c>
      <c r="BG29">
        <v>1</v>
      </c>
      <c r="BH29">
        <v>1</v>
      </c>
      <c r="BI29">
        <v>6</v>
      </c>
      <c r="BJ29">
        <v>6</v>
      </c>
      <c r="BK29">
        <v>1</v>
      </c>
      <c r="BL29">
        <v>1</v>
      </c>
      <c r="BM29">
        <v>6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5</v>
      </c>
      <c r="BT29">
        <v>1</v>
      </c>
      <c r="BU29">
        <v>1</v>
      </c>
      <c r="BV29">
        <v>3</v>
      </c>
      <c r="BW29">
        <v>3</v>
      </c>
      <c r="BX29">
        <v>1</v>
      </c>
      <c r="BY29">
        <v>1</v>
      </c>
      <c r="BZ29">
        <v>1</v>
      </c>
      <c r="CA29">
        <v>1</v>
      </c>
      <c r="CB29">
        <v>3</v>
      </c>
      <c r="CC29">
        <v>6</v>
      </c>
      <c r="CD29">
        <v>6</v>
      </c>
      <c r="CE29">
        <v>1</v>
      </c>
      <c r="CF29">
        <v>6</v>
      </c>
      <c r="CG29">
        <v>1</v>
      </c>
      <c r="CH29">
        <v>3</v>
      </c>
      <c r="CI29">
        <v>1</v>
      </c>
      <c r="CJ29">
        <v>1</v>
      </c>
      <c r="CK29">
        <v>1</v>
      </c>
      <c r="CL29">
        <v>6</v>
      </c>
      <c r="CM29">
        <v>5</v>
      </c>
      <c r="CN29">
        <v>1</v>
      </c>
      <c r="CO29">
        <v>1</v>
      </c>
      <c r="CP29">
        <v>1</v>
      </c>
      <c r="CQ29">
        <v>5</v>
      </c>
      <c r="CR29">
        <v>128300</v>
      </c>
      <c r="CT29">
        <f t="shared" si="10"/>
        <v>0</v>
      </c>
      <c r="CU29" s="122">
        <f t="shared" si="11"/>
        <v>0</v>
      </c>
      <c r="CV29" s="122">
        <f t="shared" si="12"/>
        <v>0</v>
      </c>
      <c r="CW29" s="122">
        <f t="shared" si="13"/>
        <v>0</v>
      </c>
      <c r="CX29" s="122">
        <f t="shared" si="14"/>
        <v>5144.0196171299986</v>
      </c>
      <c r="CY29" s="122">
        <f t="shared" si="15"/>
        <v>296.1131783569092</v>
      </c>
      <c r="CZ29" s="122">
        <f t="shared" si="16"/>
        <v>982.33601038790562</v>
      </c>
      <c r="DA29" s="122">
        <f t="shared" si="17"/>
        <v>1786.1100887224698</v>
      </c>
      <c r="DB29" s="122">
        <f t="shared" si="18"/>
        <v>0</v>
      </c>
      <c r="DC29" s="122">
        <f t="shared" si="19"/>
        <v>0</v>
      </c>
      <c r="DD29" s="122">
        <f t="shared" si="20"/>
        <v>2421.6834059764169</v>
      </c>
      <c r="DE29" s="122">
        <f t="shared" si="21"/>
        <v>0</v>
      </c>
      <c r="DF29" s="122">
        <f t="shared" si="22"/>
        <v>2972.3833582654297</v>
      </c>
      <c r="DG29" s="122">
        <f t="shared" si="23"/>
        <v>0</v>
      </c>
      <c r="DH29" s="122">
        <f t="shared" si="24"/>
        <v>0</v>
      </c>
      <c r="DI29" s="122">
        <f t="shared" si="25"/>
        <v>0</v>
      </c>
      <c r="DJ29" s="122">
        <f t="shared" si="26"/>
        <v>0</v>
      </c>
      <c r="DK29" s="122">
        <f t="shared" si="27"/>
        <v>5186.4016141535003</v>
      </c>
      <c r="DL29" s="122">
        <f t="shared" si="28"/>
        <v>0.63028484380121164</v>
      </c>
      <c r="DM29" s="122">
        <f t="shared" si="29"/>
        <v>0</v>
      </c>
      <c r="DN29" s="122">
        <f t="shared" si="30"/>
        <v>0</v>
      </c>
      <c r="DO29" s="122">
        <f t="shared" si="31"/>
        <v>0</v>
      </c>
      <c r="DP29" s="122">
        <f t="shared" si="32"/>
        <v>0</v>
      </c>
      <c r="DQ29" s="122">
        <f t="shared" si="33"/>
        <v>0</v>
      </c>
      <c r="DR29" s="122">
        <f t="shared" si="34"/>
        <v>11598.181397082046</v>
      </c>
      <c r="DS29" s="122">
        <f t="shared" si="35"/>
        <v>0</v>
      </c>
      <c r="DT29" s="122">
        <f t="shared" si="36"/>
        <v>0</v>
      </c>
      <c r="DU29" s="122">
        <f t="shared" si="37"/>
        <v>0</v>
      </c>
      <c r="DV29" s="122">
        <f t="shared" si="38"/>
        <v>0</v>
      </c>
      <c r="DW29" s="122">
        <f t="shared" si="39"/>
        <v>353.24663646841009</v>
      </c>
      <c r="DX29" s="122">
        <f t="shared" si="40"/>
        <v>32640.484832078975</v>
      </c>
      <c r="DY29" s="122">
        <f t="shared" si="41"/>
        <v>0</v>
      </c>
      <c r="DZ29" s="122">
        <f t="shared" si="42"/>
        <v>0</v>
      </c>
      <c r="EA29" s="122">
        <f t="shared" si="43"/>
        <v>0</v>
      </c>
      <c r="EB29" s="122">
        <f t="shared" si="44"/>
        <v>0</v>
      </c>
      <c r="EC29" s="122">
        <f t="shared" si="45"/>
        <v>0</v>
      </c>
      <c r="ED29" s="122">
        <f t="shared" si="46"/>
        <v>0</v>
      </c>
      <c r="EE29" s="122">
        <f t="shared" si="47"/>
        <v>0</v>
      </c>
      <c r="EF29" s="122">
        <f t="shared" si="48"/>
        <v>0</v>
      </c>
      <c r="EG29" s="122">
        <f t="shared" si="49"/>
        <v>0</v>
      </c>
      <c r="EH29" s="122">
        <f t="shared" si="50"/>
        <v>0</v>
      </c>
      <c r="EI29" s="122">
        <f t="shared" si="51"/>
        <v>0</v>
      </c>
      <c r="EJ29" s="122">
        <f t="shared" si="52"/>
        <v>0</v>
      </c>
      <c r="EK29" s="122">
        <f t="shared" si="53"/>
        <v>0</v>
      </c>
      <c r="EL29" s="122">
        <f t="shared" si="54"/>
        <v>0</v>
      </c>
      <c r="EM29" s="122">
        <f t="shared" si="55"/>
        <v>0</v>
      </c>
      <c r="EN29" s="122">
        <f t="shared" si="56"/>
        <v>0</v>
      </c>
      <c r="EO29" s="122">
        <f t="shared" si="57"/>
        <v>0</v>
      </c>
      <c r="EP29" s="122">
        <f t="shared" si="58"/>
        <v>17409.190171716149</v>
      </c>
      <c r="EQ29" s="122">
        <f t="shared" si="59"/>
        <v>0</v>
      </c>
      <c r="ER29" s="122">
        <f t="shared" si="60"/>
        <v>0</v>
      </c>
      <c r="ES29" s="122">
        <f t="shared" si="61"/>
        <v>3619.4790684820291</v>
      </c>
      <c r="ET29" s="122">
        <f t="shared" si="62"/>
        <v>0</v>
      </c>
      <c r="EU29" s="122">
        <f t="shared" si="63"/>
        <v>0</v>
      </c>
      <c r="EV29" s="122">
        <f t="shared" si="64"/>
        <v>0</v>
      </c>
      <c r="EW29" s="122">
        <f t="shared" si="65"/>
        <v>0</v>
      </c>
      <c r="EX29" s="122">
        <f t="shared" si="66"/>
        <v>0</v>
      </c>
      <c r="EY29" s="122">
        <f t="shared" si="67"/>
        <v>0</v>
      </c>
      <c r="EZ29" s="122">
        <f t="shared" si="68"/>
        <v>0</v>
      </c>
      <c r="FA29" s="122">
        <f t="shared" si="69"/>
        <v>4853.6988223111848</v>
      </c>
      <c r="FB29" s="122">
        <f t="shared" si="70"/>
        <v>18507.337988208619</v>
      </c>
      <c r="FC29" s="122">
        <f t="shared" si="71"/>
        <v>0</v>
      </c>
      <c r="FD29" s="122">
        <f t="shared" si="72"/>
        <v>3697.5812539527424</v>
      </c>
      <c r="FE29" s="122">
        <f t="shared" si="73"/>
        <v>0</v>
      </c>
      <c r="FF29" s="122">
        <f t="shared" si="74"/>
        <v>0</v>
      </c>
      <c r="FG29" s="122">
        <f t="shared" si="75"/>
        <v>0</v>
      </c>
      <c r="FH29" s="122">
        <f t="shared" si="76"/>
        <v>5020.974115639372</v>
      </c>
      <c r="FI29" s="122">
        <f t="shared" si="77"/>
        <v>0</v>
      </c>
      <c r="FJ29" s="122">
        <f t="shared" si="78"/>
        <v>367.48966561980649</v>
      </c>
      <c r="FK29" s="122">
        <f t="shared" si="79"/>
        <v>0</v>
      </c>
      <c r="FL29" s="122">
        <f t="shared" si="80"/>
        <v>770.07712994867757</v>
      </c>
      <c r="FM29" s="122">
        <f t="shared" si="81"/>
        <v>0</v>
      </c>
      <c r="FN29" s="122">
        <f t="shared" si="82"/>
        <v>0</v>
      </c>
      <c r="FO29" s="122">
        <f t="shared" si="83"/>
        <v>0</v>
      </c>
      <c r="FP29" s="122">
        <f t="shared" si="84"/>
        <v>0</v>
      </c>
      <c r="FQ29" s="122">
        <f t="shared" si="85"/>
        <v>0</v>
      </c>
      <c r="FR29" s="122">
        <f t="shared" si="86"/>
        <v>0</v>
      </c>
      <c r="FS29" s="122">
        <f t="shared" si="87"/>
        <v>1513.1439729097549</v>
      </c>
      <c r="FT29" s="122">
        <f t="shared" si="88"/>
        <v>1287.3029381154101</v>
      </c>
      <c r="FU29" s="122">
        <f t="shared" si="89"/>
        <v>0</v>
      </c>
      <c r="FV29" s="122">
        <f t="shared" si="90"/>
        <v>0</v>
      </c>
      <c r="FW29" s="122">
        <f t="shared" si="91"/>
        <v>4526.4798264784258</v>
      </c>
      <c r="FX29" s="122">
        <f t="shared" si="92"/>
        <v>0</v>
      </c>
      <c r="FY29" s="122">
        <f t="shared" si="93"/>
        <v>0</v>
      </c>
      <c r="FZ29" s="122">
        <f t="shared" si="94"/>
        <v>0</v>
      </c>
      <c r="GA29" s="122">
        <f t="shared" si="95"/>
        <v>0</v>
      </c>
      <c r="GB29" s="122">
        <f t="shared" si="96"/>
        <v>0</v>
      </c>
      <c r="GC29" s="122">
        <f t="shared" si="97"/>
        <v>0</v>
      </c>
      <c r="GD29" s="122">
        <f t="shared" si="98"/>
        <v>0</v>
      </c>
      <c r="GE29" s="122">
        <f t="shared" si="99"/>
        <v>0</v>
      </c>
      <c r="GF29" s="122">
        <f t="shared" si="100"/>
        <v>0</v>
      </c>
      <c r="GG29" s="122">
        <f t="shared" si="101"/>
        <v>0</v>
      </c>
      <c r="GH29" s="122">
        <f t="shared" si="102"/>
        <v>0</v>
      </c>
      <c r="GI29" s="122">
        <f t="shared" si="103"/>
        <v>0</v>
      </c>
      <c r="GJ29" s="123">
        <f t="shared" si="104"/>
        <v>128300</v>
      </c>
      <c r="GK29" s="122">
        <f t="shared" si="105"/>
        <v>124954.34537684804</v>
      </c>
      <c r="GL29" s="122">
        <f t="shared" si="106"/>
        <v>3345.6546231519605</v>
      </c>
    </row>
    <row r="30" spans="1:194" x14ac:dyDescent="0.3">
      <c r="A30" t="s">
        <v>118</v>
      </c>
      <c r="B30">
        <v>3</v>
      </c>
      <c r="C30">
        <v>6</v>
      </c>
      <c r="D30">
        <v>6</v>
      </c>
      <c r="E30">
        <v>3</v>
      </c>
      <c r="F30">
        <v>1</v>
      </c>
      <c r="G30">
        <v>5</v>
      </c>
      <c r="H30">
        <v>1</v>
      </c>
      <c r="I30">
        <v>6</v>
      </c>
      <c r="J30">
        <v>6</v>
      </c>
      <c r="K30">
        <v>5</v>
      </c>
      <c r="L30">
        <v>1</v>
      </c>
      <c r="M30">
        <v>1</v>
      </c>
      <c r="N30">
        <v>3</v>
      </c>
      <c r="O30">
        <v>1</v>
      </c>
      <c r="P30">
        <v>1</v>
      </c>
      <c r="Q30">
        <v>1</v>
      </c>
      <c r="R30">
        <v>1</v>
      </c>
      <c r="S30">
        <v>1</v>
      </c>
      <c r="T30">
        <v>5</v>
      </c>
      <c r="U30">
        <v>6</v>
      </c>
      <c r="V30">
        <v>6</v>
      </c>
      <c r="W30">
        <v>6</v>
      </c>
      <c r="X30">
        <v>6</v>
      </c>
      <c r="Y30">
        <v>6</v>
      </c>
      <c r="Z30">
        <v>6</v>
      </c>
      <c r="AA30">
        <v>1</v>
      </c>
      <c r="AB30">
        <v>1</v>
      </c>
      <c r="AC30">
        <v>3</v>
      </c>
      <c r="AD30">
        <v>1</v>
      </c>
      <c r="AE30">
        <v>1</v>
      </c>
      <c r="AF30">
        <v>3</v>
      </c>
      <c r="AG30">
        <v>1</v>
      </c>
      <c r="AH30">
        <v>1</v>
      </c>
      <c r="AI30">
        <v>1</v>
      </c>
      <c r="AJ30">
        <v>6</v>
      </c>
      <c r="AK30">
        <v>2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6</v>
      </c>
      <c r="AU30">
        <v>1</v>
      </c>
      <c r="AV30">
        <v>1</v>
      </c>
      <c r="AW30">
        <v>3</v>
      </c>
      <c r="AX30">
        <v>5</v>
      </c>
      <c r="AY30">
        <v>1</v>
      </c>
      <c r="AZ30">
        <v>3</v>
      </c>
      <c r="BA30">
        <v>1</v>
      </c>
      <c r="BB30">
        <v>1</v>
      </c>
      <c r="BC30">
        <v>5</v>
      </c>
      <c r="BD30">
        <v>1</v>
      </c>
      <c r="BE30">
        <v>6</v>
      </c>
      <c r="BF30">
        <v>6</v>
      </c>
      <c r="BG30">
        <v>1</v>
      </c>
      <c r="BH30">
        <v>1</v>
      </c>
      <c r="BI30">
        <v>6</v>
      </c>
      <c r="BJ30">
        <v>6</v>
      </c>
      <c r="BK30">
        <v>1</v>
      </c>
      <c r="BL30">
        <v>1</v>
      </c>
      <c r="BM30">
        <v>6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5</v>
      </c>
      <c r="BT30">
        <v>1</v>
      </c>
      <c r="BU30">
        <v>1</v>
      </c>
      <c r="BV30">
        <v>3</v>
      </c>
      <c r="BW30">
        <v>3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6</v>
      </c>
      <c r="CD30">
        <v>6</v>
      </c>
      <c r="CE30">
        <v>1</v>
      </c>
      <c r="CF30">
        <v>6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5</v>
      </c>
      <c r="CN30">
        <v>1</v>
      </c>
      <c r="CO30">
        <v>1</v>
      </c>
      <c r="CP30">
        <v>1</v>
      </c>
      <c r="CQ30">
        <v>5</v>
      </c>
      <c r="CR30">
        <v>117300</v>
      </c>
      <c r="CT30">
        <f t="shared" si="10"/>
        <v>0</v>
      </c>
      <c r="CU30" s="122">
        <f t="shared" si="11"/>
        <v>0</v>
      </c>
      <c r="CV30" s="122">
        <f t="shared" si="12"/>
        <v>0</v>
      </c>
      <c r="CW30" s="122">
        <f t="shared" si="13"/>
        <v>0</v>
      </c>
      <c r="CX30" s="122">
        <f t="shared" si="14"/>
        <v>5144.0196171299986</v>
      </c>
      <c r="CY30" s="122">
        <f t="shared" si="15"/>
        <v>296.1131783569092</v>
      </c>
      <c r="CZ30" s="122">
        <f t="shared" si="16"/>
        <v>982.33601038790562</v>
      </c>
      <c r="DA30" s="122">
        <f t="shared" si="17"/>
        <v>1786.1100887224698</v>
      </c>
      <c r="DB30" s="122">
        <f t="shared" si="18"/>
        <v>0</v>
      </c>
      <c r="DC30" s="122">
        <f t="shared" si="19"/>
        <v>0</v>
      </c>
      <c r="DD30" s="122">
        <f t="shared" si="20"/>
        <v>807.22780199213889</v>
      </c>
      <c r="DE30" s="122">
        <f t="shared" si="21"/>
        <v>0</v>
      </c>
      <c r="DF30" s="122">
        <f t="shared" si="22"/>
        <v>8917.1500747962891</v>
      </c>
      <c r="DG30" s="122">
        <f t="shared" si="23"/>
        <v>0</v>
      </c>
      <c r="DH30" s="122">
        <f t="shared" si="24"/>
        <v>0</v>
      </c>
      <c r="DI30" s="122">
        <f t="shared" si="25"/>
        <v>0</v>
      </c>
      <c r="DJ30" s="122">
        <f t="shared" si="26"/>
        <v>0</v>
      </c>
      <c r="DK30" s="122">
        <f t="shared" si="27"/>
        <v>5186.4016141535003</v>
      </c>
      <c r="DL30" s="122">
        <f t="shared" si="28"/>
        <v>0.63028484380121164</v>
      </c>
      <c r="DM30" s="122">
        <f t="shared" si="29"/>
        <v>0</v>
      </c>
      <c r="DN30" s="122">
        <f t="shared" si="30"/>
        <v>0</v>
      </c>
      <c r="DO30" s="122">
        <f t="shared" si="31"/>
        <v>0</v>
      </c>
      <c r="DP30" s="122">
        <f t="shared" si="32"/>
        <v>0</v>
      </c>
      <c r="DQ30" s="122">
        <f t="shared" si="33"/>
        <v>0</v>
      </c>
      <c r="DR30" s="122">
        <f t="shared" si="34"/>
        <v>11598.181397082046</v>
      </c>
      <c r="DS30" s="122">
        <f t="shared" si="35"/>
        <v>0</v>
      </c>
      <c r="DT30" s="122">
        <f t="shared" si="36"/>
        <v>0</v>
      </c>
      <c r="DU30" s="122">
        <f t="shared" si="37"/>
        <v>0</v>
      </c>
      <c r="DV30" s="122">
        <f t="shared" si="38"/>
        <v>0</v>
      </c>
      <c r="DW30" s="122">
        <f t="shared" si="39"/>
        <v>353.24663646841009</v>
      </c>
      <c r="DX30" s="122">
        <f t="shared" si="40"/>
        <v>32640.484832078975</v>
      </c>
      <c r="DY30" s="122">
        <f t="shared" si="41"/>
        <v>0</v>
      </c>
      <c r="DZ30" s="122">
        <f t="shared" si="42"/>
        <v>0</v>
      </c>
      <c r="EA30" s="122">
        <f t="shared" si="43"/>
        <v>0</v>
      </c>
      <c r="EB30" s="122">
        <f t="shared" si="44"/>
        <v>0</v>
      </c>
      <c r="EC30" s="122">
        <f t="shared" si="45"/>
        <v>0</v>
      </c>
      <c r="ED30" s="122">
        <f t="shared" si="46"/>
        <v>0</v>
      </c>
      <c r="EE30" s="122">
        <f t="shared" si="47"/>
        <v>0</v>
      </c>
      <c r="EF30" s="122">
        <f t="shared" si="48"/>
        <v>0</v>
      </c>
      <c r="EG30" s="122">
        <f t="shared" si="49"/>
        <v>0</v>
      </c>
      <c r="EH30" s="122">
        <f t="shared" si="50"/>
        <v>0</v>
      </c>
      <c r="EI30" s="122">
        <f t="shared" si="51"/>
        <v>0</v>
      </c>
      <c r="EJ30" s="122">
        <f t="shared" si="52"/>
        <v>0</v>
      </c>
      <c r="EK30" s="122">
        <f t="shared" si="53"/>
        <v>0</v>
      </c>
      <c r="EL30" s="122">
        <f t="shared" si="54"/>
        <v>0</v>
      </c>
      <c r="EM30" s="122">
        <f t="shared" si="55"/>
        <v>0</v>
      </c>
      <c r="EN30" s="122">
        <f t="shared" si="56"/>
        <v>0</v>
      </c>
      <c r="EO30" s="122">
        <f t="shared" si="57"/>
        <v>0</v>
      </c>
      <c r="EP30" s="122">
        <f t="shared" si="58"/>
        <v>17409.190171716149</v>
      </c>
      <c r="EQ30" s="122">
        <f t="shared" si="59"/>
        <v>0</v>
      </c>
      <c r="ER30" s="122">
        <f t="shared" si="60"/>
        <v>0</v>
      </c>
      <c r="ES30" s="122">
        <f t="shared" si="61"/>
        <v>1206.4930228273431</v>
      </c>
      <c r="ET30" s="122">
        <f t="shared" si="62"/>
        <v>0</v>
      </c>
      <c r="EU30" s="122">
        <f t="shared" si="63"/>
        <v>0</v>
      </c>
      <c r="EV30" s="122">
        <f t="shared" si="64"/>
        <v>0</v>
      </c>
      <c r="EW30" s="122">
        <f t="shared" si="65"/>
        <v>0</v>
      </c>
      <c r="EX30" s="122">
        <f t="shared" si="66"/>
        <v>0</v>
      </c>
      <c r="EY30" s="122">
        <f t="shared" si="67"/>
        <v>0</v>
      </c>
      <c r="EZ30" s="122">
        <f t="shared" si="68"/>
        <v>0</v>
      </c>
      <c r="FA30" s="122">
        <f t="shared" si="69"/>
        <v>4853.6988223111848</v>
      </c>
      <c r="FB30" s="122">
        <f t="shared" si="70"/>
        <v>18507.337988208619</v>
      </c>
      <c r="FC30" s="122">
        <f t="shared" si="71"/>
        <v>0</v>
      </c>
      <c r="FD30" s="122">
        <f t="shared" si="72"/>
        <v>3697.5812539527424</v>
      </c>
      <c r="FE30" s="122">
        <f t="shared" si="73"/>
        <v>0</v>
      </c>
      <c r="FF30" s="122">
        <f t="shared" si="74"/>
        <v>0</v>
      </c>
      <c r="FG30" s="122">
        <f t="shared" si="75"/>
        <v>0</v>
      </c>
      <c r="FH30" s="122">
        <f t="shared" si="76"/>
        <v>5020.974115639372</v>
      </c>
      <c r="FI30" s="122">
        <f t="shared" si="77"/>
        <v>0</v>
      </c>
      <c r="FJ30" s="122">
        <f t="shared" si="78"/>
        <v>367.48966561980649</v>
      </c>
      <c r="FK30" s="122">
        <f t="shared" si="79"/>
        <v>0</v>
      </c>
      <c r="FL30" s="122">
        <f t="shared" si="80"/>
        <v>770.07712994867757</v>
      </c>
      <c r="FM30" s="122">
        <f t="shared" si="81"/>
        <v>0</v>
      </c>
      <c r="FN30" s="122">
        <f t="shared" si="82"/>
        <v>0</v>
      </c>
      <c r="FO30" s="122">
        <f t="shared" si="83"/>
        <v>0</v>
      </c>
      <c r="FP30" s="122">
        <f t="shared" si="84"/>
        <v>0</v>
      </c>
      <c r="FQ30" s="122">
        <f t="shared" si="85"/>
        <v>0</v>
      </c>
      <c r="FR30" s="122">
        <f t="shared" si="86"/>
        <v>0</v>
      </c>
      <c r="FS30" s="122">
        <f t="shared" si="87"/>
        <v>1513.1439729097549</v>
      </c>
      <c r="FT30" s="122">
        <f t="shared" si="88"/>
        <v>429.10097937180342</v>
      </c>
      <c r="FU30" s="122">
        <f t="shared" si="89"/>
        <v>0</v>
      </c>
      <c r="FV30" s="122">
        <f t="shared" si="90"/>
        <v>0</v>
      </c>
      <c r="FW30" s="122">
        <f t="shared" si="91"/>
        <v>4526.4798264784258</v>
      </c>
      <c r="FX30" s="122">
        <f t="shared" si="92"/>
        <v>0</v>
      </c>
      <c r="FY30" s="122">
        <f t="shared" si="93"/>
        <v>0</v>
      </c>
      <c r="FZ30" s="122">
        <f t="shared" si="94"/>
        <v>0</v>
      </c>
      <c r="GA30" s="122">
        <f t="shared" si="95"/>
        <v>0</v>
      </c>
      <c r="GB30" s="122">
        <f t="shared" si="96"/>
        <v>0</v>
      </c>
      <c r="GC30" s="122">
        <f t="shared" si="97"/>
        <v>0</v>
      </c>
      <c r="GD30" s="122">
        <f t="shared" si="98"/>
        <v>0</v>
      </c>
      <c r="GE30" s="122">
        <f t="shared" si="99"/>
        <v>0</v>
      </c>
      <c r="GF30" s="122">
        <f t="shared" si="100"/>
        <v>0</v>
      </c>
      <c r="GG30" s="122">
        <f t="shared" si="101"/>
        <v>0</v>
      </c>
      <c r="GH30" s="122">
        <f t="shared" si="102"/>
        <v>0</v>
      </c>
      <c r="GI30" s="122">
        <f t="shared" si="103"/>
        <v>0</v>
      </c>
      <c r="GJ30" s="123">
        <f t="shared" si="104"/>
        <v>117300</v>
      </c>
      <c r="GK30" s="122">
        <f t="shared" si="105"/>
        <v>126013.46848499632</v>
      </c>
      <c r="GL30" s="122">
        <f t="shared" si="106"/>
        <v>-8713.4684849963232</v>
      </c>
    </row>
    <row r="31" spans="1:194" x14ac:dyDescent="0.3">
      <c r="A31" t="s">
        <v>119</v>
      </c>
      <c r="B31">
        <v>3</v>
      </c>
      <c r="C31">
        <v>6</v>
      </c>
      <c r="D31">
        <v>6</v>
      </c>
      <c r="E31">
        <v>3</v>
      </c>
      <c r="F31">
        <v>1</v>
      </c>
      <c r="G31">
        <v>5</v>
      </c>
      <c r="H31">
        <v>1</v>
      </c>
      <c r="I31">
        <v>6</v>
      </c>
      <c r="J31">
        <v>6</v>
      </c>
      <c r="K31">
        <v>5</v>
      </c>
      <c r="L31">
        <v>1</v>
      </c>
      <c r="M31">
        <v>5</v>
      </c>
      <c r="N31">
        <v>3</v>
      </c>
      <c r="O31">
        <v>1</v>
      </c>
      <c r="P31">
        <v>1</v>
      </c>
      <c r="Q31">
        <v>1</v>
      </c>
      <c r="R31">
        <v>1</v>
      </c>
      <c r="S31">
        <v>1</v>
      </c>
      <c r="T31">
        <v>5</v>
      </c>
      <c r="U31">
        <v>6</v>
      </c>
      <c r="V31">
        <v>6</v>
      </c>
      <c r="W31">
        <v>6</v>
      </c>
      <c r="X31">
        <v>6</v>
      </c>
      <c r="Y31">
        <v>6</v>
      </c>
      <c r="Z31">
        <v>6</v>
      </c>
      <c r="AA31">
        <v>1</v>
      </c>
      <c r="AB31">
        <v>1</v>
      </c>
      <c r="AC31">
        <v>3</v>
      </c>
      <c r="AD31">
        <v>1</v>
      </c>
      <c r="AE31">
        <v>1</v>
      </c>
      <c r="AF31">
        <v>3</v>
      </c>
      <c r="AG31">
        <v>1</v>
      </c>
      <c r="AH31">
        <v>1</v>
      </c>
      <c r="AI31">
        <v>1</v>
      </c>
      <c r="AJ31">
        <v>6</v>
      </c>
      <c r="AK31">
        <v>1</v>
      </c>
      <c r="AL31">
        <v>3</v>
      </c>
      <c r="AM31">
        <v>3</v>
      </c>
      <c r="AN31">
        <v>1</v>
      </c>
      <c r="AO31">
        <v>1</v>
      </c>
      <c r="AP31">
        <v>3</v>
      </c>
      <c r="AQ31">
        <v>1</v>
      </c>
      <c r="AR31">
        <v>1</v>
      </c>
      <c r="AS31">
        <v>1</v>
      </c>
      <c r="AT31">
        <v>6</v>
      </c>
      <c r="AU31">
        <v>1</v>
      </c>
      <c r="AV31">
        <v>1</v>
      </c>
      <c r="AW31">
        <v>3</v>
      </c>
      <c r="AX31">
        <v>5</v>
      </c>
      <c r="AY31">
        <v>1</v>
      </c>
      <c r="AZ31">
        <v>3</v>
      </c>
      <c r="BA31">
        <v>1</v>
      </c>
      <c r="BB31">
        <v>1</v>
      </c>
      <c r="BC31">
        <v>5</v>
      </c>
      <c r="BD31">
        <v>1</v>
      </c>
      <c r="BE31">
        <v>6</v>
      </c>
      <c r="BF31">
        <v>6</v>
      </c>
      <c r="BG31">
        <v>1</v>
      </c>
      <c r="BH31">
        <v>1</v>
      </c>
      <c r="BI31">
        <v>6</v>
      </c>
      <c r="BJ31">
        <v>6</v>
      </c>
      <c r="BK31">
        <v>1</v>
      </c>
      <c r="BL31">
        <v>1</v>
      </c>
      <c r="BM31">
        <v>6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5</v>
      </c>
      <c r="BT31">
        <v>1</v>
      </c>
      <c r="BU31">
        <v>1</v>
      </c>
      <c r="BV31">
        <v>1</v>
      </c>
      <c r="BW31">
        <v>3</v>
      </c>
      <c r="BX31">
        <v>1</v>
      </c>
      <c r="BY31">
        <v>1</v>
      </c>
      <c r="BZ31">
        <v>1</v>
      </c>
      <c r="CA31">
        <v>1</v>
      </c>
      <c r="CB31">
        <v>3</v>
      </c>
      <c r="CC31">
        <v>6</v>
      </c>
      <c r="CD31">
        <v>6</v>
      </c>
      <c r="CE31">
        <v>1</v>
      </c>
      <c r="CF31">
        <v>6</v>
      </c>
      <c r="CG31">
        <v>1</v>
      </c>
      <c r="CH31">
        <v>3</v>
      </c>
      <c r="CI31">
        <v>1</v>
      </c>
      <c r="CJ31">
        <v>1</v>
      </c>
      <c r="CK31">
        <v>1</v>
      </c>
      <c r="CL31">
        <v>1</v>
      </c>
      <c r="CM31">
        <v>5</v>
      </c>
      <c r="CN31">
        <v>1</v>
      </c>
      <c r="CO31">
        <v>1</v>
      </c>
      <c r="CP31">
        <v>1</v>
      </c>
      <c r="CQ31">
        <v>5</v>
      </c>
      <c r="CR31">
        <v>141066</v>
      </c>
      <c r="CT31">
        <f t="shared" si="10"/>
        <v>0</v>
      </c>
      <c r="CU31" s="122">
        <f t="shared" si="11"/>
        <v>0</v>
      </c>
      <c r="CV31" s="122">
        <f t="shared" si="12"/>
        <v>0</v>
      </c>
      <c r="CW31" s="122">
        <f t="shared" si="13"/>
        <v>0</v>
      </c>
      <c r="CX31" s="122">
        <f t="shared" si="14"/>
        <v>5144.0196171299986</v>
      </c>
      <c r="CY31" s="122">
        <f t="shared" si="15"/>
        <v>296.1131783569092</v>
      </c>
      <c r="CZ31" s="122">
        <f t="shared" si="16"/>
        <v>982.33601038790562</v>
      </c>
      <c r="DA31" s="122">
        <f t="shared" si="17"/>
        <v>1786.1100887224698</v>
      </c>
      <c r="DB31" s="122">
        <f t="shared" si="18"/>
        <v>0</v>
      </c>
      <c r="DC31" s="122">
        <f t="shared" si="19"/>
        <v>0</v>
      </c>
      <c r="DD31" s="122">
        <f t="shared" si="20"/>
        <v>807.22780199213889</v>
      </c>
      <c r="DE31" s="122">
        <f t="shared" si="21"/>
        <v>0</v>
      </c>
      <c r="DF31" s="122">
        <f t="shared" si="22"/>
        <v>8917.1500747962891</v>
      </c>
      <c r="DG31" s="122">
        <f t="shared" si="23"/>
        <v>0</v>
      </c>
      <c r="DH31" s="122">
        <f t="shared" si="24"/>
        <v>0</v>
      </c>
      <c r="DI31" s="122">
        <f t="shared" si="25"/>
        <v>0</v>
      </c>
      <c r="DJ31" s="122">
        <f t="shared" si="26"/>
        <v>0</v>
      </c>
      <c r="DK31" s="122">
        <f t="shared" si="27"/>
        <v>5186.4016141535003</v>
      </c>
      <c r="DL31" s="122">
        <f t="shared" si="28"/>
        <v>0.63028484380121164</v>
      </c>
      <c r="DM31" s="122">
        <f t="shared" si="29"/>
        <v>0</v>
      </c>
      <c r="DN31" s="122">
        <f t="shared" si="30"/>
        <v>0</v>
      </c>
      <c r="DO31" s="122">
        <f t="shared" si="31"/>
        <v>0</v>
      </c>
      <c r="DP31" s="122">
        <f t="shared" si="32"/>
        <v>0</v>
      </c>
      <c r="DQ31" s="122">
        <f t="shared" si="33"/>
        <v>0</v>
      </c>
      <c r="DR31" s="122">
        <f t="shared" si="34"/>
        <v>11598.181397082046</v>
      </c>
      <c r="DS31" s="122">
        <f t="shared" si="35"/>
        <v>0</v>
      </c>
      <c r="DT31" s="122">
        <f t="shared" si="36"/>
        <v>0</v>
      </c>
      <c r="DU31" s="122">
        <f t="shared" si="37"/>
        <v>0</v>
      </c>
      <c r="DV31" s="122">
        <f t="shared" si="38"/>
        <v>0</v>
      </c>
      <c r="DW31" s="122">
        <f t="shared" si="39"/>
        <v>353.24663646841009</v>
      </c>
      <c r="DX31" s="122">
        <f t="shared" si="40"/>
        <v>32640.484832078975</v>
      </c>
      <c r="DY31" s="122">
        <f t="shared" si="41"/>
        <v>0</v>
      </c>
      <c r="DZ31" s="122">
        <f t="shared" si="42"/>
        <v>0</v>
      </c>
      <c r="EA31" s="122">
        <f t="shared" si="43"/>
        <v>0</v>
      </c>
      <c r="EB31" s="122">
        <f t="shared" si="44"/>
        <v>0</v>
      </c>
      <c r="EC31" s="122">
        <f t="shared" si="45"/>
        <v>0</v>
      </c>
      <c r="ED31" s="122">
        <f t="shared" si="46"/>
        <v>0</v>
      </c>
      <c r="EE31" s="122">
        <f t="shared" si="47"/>
        <v>0</v>
      </c>
      <c r="EF31" s="122">
        <f t="shared" si="48"/>
        <v>0</v>
      </c>
      <c r="EG31" s="122">
        <f t="shared" si="49"/>
        <v>0</v>
      </c>
      <c r="EH31" s="122">
        <f t="shared" si="50"/>
        <v>0</v>
      </c>
      <c r="EI31" s="122">
        <f t="shared" si="51"/>
        <v>0</v>
      </c>
      <c r="EJ31" s="122">
        <f t="shared" si="52"/>
        <v>0</v>
      </c>
      <c r="EK31" s="122">
        <f t="shared" si="53"/>
        <v>0</v>
      </c>
      <c r="EL31" s="122">
        <f t="shared" si="54"/>
        <v>0</v>
      </c>
      <c r="EM31" s="122">
        <f t="shared" si="55"/>
        <v>0</v>
      </c>
      <c r="EN31" s="122">
        <f t="shared" si="56"/>
        <v>0</v>
      </c>
      <c r="EO31" s="122">
        <f t="shared" si="57"/>
        <v>0</v>
      </c>
      <c r="EP31" s="122">
        <f t="shared" si="58"/>
        <v>17409.190171716149</v>
      </c>
      <c r="EQ31" s="122">
        <f t="shared" si="59"/>
        <v>0</v>
      </c>
      <c r="ER31" s="122">
        <f t="shared" si="60"/>
        <v>0</v>
      </c>
      <c r="ES31" s="122">
        <f t="shared" si="61"/>
        <v>1206.4930228273431</v>
      </c>
      <c r="ET31" s="122">
        <f t="shared" si="62"/>
        <v>0</v>
      </c>
      <c r="EU31" s="122">
        <f t="shared" si="63"/>
        <v>0</v>
      </c>
      <c r="EV31" s="122">
        <f t="shared" si="64"/>
        <v>0</v>
      </c>
      <c r="EW31" s="122">
        <f t="shared" si="65"/>
        <v>0</v>
      </c>
      <c r="EX31" s="122">
        <f t="shared" si="66"/>
        <v>0</v>
      </c>
      <c r="EY31" s="122">
        <f t="shared" si="67"/>
        <v>0</v>
      </c>
      <c r="EZ31" s="122">
        <f t="shared" si="68"/>
        <v>0</v>
      </c>
      <c r="FA31" s="122">
        <f t="shared" si="69"/>
        <v>4853.6988223111848</v>
      </c>
      <c r="FB31" s="122">
        <f t="shared" si="70"/>
        <v>18507.337988208619</v>
      </c>
      <c r="FC31" s="122">
        <f t="shared" si="71"/>
        <v>0</v>
      </c>
      <c r="FD31" s="122">
        <f t="shared" si="72"/>
        <v>3697.5812539527424</v>
      </c>
      <c r="FE31" s="122">
        <f t="shared" si="73"/>
        <v>0</v>
      </c>
      <c r="FF31" s="122">
        <f t="shared" si="74"/>
        <v>0</v>
      </c>
      <c r="FG31" s="122">
        <f t="shared" si="75"/>
        <v>0</v>
      </c>
      <c r="FH31" s="122">
        <f t="shared" si="76"/>
        <v>5020.974115639372</v>
      </c>
      <c r="FI31" s="122">
        <f t="shared" si="77"/>
        <v>0</v>
      </c>
      <c r="FJ31" s="122">
        <f t="shared" si="78"/>
        <v>367.48966561980649</v>
      </c>
      <c r="FK31" s="122">
        <f t="shared" si="79"/>
        <v>0</v>
      </c>
      <c r="FL31" s="122">
        <f t="shared" si="80"/>
        <v>770.07712994867757</v>
      </c>
      <c r="FM31" s="122">
        <f t="shared" si="81"/>
        <v>0</v>
      </c>
      <c r="FN31" s="122">
        <f t="shared" si="82"/>
        <v>0</v>
      </c>
      <c r="FO31" s="122">
        <f t="shared" si="83"/>
        <v>0</v>
      </c>
      <c r="FP31" s="122">
        <f t="shared" si="84"/>
        <v>0</v>
      </c>
      <c r="FQ31" s="122">
        <f t="shared" si="85"/>
        <v>0</v>
      </c>
      <c r="FR31" s="122">
        <f t="shared" si="86"/>
        <v>0</v>
      </c>
      <c r="FS31" s="122">
        <f t="shared" si="87"/>
        <v>1513.1439729097549</v>
      </c>
      <c r="FT31" s="122">
        <f t="shared" si="88"/>
        <v>1287.3029381154101</v>
      </c>
      <c r="FU31" s="122">
        <f t="shared" si="89"/>
        <v>0</v>
      </c>
      <c r="FV31" s="122">
        <f t="shared" si="90"/>
        <v>0</v>
      </c>
      <c r="FW31" s="122">
        <f t="shared" si="91"/>
        <v>4526.4798264784258</v>
      </c>
      <c r="FX31" s="122">
        <f t="shared" si="92"/>
        <v>0</v>
      </c>
      <c r="FY31" s="122">
        <f t="shared" si="93"/>
        <v>0</v>
      </c>
      <c r="FZ31" s="122">
        <f t="shared" si="94"/>
        <v>0</v>
      </c>
      <c r="GA31" s="122">
        <f t="shared" si="95"/>
        <v>0</v>
      </c>
      <c r="GB31" s="122">
        <f t="shared" si="96"/>
        <v>0</v>
      </c>
      <c r="GC31" s="122">
        <f t="shared" si="97"/>
        <v>0</v>
      </c>
      <c r="GD31" s="122">
        <f t="shared" si="98"/>
        <v>0</v>
      </c>
      <c r="GE31" s="122">
        <f t="shared" si="99"/>
        <v>0</v>
      </c>
      <c r="GF31" s="122">
        <f t="shared" si="100"/>
        <v>0</v>
      </c>
      <c r="GG31" s="122">
        <f t="shared" si="101"/>
        <v>0</v>
      </c>
      <c r="GH31" s="122">
        <f t="shared" si="102"/>
        <v>0</v>
      </c>
      <c r="GI31" s="122">
        <f t="shared" si="103"/>
        <v>0</v>
      </c>
      <c r="GJ31" s="123">
        <f t="shared" si="104"/>
        <v>141066</v>
      </c>
      <c r="GK31" s="122">
        <f t="shared" si="105"/>
        <v>126871.67044373995</v>
      </c>
      <c r="GL31" s="122">
        <f t="shared" si="106"/>
        <v>14194.329556260054</v>
      </c>
    </row>
    <row r="32" spans="1:194" x14ac:dyDescent="0.3">
      <c r="A32" t="s">
        <v>120</v>
      </c>
      <c r="B32">
        <v>1</v>
      </c>
      <c r="C32">
        <v>6</v>
      </c>
      <c r="D32">
        <v>1</v>
      </c>
      <c r="E32">
        <v>3</v>
      </c>
      <c r="F32">
        <v>1</v>
      </c>
      <c r="G32">
        <v>3</v>
      </c>
      <c r="H32">
        <v>1</v>
      </c>
      <c r="I32">
        <v>1</v>
      </c>
      <c r="J32">
        <v>5</v>
      </c>
      <c r="K32">
        <v>5</v>
      </c>
      <c r="L32">
        <v>3</v>
      </c>
      <c r="M32">
        <v>4</v>
      </c>
      <c r="N32">
        <v>1</v>
      </c>
      <c r="O32">
        <v>4</v>
      </c>
      <c r="P32">
        <v>4</v>
      </c>
      <c r="Q32">
        <v>1</v>
      </c>
      <c r="R32">
        <v>1</v>
      </c>
      <c r="S32">
        <v>5</v>
      </c>
      <c r="T32">
        <v>1</v>
      </c>
      <c r="U32">
        <v>5</v>
      </c>
      <c r="V32">
        <v>6</v>
      </c>
      <c r="W32">
        <v>6</v>
      </c>
      <c r="X32">
        <v>5</v>
      </c>
      <c r="Y32">
        <v>5</v>
      </c>
      <c r="Z32">
        <v>1</v>
      </c>
      <c r="AA32">
        <v>1</v>
      </c>
      <c r="AB32">
        <v>1</v>
      </c>
      <c r="AC32">
        <v>3</v>
      </c>
      <c r="AD32">
        <v>1</v>
      </c>
      <c r="AE32">
        <v>1</v>
      </c>
      <c r="AF32">
        <v>3</v>
      </c>
      <c r="AG32">
        <v>1</v>
      </c>
      <c r="AH32">
        <v>1</v>
      </c>
      <c r="AI32">
        <v>1</v>
      </c>
      <c r="AJ32">
        <v>6</v>
      </c>
      <c r="AK32">
        <v>3</v>
      </c>
      <c r="AL32">
        <v>1</v>
      </c>
      <c r="AM32">
        <v>1</v>
      </c>
      <c r="AN32">
        <v>1</v>
      </c>
      <c r="AO32">
        <v>3</v>
      </c>
      <c r="AP32">
        <v>1</v>
      </c>
      <c r="AQ32">
        <v>1</v>
      </c>
      <c r="AR32">
        <v>3</v>
      </c>
      <c r="AS32">
        <v>4</v>
      </c>
      <c r="AT32">
        <v>5</v>
      </c>
      <c r="AU32">
        <v>1</v>
      </c>
      <c r="AV32">
        <v>2</v>
      </c>
      <c r="AW32">
        <v>4</v>
      </c>
      <c r="AX32">
        <v>5</v>
      </c>
      <c r="AY32">
        <v>1</v>
      </c>
      <c r="AZ32">
        <v>3</v>
      </c>
      <c r="BA32">
        <v>5</v>
      </c>
      <c r="BB32">
        <v>1</v>
      </c>
      <c r="BC32">
        <v>4</v>
      </c>
      <c r="BD32">
        <v>1</v>
      </c>
      <c r="BE32">
        <v>1</v>
      </c>
      <c r="BF32">
        <v>5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3</v>
      </c>
      <c r="BS32">
        <v>6</v>
      </c>
      <c r="BT32">
        <v>1</v>
      </c>
      <c r="BU32">
        <v>1</v>
      </c>
      <c r="BV32">
        <v>5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5</v>
      </c>
      <c r="CC32">
        <v>6</v>
      </c>
      <c r="CD32">
        <v>6</v>
      </c>
      <c r="CE32">
        <v>5</v>
      </c>
      <c r="CF32">
        <v>1</v>
      </c>
      <c r="CG32">
        <v>1</v>
      </c>
      <c r="CH32">
        <v>1</v>
      </c>
      <c r="CI32">
        <v>2</v>
      </c>
      <c r="CJ32">
        <v>1</v>
      </c>
      <c r="CK32">
        <v>1</v>
      </c>
      <c r="CL32">
        <v>5</v>
      </c>
      <c r="CM32">
        <v>5</v>
      </c>
      <c r="CN32">
        <v>1</v>
      </c>
      <c r="CO32">
        <v>1</v>
      </c>
      <c r="CP32">
        <v>4</v>
      </c>
      <c r="CQ32">
        <v>5</v>
      </c>
      <c r="CR32">
        <v>140678</v>
      </c>
      <c r="CT32">
        <f t="shared" si="10"/>
        <v>0</v>
      </c>
      <c r="CU32" s="122">
        <f t="shared" si="11"/>
        <v>0</v>
      </c>
      <c r="CV32" s="122">
        <f t="shared" si="12"/>
        <v>0</v>
      </c>
      <c r="CW32" s="122">
        <f t="shared" si="13"/>
        <v>0</v>
      </c>
      <c r="CX32" s="122">
        <f t="shared" si="14"/>
        <v>5144.0196171299986</v>
      </c>
      <c r="CY32" s="122">
        <f t="shared" si="15"/>
        <v>177.66790701414553</v>
      </c>
      <c r="CZ32" s="122">
        <f t="shared" si="16"/>
        <v>982.33601038790562</v>
      </c>
      <c r="DA32" s="122">
        <f t="shared" si="17"/>
        <v>297.68501478707827</v>
      </c>
      <c r="DB32" s="122">
        <f t="shared" si="18"/>
        <v>0</v>
      </c>
      <c r="DC32" s="122">
        <f t="shared" si="19"/>
        <v>0</v>
      </c>
      <c r="DD32" s="122">
        <f t="shared" si="20"/>
        <v>2421.6834059764169</v>
      </c>
      <c r="DE32" s="122">
        <f t="shared" si="21"/>
        <v>0</v>
      </c>
      <c r="DF32" s="122">
        <f t="shared" si="22"/>
        <v>2972.3833582654297</v>
      </c>
      <c r="DG32" s="122">
        <f t="shared" si="23"/>
        <v>0</v>
      </c>
      <c r="DH32" s="122">
        <f t="shared" si="24"/>
        <v>0</v>
      </c>
      <c r="DI32" s="122">
        <f t="shared" si="25"/>
        <v>0</v>
      </c>
      <c r="DJ32" s="122">
        <f t="shared" si="26"/>
        <v>0</v>
      </c>
      <c r="DK32" s="122">
        <f t="shared" si="27"/>
        <v>25932.008070767501</v>
      </c>
      <c r="DL32" s="122">
        <f t="shared" si="28"/>
        <v>0.12605696876024233</v>
      </c>
      <c r="DM32" s="122">
        <f t="shared" si="29"/>
        <v>0</v>
      </c>
      <c r="DN32" s="122">
        <f t="shared" si="30"/>
        <v>0</v>
      </c>
      <c r="DO32" s="122">
        <f t="shared" si="31"/>
        <v>0</v>
      </c>
      <c r="DP32" s="122">
        <f t="shared" si="32"/>
        <v>0</v>
      </c>
      <c r="DQ32" s="122">
        <f t="shared" si="33"/>
        <v>0</v>
      </c>
      <c r="DR32" s="122">
        <f t="shared" si="34"/>
        <v>1933.0302328470077</v>
      </c>
      <c r="DS32" s="122">
        <f t="shared" si="35"/>
        <v>0</v>
      </c>
      <c r="DT32" s="122">
        <f t="shared" si="36"/>
        <v>0</v>
      </c>
      <c r="DU32" s="122">
        <f t="shared" si="37"/>
        <v>0</v>
      </c>
      <c r="DV32" s="122">
        <f t="shared" si="38"/>
        <v>0</v>
      </c>
      <c r="DW32" s="122">
        <f t="shared" si="39"/>
        <v>353.24663646841009</v>
      </c>
      <c r="DX32" s="122">
        <f t="shared" si="40"/>
        <v>32640.484832078975</v>
      </c>
      <c r="DY32" s="122">
        <f t="shared" si="41"/>
        <v>0</v>
      </c>
      <c r="DZ32" s="122">
        <f t="shared" si="42"/>
        <v>0</v>
      </c>
      <c r="EA32" s="122">
        <f t="shared" si="43"/>
        <v>0</v>
      </c>
      <c r="EB32" s="122">
        <f t="shared" si="44"/>
        <v>0</v>
      </c>
      <c r="EC32" s="122">
        <f t="shared" si="45"/>
        <v>0</v>
      </c>
      <c r="ED32" s="122">
        <f t="shared" si="46"/>
        <v>0</v>
      </c>
      <c r="EE32" s="122">
        <f t="shared" si="47"/>
        <v>0</v>
      </c>
      <c r="EF32" s="122">
        <f t="shared" si="48"/>
        <v>0</v>
      </c>
      <c r="EG32" s="122">
        <f t="shared" si="49"/>
        <v>0</v>
      </c>
      <c r="EH32" s="122">
        <f t="shared" si="50"/>
        <v>0</v>
      </c>
      <c r="EI32" s="122">
        <f t="shared" si="51"/>
        <v>0</v>
      </c>
      <c r="EJ32" s="122">
        <f t="shared" si="52"/>
        <v>0</v>
      </c>
      <c r="EK32" s="122">
        <f t="shared" si="53"/>
        <v>0</v>
      </c>
      <c r="EL32" s="122">
        <f t="shared" si="54"/>
        <v>0</v>
      </c>
      <c r="EM32" s="122">
        <f t="shared" si="55"/>
        <v>0</v>
      </c>
      <c r="EN32" s="122">
        <f t="shared" si="56"/>
        <v>0</v>
      </c>
      <c r="EO32" s="122">
        <f t="shared" si="57"/>
        <v>0</v>
      </c>
      <c r="EP32" s="122">
        <f t="shared" si="58"/>
        <v>17409.190171716149</v>
      </c>
      <c r="EQ32" s="122">
        <f t="shared" si="59"/>
        <v>0</v>
      </c>
      <c r="ER32" s="122">
        <f t="shared" si="60"/>
        <v>0</v>
      </c>
      <c r="ES32" s="122">
        <f t="shared" si="61"/>
        <v>6032.4651141367158</v>
      </c>
      <c r="ET32" s="122">
        <f t="shared" si="62"/>
        <v>0</v>
      </c>
      <c r="EU32" s="122">
        <f t="shared" si="63"/>
        <v>0</v>
      </c>
      <c r="EV32" s="122">
        <f t="shared" si="64"/>
        <v>0</v>
      </c>
      <c r="EW32" s="122">
        <f t="shared" si="65"/>
        <v>0</v>
      </c>
      <c r="EX32" s="122">
        <f t="shared" si="66"/>
        <v>0</v>
      </c>
      <c r="EY32" s="122">
        <f t="shared" si="67"/>
        <v>0</v>
      </c>
      <c r="EZ32" s="122">
        <f t="shared" si="68"/>
        <v>0</v>
      </c>
      <c r="FA32" s="122">
        <f t="shared" si="69"/>
        <v>808.9498037185308</v>
      </c>
      <c r="FB32" s="122">
        <f t="shared" si="70"/>
        <v>3084.5563313681032</v>
      </c>
      <c r="FC32" s="122">
        <f t="shared" si="71"/>
        <v>0</v>
      </c>
      <c r="FD32" s="122">
        <f t="shared" si="72"/>
        <v>3697.5812539527424</v>
      </c>
      <c r="FE32" s="122">
        <f t="shared" si="73"/>
        <v>0</v>
      </c>
      <c r="FF32" s="122">
        <f t="shared" si="74"/>
        <v>0</v>
      </c>
      <c r="FG32" s="122">
        <f t="shared" si="75"/>
        <v>0</v>
      </c>
      <c r="FH32" s="122">
        <f t="shared" si="76"/>
        <v>5020.974115639372</v>
      </c>
      <c r="FI32" s="122">
        <f t="shared" si="77"/>
        <v>0</v>
      </c>
      <c r="FJ32" s="122">
        <f t="shared" si="78"/>
        <v>1102.4689968594193</v>
      </c>
      <c r="FK32" s="122">
        <f t="shared" si="79"/>
        <v>0</v>
      </c>
      <c r="FL32" s="122">
        <f t="shared" si="80"/>
        <v>770.07712994867757</v>
      </c>
      <c r="FM32" s="122">
        <f t="shared" si="81"/>
        <v>0</v>
      </c>
      <c r="FN32" s="122">
        <f t="shared" si="82"/>
        <v>0</v>
      </c>
      <c r="FO32" s="122">
        <f t="shared" si="83"/>
        <v>0</v>
      </c>
      <c r="FP32" s="122">
        <f t="shared" si="84"/>
        <v>0</v>
      </c>
      <c r="FQ32" s="122">
        <f t="shared" si="85"/>
        <v>0</v>
      </c>
      <c r="FR32" s="122">
        <f t="shared" si="86"/>
        <v>0</v>
      </c>
      <c r="FS32" s="122">
        <f t="shared" si="87"/>
        <v>1513.1439729097549</v>
      </c>
      <c r="FT32" s="122">
        <f t="shared" si="88"/>
        <v>2145.5048968590172</v>
      </c>
      <c r="FU32" s="122">
        <f t="shared" si="89"/>
        <v>0</v>
      </c>
      <c r="FV32" s="122">
        <f t="shared" si="90"/>
        <v>0</v>
      </c>
      <c r="FW32" s="122">
        <f t="shared" si="91"/>
        <v>22632.399132392129</v>
      </c>
      <c r="FX32" s="122">
        <f t="shared" si="92"/>
        <v>0</v>
      </c>
      <c r="FY32" s="122">
        <f t="shared" si="93"/>
        <v>0</v>
      </c>
      <c r="FZ32" s="122">
        <f t="shared" si="94"/>
        <v>0</v>
      </c>
      <c r="GA32" s="122">
        <f t="shared" si="95"/>
        <v>0</v>
      </c>
      <c r="GB32" s="122">
        <f t="shared" si="96"/>
        <v>0</v>
      </c>
      <c r="GC32" s="122">
        <f t="shared" si="97"/>
        <v>0</v>
      </c>
      <c r="GD32" s="122">
        <f t="shared" si="98"/>
        <v>0</v>
      </c>
      <c r="GE32" s="122">
        <f t="shared" si="99"/>
        <v>0</v>
      </c>
      <c r="GF32" s="122">
        <f t="shared" si="100"/>
        <v>0</v>
      </c>
      <c r="GG32" s="122">
        <f t="shared" si="101"/>
        <v>0</v>
      </c>
      <c r="GH32" s="122">
        <f t="shared" si="102"/>
        <v>0</v>
      </c>
      <c r="GI32" s="122">
        <f t="shared" si="103"/>
        <v>0</v>
      </c>
      <c r="GJ32" s="123">
        <f t="shared" si="104"/>
        <v>140678</v>
      </c>
      <c r="GK32" s="122">
        <f t="shared" si="105"/>
        <v>137071.98206219226</v>
      </c>
      <c r="GL32" s="122">
        <f t="shared" si="106"/>
        <v>3606.0179378077446</v>
      </c>
    </row>
    <row r="33" spans="1:194" x14ac:dyDescent="0.3">
      <c r="A33" t="s">
        <v>121</v>
      </c>
      <c r="B33">
        <v>6</v>
      </c>
      <c r="C33">
        <v>6</v>
      </c>
      <c r="D33">
        <v>6</v>
      </c>
      <c r="E33">
        <v>1</v>
      </c>
      <c r="F33">
        <v>1</v>
      </c>
      <c r="G33">
        <v>1</v>
      </c>
      <c r="H33">
        <v>6</v>
      </c>
      <c r="I33">
        <v>5</v>
      </c>
      <c r="J33">
        <v>6</v>
      </c>
      <c r="K33">
        <v>1</v>
      </c>
      <c r="L33">
        <v>1</v>
      </c>
      <c r="M33">
        <v>1</v>
      </c>
      <c r="N33">
        <v>4</v>
      </c>
      <c r="O33">
        <v>1</v>
      </c>
      <c r="P33">
        <v>2</v>
      </c>
      <c r="Q33">
        <v>2</v>
      </c>
      <c r="R33">
        <v>3</v>
      </c>
      <c r="S33">
        <v>5</v>
      </c>
      <c r="T33">
        <v>1</v>
      </c>
      <c r="U33">
        <v>6</v>
      </c>
      <c r="V33">
        <v>6</v>
      </c>
      <c r="W33">
        <v>6</v>
      </c>
      <c r="X33">
        <v>6</v>
      </c>
      <c r="Y33">
        <v>6</v>
      </c>
      <c r="Z33">
        <v>5</v>
      </c>
      <c r="AA33">
        <v>1</v>
      </c>
      <c r="AB33">
        <v>5</v>
      </c>
      <c r="AC33">
        <v>1</v>
      </c>
      <c r="AD33">
        <v>5</v>
      </c>
      <c r="AE33">
        <v>1</v>
      </c>
      <c r="AF33">
        <v>1</v>
      </c>
      <c r="AG33">
        <v>5</v>
      </c>
      <c r="AH33">
        <v>1</v>
      </c>
      <c r="AI33">
        <v>1</v>
      </c>
      <c r="AJ33">
        <v>6</v>
      </c>
      <c r="AK33">
        <v>1</v>
      </c>
      <c r="AL33">
        <v>1</v>
      </c>
      <c r="AM33">
        <v>5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4</v>
      </c>
      <c r="AT33">
        <v>6</v>
      </c>
      <c r="AU33">
        <v>1</v>
      </c>
      <c r="AV33">
        <v>5</v>
      </c>
      <c r="AW33">
        <v>4</v>
      </c>
      <c r="AX33">
        <v>1</v>
      </c>
      <c r="AY33">
        <v>5</v>
      </c>
      <c r="AZ33">
        <v>1</v>
      </c>
      <c r="BA33">
        <v>5</v>
      </c>
      <c r="BB33">
        <v>1</v>
      </c>
      <c r="BC33">
        <v>5</v>
      </c>
      <c r="BD33">
        <v>1</v>
      </c>
      <c r="BE33">
        <v>4</v>
      </c>
      <c r="BF33">
        <v>5</v>
      </c>
      <c r="BG33">
        <v>4</v>
      </c>
      <c r="BH33">
        <v>5</v>
      </c>
      <c r="BI33">
        <v>5</v>
      </c>
      <c r="BJ33">
        <v>1</v>
      </c>
      <c r="BK33">
        <v>1</v>
      </c>
      <c r="BL33">
        <v>5</v>
      </c>
      <c r="BM33">
        <v>6</v>
      </c>
      <c r="BN33">
        <v>6</v>
      </c>
      <c r="BO33">
        <v>1</v>
      </c>
      <c r="BP33">
        <v>1</v>
      </c>
      <c r="BQ33">
        <v>1</v>
      </c>
      <c r="BR33">
        <v>5</v>
      </c>
      <c r="BS33">
        <v>5</v>
      </c>
      <c r="BT33">
        <v>1</v>
      </c>
      <c r="BU33">
        <v>1</v>
      </c>
      <c r="BV33">
        <v>5</v>
      </c>
      <c r="BW33">
        <v>5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6</v>
      </c>
      <c r="CD33">
        <v>6</v>
      </c>
      <c r="CE33">
        <v>1</v>
      </c>
      <c r="CF33">
        <v>5</v>
      </c>
      <c r="CG33">
        <v>6</v>
      </c>
      <c r="CH33">
        <v>1</v>
      </c>
      <c r="CI33">
        <v>1</v>
      </c>
      <c r="CJ33">
        <v>1</v>
      </c>
      <c r="CK33">
        <v>5</v>
      </c>
      <c r="CL33">
        <v>6</v>
      </c>
      <c r="CM33">
        <v>5</v>
      </c>
      <c r="CN33">
        <v>1</v>
      </c>
      <c r="CO33">
        <v>1</v>
      </c>
      <c r="CP33">
        <v>2</v>
      </c>
      <c r="CQ33">
        <v>5</v>
      </c>
      <c r="CR33">
        <v>123666</v>
      </c>
      <c r="CT33">
        <f t="shared" si="10"/>
        <v>0</v>
      </c>
      <c r="CU33" s="122">
        <f t="shared" si="11"/>
        <v>0</v>
      </c>
      <c r="CV33" s="122">
        <f t="shared" si="12"/>
        <v>0</v>
      </c>
      <c r="CW33" s="122">
        <f t="shared" si="13"/>
        <v>0</v>
      </c>
      <c r="CX33" s="122">
        <f t="shared" si="14"/>
        <v>5144.0196171299986</v>
      </c>
      <c r="CY33" s="122">
        <f t="shared" si="15"/>
        <v>59.222635671381845</v>
      </c>
      <c r="CZ33" s="122">
        <f t="shared" si="16"/>
        <v>5894.0160623274332</v>
      </c>
      <c r="DA33" s="122">
        <f t="shared" si="17"/>
        <v>1488.4250739353913</v>
      </c>
      <c r="DB33" s="122">
        <f t="shared" si="18"/>
        <v>0</v>
      </c>
      <c r="DC33" s="122">
        <f t="shared" si="19"/>
        <v>0</v>
      </c>
      <c r="DD33" s="122">
        <f t="shared" si="20"/>
        <v>807.22780199213889</v>
      </c>
      <c r="DE33" s="122">
        <f t="shared" si="21"/>
        <v>0</v>
      </c>
      <c r="DF33" s="122">
        <f t="shared" si="22"/>
        <v>11889.533433061719</v>
      </c>
      <c r="DG33" s="122">
        <f t="shared" si="23"/>
        <v>0</v>
      </c>
      <c r="DH33" s="122">
        <f t="shared" si="24"/>
        <v>0</v>
      </c>
      <c r="DI33" s="122">
        <f t="shared" si="25"/>
        <v>0</v>
      </c>
      <c r="DJ33" s="122">
        <f t="shared" si="26"/>
        <v>0</v>
      </c>
      <c r="DK33" s="122">
        <f t="shared" si="27"/>
        <v>25932.008070767501</v>
      </c>
      <c r="DL33" s="122">
        <f t="shared" si="28"/>
        <v>0.12605696876024233</v>
      </c>
      <c r="DM33" s="122">
        <f t="shared" si="29"/>
        <v>0</v>
      </c>
      <c r="DN33" s="122">
        <f t="shared" si="30"/>
        <v>0</v>
      </c>
      <c r="DO33" s="122">
        <f t="shared" si="31"/>
        <v>0</v>
      </c>
      <c r="DP33" s="122">
        <f t="shared" si="32"/>
        <v>0</v>
      </c>
      <c r="DQ33" s="122">
        <f t="shared" si="33"/>
        <v>0</v>
      </c>
      <c r="DR33" s="122">
        <f t="shared" si="34"/>
        <v>9665.1511642350379</v>
      </c>
      <c r="DS33" s="122">
        <f t="shared" si="35"/>
        <v>0</v>
      </c>
      <c r="DT33" s="122">
        <f t="shared" si="36"/>
        <v>0</v>
      </c>
      <c r="DU33" s="122">
        <f t="shared" si="37"/>
        <v>0</v>
      </c>
      <c r="DV33" s="122">
        <f t="shared" si="38"/>
        <v>0</v>
      </c>
      <c r="DW33" s="122">
        <f t="shared" si="39"/>
        <v>353.24663646841009</v>
      </c>
      <c r="DX33" s="122">
        <f t="shared" si="40"/>
        <v>10880.161610692992</v>
      </c>
      <c r="DY33" s="122">
        <f t="shared" si="41"/>
        <v>0</v>
      </c>
      <c r="DZ33" s="122">
        <f t="shared" si="42"/>
        <v>0</v>
      </c>
      <c r="EA33" s="122">
        <f t="shared" si="43"/>
        <v>0</v>
      </c>
      <c r="EB33" s="122">
        <f t="shared" si="44"/>
        <v>0</v>
      </c>
      <c r="EC33" s="122">
        <f t="shared" si="45"/>
        <v>0</v>
      </c>
      <c r="ED33" s="122">
        <f t="shared" si="46"/>
        <v>0</v>
      </c>
      <c r="EE33" s="122">
        <f t="shared" si="47"/>
        <v>0</v>
      </c>
      <c r="EF33" s="122">
        <f t="shared" si="48"/>
        <v>0</v>
      </c>
      <c r="EG33" s="122">
        <f t="shared" si="49"/>
        <v>0</v>
      </c>
      <c r="EH33" s="122">
        <f t="shared" si="50"/>
        <v>0</v>
      </c>
      <c r="EI33" s="122">
        <f t="shared" si="51"/>
        <v>0</v>
      </c>
      <c r="EJ33" s="122">
        <f t="shared" si="52"/>
        <v>0</v>
      </c>
      <c r="EK33" s="122">
        <f t="shared" si="53"/>
        <v>0</v>
      </c>
      <c r="EL33" s="122">
        <f t="shared" si="54"/>
        <v>0</v>
      </c>
      <c r="EM33" s="122">
        <f t="shared" si="55"/>
        <v>0</v>
      </c>
      <c r="EN33" s="122">
        <f t="shared" si="56"/>
        <v>0</v>
      </c>
      <c r="EO33" s="122">
        <f t="shared" si="57"/>
        <v>0</v>
      </c>
      <c r="EP33" s="122">
        <f t="shared" si="58"/>
        <v>3481.8380343432295</v>
      </c>
      <c r="EQ33" s="122">
        <f t="shared" si="59"/>
        <v>0</v>
      </c>
      <c r="ER33" s="122">
        <f t="shared" si="60"/>
        <v>0</v>
      </c>
      <c r="ES33" s="122">
        <f t="shared" si="61"/>
        <v>6032.4651141367158</v>
      </c>
      <c r="ET33" s="122">
        <f t="shared" si="62"/>
        <v>0</v>
      </c>
      <c r="EU33" s="122">
        <f t="shared" si="63"/>
        <v>0</v>
      </c>
      <c r="EV33" s="122">
        <f t="shared" si="64"/>
        <v>0</v>
      </c>
      <c r="EW33" s="122">
        <f t="shared" si="65"/>
        <v>0</v>
      </c>
      <c r="EX33" s="122">
        <f t="shared" si="66"/>
        <v>0</v>
      </c>
      <c r="EY33" s="122">
        <f t="shared" si="67"/>
        <v>0</v>
      </c>
      <c r="EZ33" s="122">
        <f t="shared" si="68"/>
        <v>0</v>
      </c>
      <c r="FA33" s="122">
        <f t="shared" si="69"/>
        <v>4044.749018592654</v>
      </c>
      <c r="FB33" s="122">
        <f t="shared" si="70"/>
        <v>3084.5563313681032</v>
      </c>
      <c r="FC33" s="122">
        <f t="shared" si="71"/>
        <v>0</v>
      </c>
      <c r="FD33" s="122">
        <f t="shared" si="72"/>
        <v>18487.906269763713</v>
      </c>
      <c r="FE33" s="122">
        <f t="shared" si="73"/>
        <v>0</v>
      </c>
      <c r="FF33" s="122">
        <f t="shared" si="74"/>
        <v>0</v>
      </c>
      <c r="FG33" s="122">
        <f t="shared" si="75"/>
        <v>0</v>
      </c>
      <c r="FH33" s="122">
        <f t="shared" si="76"/>
        <v>5020.974115639372</v>
      </c>
      <c r="FI33" s="122">
        <f t="shared" si="77"/>
        <v>0</v>
      </c>
      <c r="FJ33" s="122">
        <f t="shared" si="78"/>
        <v>1837.4483280990326</v>
      </c>
      <c r="FK33" s="122">
        <f t="shared" si="79"/>
        <v>0</v>
      </c>
      <c r="FL33" s="122">
        <f t="shared" si="80"/>
        <v>770.07712994867757</v>
      </c>
      <c r="FM33" s="122">
        <f t="shared" si="81"/>
        <v>0</v>
      </c>
      <c r="FN33" s="122">
        <f t="shared" si="82"/>
        <v>0</v>
      </c>
      <c r="FO33" s="122">
        <f t="shared" si="83"/>
        <v>0</v>
      </c>
      <c r="FP33" s="122">
        <f t="shared" si="84"/>
        <v>0</v>
      </c>
      <c r="FQ33" s="122">
        <f t="shared" si="85"/>
        <v>0</v>
      </c>
      <c r="FR33" s="122">
        <f t="shared" si="86"/>
        <v>0</v>
      </c>
      <c r="FS33" s="122">
        <f t="shared" si="87"/>
        <v>1513.1439729097549</v>
      </c>
      <c r="FT33" s="122">
        <f t="shared" si="88"/>
        <v>429.10097937180342</v>
      </c>
      <c r="FU33" s="122">
        <f t="shared" si="89"/>
        <v>0</v>
      </c>
      <c r="FV33" s="122">
        <f t="shared" si="90"/>
        <v>0</v>
      </c>
      <c r="FW33" s="122">
        <f t="shared" si="91"/>
        <v>4526.4798264784258</v>
      </c>
      <c r="FX33" s="122">
        <f t="shared" si="92"/>
        <v>0</v>
      </c>
      <c r="FY33" s="122">
        <f t="shared" si="93"/>
        <v>0</v>
      </c>
      <c r="FZ33" s="122">
        <f t="shared" si="94"/>
        <v>0</v>
      </c>
      <c r="GA33" s="122">
        <f t="shared" si="95"/>
        <v>0</v>
      </c>
      <c r="GB33" s="122">
        <f t="shared" si="96"/>
        <v>0</v>
      </c>
      <c r="GC33" s="122">
        <f t="shared" si="97"/>
        <v>0</v>
      </c>
      <c r="GD33" s="122">
        <f t="shared" si="98"/>
        <v>0</v>
      </c>
      <c r="GE33" s="122">
        <f t="shared" si="99"/>
        <v>0</v>
      </c>
      <c r="GF33" s="122">
        <f t="shared" si="100"/>
        <v>0</v>
      </c>
      <c r="GG33" s="122">
        <f t="shared" si="101"/>
        <v>0</v>
      </c>
      <c r="GH33" s="122">
        <f t="shared" si="102"/>
        <v>0</v>
      </c>
      <c r="GI33" s="122">
        <f t="shared" si="103"/>
        <v>0</v>
      </c>
      <c r="GJ33" s="123">
        <f t="shared" si="104"/>
        <v>123666</v>
      </c>
      <c r="GK33" s="122">
        <f t="shared" si="105"/>
        <v>121341.87728390226</v>
      </c>
      <c r="GL33" s="122">
        <f t="shared" si="106"/>
        <v>2324.1227160977433</v>
      </c>
    </row>
    <row r="34" spans="1:194" x14ac:dyDescent="0.3">
      <c r="A34" t="s">
        <v>122</v>
      </c>
      <c r="B34">
        <v>6</v>
      </c>
      <c r="C34">
        <v>6</v>
      </c>
      <c r="D34">
        <v>6</v>
      </c>
      <c r="E34">
        <v>1</v>
      </c>
      <c r="F34">
        <v>1</v>
      </c>
      <c r="G34">
        <v>1</v>
      </c>
      <c r="H34">
        <v>6</v>
      </c>
      <c r="I34">
        <v>5</v>
      </c>
      <c r="J34">
        <v>6</v>
      </c>
      <c r="K34">
        <v>1</v>
      </c>
      <c r="L34">
        <v>1</v>
      </c>
      <c r="M34">
        <v>1</v>
      </c>
      <c r="N34">
        <v>4</v>
      </c>
      <c r="O34">
        <v>4</v>
      </c>
      <c r="P34">
        <v>2</v>
      </c>
      <c r="Q34">
        <v>2</v>
      </c>
      <c r="R34">
        <v>3</v>
      </c>
      <c r="S34">
        <v>5</v>
      </c>
      <c r="T34">
        <v>5</v>
      </c>
      <c r="U34">
        <v>6</v>
      </c>
      <c r="V34">
        <v>6</v>
      </c>
      <c r="W34">
        <v>6</v>
      </c>
      <c r="X34">
        <v>6</v>
      </c>
      <c r="Y34">
        <v>6</v>
      </c>
      <c r="Z34">
        <v>5</v>
      </c>
      <c r="AA34">
        <v>1</v>
      </c>
      <c r="AB34">
        <v>5</v>
      </c>
      <c r="AC34">
        <v>1</v>
      </c>
      <c r="AD34">
        <v>1</v>
      </c>
      <c r="AE34">
        <v>1</v>
      </c>
      <c r="AF34">
        <v>1</v>
      </c>
      <c r="AG34">
        <v>5</v>
      </c>
      <c r="AH34">
        <v>1</v>
      </c>
      <c r="AI34">
        <v>1</v>
      </c>
      <c r="AJ34">
        <v>6</v>
      </c>
      <c r="AK34">
        <v>1</v>
      </c>
      <c r="AL34">
        <v>4</v>
      </c>
      <c r="AM34">
        <v>4</v>
      </c>
      <c r="AN34">
        <v>5</v>
      </c>
      <c r="AO34">
        <v>1</v>
      </c>
      <c r="AP34">
        <v>4</v>
      </c>
      <c r="AQ34">
        <v>1</v>
      </c>
      <c r="AR34">
        <v>1</v>
      </c>
      <c r="AS34">
        <v>1</v>
      </c>
      <c r="AT34">
        <v>6</v>
      </c>
      <c r="AU34">
        <v>1</v>
      </c>
      <c r="AV34">
        <v>5</v>
      </c>
      <c r="AW34">
        <v>4</v>
      </c>
      <c r="AX34">
        <v>1</v>
      </c>
      <c r="AY34">
        <v>5</v>
      </c>
      <c r="AZ34">
        <v>1</v>
      </c>
      <c r="BA34">
        <v>5</v>
      </c>
      <c r="BB34">
        <v>1</v>
      </c>
      <c r="BC34">
        <v>5</v>
      </c>
      <c r="BD34">
        <v>1</v>
      </c>
      <c r="BE34">
        <v>4</v>
      </c>
      <c r="BF34">
        <v>5</v>
      </c>
      <c r="BG34">
        <v>4</v>
      </c>
      <c r="BH34">
        <v>5</v>
      </c>
      <c r="BI34">
        <v>5</v>
      </c>
      <c r="BJ34">
        <v>1</v>
      </c>
      <c r="BK34">
        <v>1</v>
      </c>
      <c r="BL34">
        <v>5</v>
      </c>
      <c r="BM34">
        <v>6</v>
      </c>
      <c r="BN34">
        <v>6</v>
      </c>
      <c r="BO34">
        <v>5</v>
      </c>
      <c r="BP34">
        <v>1</v>
      </c>
      <c r="BQ34">
        <v>1</v>
      </c>
      <c r="BR34">
        <v>5</v>
      </c>
      <c r="BS34">
        <v>1</v>
      </c>
      <c r="BT34">
        <v>1</v>
      </c>
      <c r="BU34">
        <v>1</v>
      </c>
      <c r="BV34">
        <v>5</v>
      </c>
      <c r="BW34">
        <v>5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6</v>
      </c>
      <c r="CD34">
        <v>6</v>
      </c>
      <c r="CE34">
        <v>1</v>
      </c>
      <c r="CF34">
        <v>5</v>
      </c>
      <c r="CG34">
        <v>6</v>
      </c>
      <c r="CH34">
        <v>1</v>
      </c>
      <c r="CI34">
        <v>1</v>
      </c>
      <c r="CJ34">
        <v>1</v>
      </c>
      <c r="CK34">
        <v>5</v>
      </c>
      <c r="CL34">
        <v>6</v>
      </c>
      <c r="CM34">
        <v>5</v>
      </c>
      <c r="CN34">
        <v>1</v>
      </c>
      <c r="CO34">
        <v>1</v>
      </c>
      <c r="CP34">
        <v>2</v>
      </c>
      <c r="CQ34">
        <v>5</v>
      </c>
      <c r="CR34">
        <v>113666</v>
      </c>
      <c r="CT34">
        <f t="shared" si="10"/>
        <v>0</v>
      </c>
      <c r="CU34" s="122">
        <f t="shared" si="11"/>
        <v>0</v>
      </c>
      <c r="CV34" s="122">
        <f t="shared" si="12"/>
        <v>0</v>
      </c>
      <c r="CW34" s="122">
        <f t="shared" si="13"/>
        <v>0</v>
      </c>
      <c r="CX34" s="122">
        <f t="shared" si="14"/>
        <v>5144.0196171299986</v>
      </c>
      <c r="CY34" s="122">
        <f t="shared" si="15"/>
        <v>59.222635671381845</v>
      </c>
      <c r="CZ34" s="122">
        <f t="shared" si="16"/>
        <v>5894.0160623274332</v>
      </c>
      <c r="DA34" s="122">
        <f t="shared" si="17"/>
        <v>1488.4250739353913</v>
      </c>
      <c r="DB34" s="122">
        <f t="shared" si="18"/>
        <v>0</v>
      </c>
      <c r="DC34" s="122">
        <f t="shared" si="19"/>
        <v>0</v>
      </c>
      <c r="DD34" s="122">
        <f t="shared" si="20"/>
        <v>807.22780199213889</v>
      </c>
      <c r="DE34" s="122">
        <f t="shared" si="21"/>
        <v>0</v>
      </c>
      <c r="DF34" s="122">
        <f t="shared" si="22"/>
        <v>11889.533433061719</v>
      </c>
      <c r="DG34" s="122">
        <f t="shared" si="23"/>
        <v>0</v>
      </c>
      <c r="DH34" s="122">
        <f t="shared" si="24"/>
        <v>0</v>
      </c>
      <c r="DI34" s="122">
        <f t="shared" si="25"/>
        <v>0</v>
      </c>
      <c r="DJ34" s="122">
        <f t="shared" si="26"/>
        <v>0</v>
      </c>
      <c r="DK34" s="122">
        <f t="shared" si="27"/>
        <v>25932.008070767501</v>
      </c>
      <c r="DL34" s="122">
        <f t="shared" si="28"/>
        <v>0.63028484380121164</v>
      </c>
      <c r="DM34" s="122">
        <f t="shared" si="29"/>
        <v>0</v>
      </c>
      <c r="DN34" s="122">
        <f t="shared" si="30"/>
        <v>0</v>
      </c>
      <c r="DO34" s="122">
        <f t="shared" si="31"/>
        <v>0</v>
      </c>
      <c r="DP34" s="122">
        <f t="shared" si="32"/>
        <v>0</v>
      </c>
      <c r="DQ34" s="122">
        <f t="shared" si="33"/>
        <v>0</v>
      </c>
      <c r="DR34" s="122">
        <f t="shared" si="34"/>
        <v>9665.1511642350379</v>
      </c>
      <c r="DS34" s="122">
        <f t="shared" si="35"/>
        <v>0</v>
      </c>
      <c r="DT34" s="122">
        <f t="shared" si="36"/>
        <v>0</v>
      </c>
      <c r="DU34" s="122">
        <f t="shared" si="37"/>
        <v>0</v>
      </c>
      <c r="DV34" s="122">
        <f t="shared" si="38"/>
        <v>0</v>
      </c>
      <c r="DW34" s="122">
        <f t="shared" si="39"/>
        <v>353.24663646841009</v>
      </c>
      <c r="DX34" s="122">
        <f t="shared" si="40"/>
        <v>10880.161610692992</v>
      </c>
      <c r="DY34" s="122">
        <f t="shared" si="41"/>
        <v>0</v>
      </c>
      <c r="DZ34" s="122">
        <f t="shared" si="42"/>
        <v>0</v>
      </c>
      <c r="EA34" s="122">
        <f t="shared" si="43"/>
        <v>0</v>
      </c>
      <c r="EB34" s="122">
        <f t="shared" si="44"/>
        <v>0</v>
      </c>
      <c r="EC34" s="122">
        <f t="shared" si="45"/>
        <v>0</v>
      </c>
      <c r="ED34" s="122">
        <f t="shared" si="46"/>
        <v>0</v>
      </c>
      <c r="EE34" s="122">
        <f t="shared" si="47"/>
        <v>0</v>
      </c>
      <c r="EF34" s="122">
        <f t="shared" si="48"/>
        <v>0</v>
      </c>
      <c r="EG34" s="122">
        <f t="shared" si="49"/>
        <v>0</v>
      </c>
      <c r="EH34" s="122">
        <f t="shared" si="50"/>
        <v>0</v>
      </c>
      <c r="EI34" s="122">
        <f t="shared" si="51"/>
        <v>0</v>
      </c>
      <c r="EJ34" s="122">
        <f t="shared" si="52"/>
        <v>0</v>
      </c>
      <c r="EK34" s="122">
        <f t="shared" si="53"/>
        <v>0</v>
      </c>
      <c r="EL34" s="122">
        <f t="shared" si="54"/>
        <v>0</v>
      </c>
      <c r="EM34" s="122">
        <f t="shared" si="55"/>
        <v>0</v>
      </c>
      <c r="EN34" s="122">
        <f t="shared" si="56"/>
        <v>0</v>
      </c>
      <c r="EO34" s="122">
        <f t="shared" si="57"/>
        <v>0</v>
      </c>
      <c r="EP34" s="122">
        <f t="shared" si="58"/>
        <v>3481.8380343432295</v>
      </c>
      <c r="EQ34" s="122">
        <f t="shared" si="59"/>
        <v>0</v>
      </c>
      <c r="ER34" s="122">
        <f t="shared" si="60"/>
        <v>0</v>
      </c>
      <c r="ES34" s="122">
        <f t="shared" si="61"/>
        <v>6032.4651141367158</v>
      </c>
      <c r="ET34" s="122">
        <f t="shared" si="62"/>
        <v>0</v>
      </c>
      <c r="EU34" s="122">
        <f t="shared" si="63"/>
        <v>0</v>
      </c>
      <c r="EV34" s="122">
        <f t="shared" si="64"/>
        <v>0</v>
      </c>
      <c r="EW34" s="122">
        <f t="shared" si="65"/>
        <v>0</v>
      </c>
      <c r="EX34" s="122">
        <f t="shared" si="66"/>
        <v>0</v>
      </c>
      <c r="EY34" s="122">
        <f t="shared" si="67"/>
        <v>0</v>
      </c>
      <c r="EZ34" s="122">
        <f t="shared" si="68"/>
        <v>0</v>
      </c>
      <c r="FA34" s="122">
        <f t="shared" si="69"/>
        <v>4044.749018592654</v>
      </c>
      <c r="FB34" s="122">
        <f t="shared" si="70"/>
        <v>3084.5563313681032</v>
      </c>
      <c r="FC34" s="122">
        <f t="shared" si="71"/>
        <v>0</v>
      </c>
      <c r="FD34" s="122">
        <f t="shared" si="72"/>
        <v>18487.906269763713</v>
      </c>
      <c r="FE34" s="122">
        <f t="shared" si="73"/>
        <v>0</v>
      </c>
      <c r="FF34" s="122">
        <f t="shared" si="74"/>
        <v>0</v>
      </c>
      <c r="FG34" s="122">
        <f t="shared" si="75"/>
        <v>0</v>
      </c>
      <c r="FH34" s="122">
        <f t="shared" si="76"/>
        <v>5020.974115639372</v>
      </c>
      <c r="FI34" s="122">
        <f t="shared" si="77"/>
        <v>0</v>
      </c>
      <c r="FJ34" s="122">
        <f t="shared" si="78"/>
        <v>1837.4483280990326</v>
      </c>
      <c r="FK34" s="122">
        <f t="shared" si="79"/>
        <v>0</v>
      </c>
      <c r="FL34" s="122">
        <f t="shared" si="80"/>
        <v>770.07712994867757</v>
      </c>
      <c r="FM34" s="122">
        <f t="shared" si="81"/>
        <v>0</v>
      </c>
      <c r="FN34" s="122">
        <f t="shared" si="82"/>
        <v>0</v>
      </c>
      <c r="FO34" s="122">
        <f t="shared" si="83"/>
        <v>0</v>
      </c>
      <c r="FP34" s="122">
        <f t="shared" si="84"/>
        <v>0</v>
      </c>
      <c r="FQ34" s="122">
        <f t="shared" si="85"/>
        <v>0</v>
      </c>
      <c r="FR34" s="122">
        <f t="shared" si="86"/>
        <v>0</v>
      </c>
      <c r="FS34" s="122">
        <f t="shared" si="87"/>
        <v>1513.1439729097549</v>
      </c>
      <c r="FT34" s="122">
        <f t="shared" si="88"/>
        <v>429.10097937180342</v>
      </c>
      <c r="FU34" s="122">
        <f t="shared" si="89"/>
        <v>0</v>
      </c>
      <c r="FV34" s="122">
        <f t="shared" si="90"/>
        <v>0</v>
      </c>
      <c r="FW34" s="122">
        <f t="shared" si="91"/>
        <v>4526.4798264784258</v>
      </c>
      <c r="FX34" s="122">
        <f t="shared" si="92"/>
        <v>0</v>
      </c>
      <c r="FY34" s="122">
        <f t="shared" si="93"/>
        <v>0</v>
      </c>
      <c r="FZ34" s="122">
        <f t="shared" si="94"/>
        <v>0</v>
      </c>
      <c r="GA34" s="122">
        <f t="shared" si="95"/>
        <v>0</v>
      </c>
      <c r="GB34" s="122">
        <f t="shared" si="96"/>
        <v>0</v>
      </c>
      <c r="GC34" s="122">
        <f t="shared" si="97"/>
        <v>0</v>
      </c>
      <c r="GD34" s="122">
        <f t="shared" si="98"/>
        <v>0</v>
      </c>
      <c r="GE34" s="122">
        <f t="shared" si="99"/>
        <v>0</v>
      </c>
      <c r="GF34" s="122">
        <f t="shared" si="100"/>
        <v>0</v>
      </c>
      <c r="GG34" s="122">
        <f t="shared" si="101"/>
        <v>0</v>
      </c>
      <c r="GH34" s="122">
        <f t="shared" si="102"/>
        <v>0</v>
      </c>
      <c r="GI34" s="122">
        <f t="shared" si="103"/>
        <v>0</v>
      </c>
      <c r="GJ34" s="123">
        <f t="shared" si="104"/>
        <v>113666</v>
      </c>
      <c r="GK34" s="122">
        <f t="shared" si="105"/>
        <v>121342.38151177732</v>
      </c>
      <c r="GL34" s="122">
        <f t="shared" si="106"/>
        <v>-7676.3815117773192</v>
      </c>
    </row>
    <row r="35" spans="1:194" x14ac:dyDescent="0.3">
      <c r="A35" t="s">
        <v>123</v>
      </c>
      <c r="B35">
        <v>6</v>
      </c>
      <c r="C35">
        <v>6</v>
      </c>
      <c r="D35">
        <v>6</v>
      </c>
      <c r="E35">
        <v>1</v>
      </c>
      <c r="F35">
        <v>1</v>
      </c>
      <c r="G35">
        <v>1</v>
      </c>
      <c r="H35">
        <v>6</v>
      </c>
      <c r="I35">
        <v>5</v>
      </c>
      <c r="J35">
        <v>6</v>
      </c>
      <c r="K35">
        <v>1</v>
      </c>
      <c r="L35">
        <v>1</v>
      </c>
      <c r="M35">
        <v>1</v>
      </c>
      <c r="N35">
        <v>4</v>
      </c>
      <c r="O35">
        <v>4</v>
      </c>
      <c r="P35">
        <v>2</v>
      </c>
      <c r="Q35">
        <v>2</v>
      </c>
      <c r="R35">
        <v>3</v>
      </c>
      <c r="S35">
        <v>5</v>
      </c>
      <c r="T35">
        <v>5</v>
      </c>
      <c r="U35">
        <v>6</v>
      </c>
      <c r="V35">
        <v>6</v>
      </c>
      <c r="W35">
        <v>6</v>
      </c>
      <c r="X35">
        <v>6</v>
      </c>
      <c r="Y35">
        <v>6</v>
      </c>
      <c r="Z35">
        <v>5</v>
      </c>
      <c r="AA35">
        <v>1</v>
      </c>
      <c r="AB35">
        <v>5</v>
      </c>
      <c r="AC35">
        <v>1</v>
      </c>
      <c r="AD35">
        <v>1</v>
      </c>
      <c r="AE35">
        <v>1</v>
      </c>
      <c r="AF35">
        <v>1</v>
      </c>
      <c r="AG35">
        <v>5</v>
      </c>
      <c r="AH35">
        <v>1</v>
      </c>
      <c r="AI35">
        <v>1</v>
      </c>
      <c r="AJ35">
        <v>6</v>
      </c>
      <c r="AK35">
        <v>1</v>
      </c>
      <c r="AL35">
        <v>4</v>
      </c>
      <c r="AM35">
        <v>4</v>
      </c>
      <c r="AN35">
        <v>5</v>
      </c>
      <c r="AO35">
        <v>1</v>
      </c>
      <c r="AP35">
        <v>4</v>
      </c>
      <c r="AQ35">
        <v>1</v>
      </c>
      <c r="AR35">
        <v>1</v>
      </c>
      <c r="AS35">
        <v>1</v>
      </c>
      <c r="AT35">
        <v>6</v>
      </c>
      <c r="AU35">
        <v>1</v>
      </c>
      <c r="AV35">
        <v>5</v>
      </c>
      <c r="AW35">
        <v>4</v>
      </c>
      <c r="AX35">
        <v>1</v>
      </c>
      <c r="AY35">
        <v>5</v>
      </c>
      <c r="AZ35">
        <v>1</v>
      </c>
      <c r="BA35">
        <v>5</v>
      </c>
      <c r="BB35">
        <v>1</v>
      </c>
      <c r="BC35">
        <v>5</v>
      </c>
      <c r="BD35">
        <v>1</v>
      </c>
      <c r="BE35">
        <v>4</v>
      </c>
      <c r="BF35">
        <v>5</v>
      </c>
      <c r="BG35">
        <v>4</v>
      </c>
      <c r="BH35">
        <v>5</v>
      </c>
      <c r="BI35">
        <v>5</v>
      </c>
      <c r="BJ35">
        <v>1</v>
      </c>
      <c r="BK35">
        <v>1</v>
      </c>
      <c r="BL35">
        <v>5</v>
      </c>
      <c r="BM35">
        <v>6</v>
      </c>
      <c r="BN35">
        <v>6</v>
      </c>
      <c r="BO35">
        <v>5</v>
      </c>
      <c r="BP35">
        <v>1</v>
      </c>
      <c r="BQ35">
        <v>1</v>
      </c>
      <c r="BR35">
        <v>5</v>
      </c>
      <c r="BS35">
        <v>1</v>
      </c>
      <c r="BT35">
        <v>1</v>
      </c>
      <c r="BU35">
        <v>1</v>
      </c>
      <c r="BV35">
        <v>5</v>
      </c>
      <c r="BW35">
        <v>5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6</v>
      </c>
      <c r="CD35">
        <v>6</v>
      </c>
      <c r="CE35">
        <v>1</v>
      </c>
      <c r="CF35">
        <v>5</v>
      </c>
      <c r="CG35">
        <v>6</v>
      </c>
      <c r="CH35">
        <v>1</v>
      </c>
      <c r="CI35">
        <v>1</v>
      </c>
      <c r="CJ35">
        <v>1</v>
      </c>
      <c r="CK35">
        <v>5</v>
      </c>
      <c r="CL35">
        <v>6</v>
      </c>
      <c r="CM35">
        <v>5</v>
      </c>
      <c r="CN35">
        <v>1</v>
      </c>
      <c r="CO35">
        <v>1</v>
      </c>
      <c r="CP35">
        <v>2</v>
      </c>
      <c r="CQ35">
        <v>5</v>
      </c>
      <c r="CR35">
        <v>117033</v>
      </c>
      <c r="CT35">
        <f t="shared" si="10"/>
        <v>0</v>
      </c>
      <c r="CU35" s="122">
        <f t="shared" si="11"/>
        <v>0</v>
      </c>
      <c r="CV35" s="122">
        <f t="shared" si="12"/>
        <v>0</v>
      </c>
      <c r="CW35" s="122">
        <f t="shared" si="13"/>
        <v>0</v>
      </c>
      <c r="CX35" s="122">
        <f t="shared" si="14"/>
        <v>5144.0196171299986</v>
      </c>
      <c r="CY35" s="122">
        <f t="shared" si="15"/>
        <v>59.222635671381845</v>
      </c>
      <c r="CZ35" s="122">
        <f t="shared" si="16"/>
        <v>5894.0160623274332</v>
      </c>
      <c r="DA35" s="122">
        <f t="shared" si="17"/>
        <v>1488.4250739353913</v>
      </c>
      <c r="DB35" s="122">
        <f t="shared" si="18"/>
        <v>0</v>
      </c>
      <c r="DC35" s="122">
        <f t="shared" si="19"/>
        <v>0</v>
      </c>
      <c r="DD35" s="122">
        <f t="shared" si="20"/>
        <v>807.22780199213889</v>
      </c>
      <c r="DE35" s="122">
        <f t="shared" si="21"/>
        <v>0</v>
      </c>
      <c r="DF35" s="122">
        <f t="shared" si="22"/>
        <v>11889.533433061719</v>
      </c>
      <c r="DG35" s="122">
        <f t="shared" si="23"/>
        <v>0</v>
      </c>
      <c r="DH35" s="122">
        <f t="shared" si="24"/>
        <v>0</v>
      </c>
      <c r="DI35" s="122">
        <f t="shared" si="25"/>
        <v>0</v>
      </c>
      <c r="DJ35" s="122">
        <f t="shared" si="26"/>
        <v>0</v>
      </c>
      <c r="DK35" s="122">
        <f t="shared" si="27"/>
        <v>25932.008070767501</v>
      </c>
      <c r="DL35" s="122">
        <f t="shared" si="28"/>
        <v>0.63028484380121164</v>
      </c>
      <c r="DM35" s="122">
        <f t="shared" si="29"/>
        <v>0</v>
      </c>
      <c r="DN35" s="122">
        <f t="shared" si="30"/>
        <v>0</v>
      </c>
      <c r="DO35" s="122">
        <f t="shared" si="31"/>
        <v>0</v>
      </c>
      <c r="DP35" s="122">
        <f t="shared" si="32"/>
        <v>0</v>
      </c>
      <c r="DQ35" s="122">
        <f t="shared" si="33"/>
        <v>0</v>
      </c>
      <c r="DR35" s="122">
        <f t="shared" si="34"/>
        <v>9665.1511642350379</v>
      </c>
      <c r="DS35" s="122">
        <f t="shared" si="35"/>
        <v>0</v>
      </c>
      <c r="DT35" s="122">
        <f t="shared" si="36"/>
        <v>0</v>
      </c>
      <c r="DU35" s="122">
        <f t="shared" si="37"/>
        <v>0</v>
      </c>
      <c r="DV35" s="122">
        <f t="shared" si="38"/>
        <v>0</v>
      </c>
      <c r="DW35" s="122">
        <f t="shared" si="39"/>
        <v>353.24663646841009</v>
      </c>
      <c r="DX35" s="122">
        <f t="shared" si="40"/>
        <v>10880.161610692992</v>
      </c>
      <c r="DY35" s="122">
        <f t="shared" si="41"/>
        <v>0</v>
      </c>
      <c r="DZ35" s="122">
        <f t="shared" si="42"/>
        <v>0</v>
      </c>
      <c r="EA35" s="122">
        <f t="shared" si="43"/>
        <v>0</v>
      </c>
      <c r="EB35" s="122">
        <f t="shared" si="44"/>
        <v>0</v>
      </c>
      <c r="EC35" s="122">
        <f t="shared" si="45"/>
        <v>0</v>
      </c>
      <c r="ED35" s="122">
        <f t="shared" si="46"/>
        <v>0</v>
      </c>
      <c r="EE35" s="122">
        <f t="shared" si="47"/>
        <v>0</v>
      </c>
      <c r="EF35" s="122">
        <f t="shared" si="48"/>
        <v>0</v>
      </c>
      <c r="EG35" s="122">
        <f t="shared" si="49"/>
        <v>0</v>
      </c>
      <c r="EH35" s="122">
        <f t="shared" si="50"/>
        <v>0</v>
      </c>
      <c r="EI35" s="122">
        <f t="shared" si="51"/>
        <v>0</v>
      </c>
      <c r="EJ35" s="122">
        <f t="shared" si="52"/>
        <v>0</v>
      </c>
      <c r="EK35" s="122">
        <f t="shared" si="53"/>
        <v>0</v>
      </c>
      <c r="EL35" s="122">
        <f t="shared" si="54"/>
        <v>0</v>
      </c>
      <c r="EM35" s="122">
        <f t="shared" si="55"/>
        <v>0</v>
      </c>
      <c r="EN35" s="122">
        <f t="shared" si="56"/>
        <v>0</v>
      </c>
      <c r="EO35" s="122">
        <f t="shared" si="57"/>
        <v>0</v>
      </c>
      <c r="EP35" s="122">
        <f t="shared" si="58"/>
        <v>3481.8380343432295</v>
      </c>
      <c r="EQ35" s="122">
        <f t="shared" si="59"/>
        <v>0</v>
      </c>
      <c r="ER35" s="122">
        <f t="shared" si="60"/>
        <v>0</v>
      </c>
      <c r="ES35" s="122">
        <f t="shared" si="61"/>
        <v>6032.4651141367158</v>
      </c>
      <c r="ET35" s="122">
        <f t="shared" si="62"/>
        <v>0</v>
      </c>
      <c r="EU35" s="122">
        <f t="shared" si="63"/>
        <v>0</v>
      </c>
      <c r="EV35" s="122">
        <f t="shared" si="64"/>
        <v>0</v>
      </c>
      <c r="EW35" s="122">
        <f t="shared" si="65"/>
        <v>0</v>
      </c>
      <c r="EX35" s="122">
        <f t="shared" si="66"/>
        <v>0</v>
      </c>
      <c r="EY35" s="122">
        <f t="shared" si="67"/>
        <v>0</v>
      </c>
      <c r="EZ35" s="122">
        <f t="shared" si="68"/>
        <v>0</v>
      </c>
      <c r="FA35" s="122">
        <f t="shared" si="69"/>
        <v>4044.749018592654</v>
      </c>
      <c r="FB35" s="122">
        <f t="shared" si="70"/>
        <v>3084.5563313681032</v>
      </c>
      <c r="FC35" s="122">
        <f t="shared" si="71"/>
        <v>0</v>
      </c>
      <c r="FD35" s="122">
        <f t="shared" si="72"/>
        <v>18487.906269763713</v>
      </c>
      <c r="FE35" s="122">
        <f t="shared" si="73"/>
        <v>0</v>
      </c>
      <c r="FF35" s="122">
        <f t="shared" si="74"/>
        <v>0</v>
      </c>
      <c r="FG35" s="122">
        <f t="shared" si="75"/>
        <v>0</v>
      </c>
      <c r="FH35" s="122">
        <f t="shared" si="76"/>
        <v>5020.974115639372</v>
      </c>
      <c r="FI35" s="122">
        <f t="shared" si="77"/>
        <v>0</v>
      </c>
      <c r="FJ35" s="122">
        <f t="shared" si="78"/>
        <v>1837.4483280990326</v>
      </c>
      <c r="FK35" s="122">
        <f t="shared" si="79"/>
        <v>0</v>
      </c>
      <c r="FL35" s="122">
        <f t="shared" si="80"/>
        <v>770.07712994867757</v>
      </c>
      <c r="FM35" s="122">
        <f t="shared" si="81"/>
        <v>0</v>
      </c>
      <c r="FN35" s="122">
        <f t="shared" si="82"/>
        <v>0</v>
      </c>
      <c r="FO35" s="122">
        <f t="shared" si="83"/>
        <v>0</v>
      </c>
      <c r="FP35" s="122">
        <f t="shared" si="84"/>
        <v>0</v>
      </c>
      <c r="FQ35" s="122">
        <f t="shared" si="85"/>
        <v>0</v>
      </c>
      <c r="FR35" s="122">
        <f t="shared" si="86"/>
        <v>0</v>
      </c>
      <c r="FS35" s="122">
        <f t="shared" si="87"/>
        <v>1513.1439729097549</v>
      </c>
      <c r="FT35" s="122">
        <f t="shared" si="88"/>
        <v>429.10097937180342</v>
      </c>
      <c r="FU35" s="122">
        <f t="shared" si="89"/>
        <v>0</v>
      </c>
      <c r="FV35" s="122">
        <f t="shared" si="90"/>
        <v>0</v>
      </c>
      <c r="FW35" s="122">
        <f t="shared" si="91"/>
        <v>4526.4798264784258</v>
      </c>
      <c r="FX35" s="122">
        <f t="shared" si="92"/>
        <v>0</v>
      </c>
      <c r="FY35" s="122">
        <f t="shared" si="93"/>
        <v>0</v>
      </c>
      <c r="FZ35" s="122">
        <f t="shared" si="94"/>
        <v>0</v>
      </c>
      <c r="GA35" s="122">
        <f t="shared" si="95"/>
        <v>0</v>
      </c>
      <c r="GB35" s="122">
        <f t="shared" si="96"/>
        <v>0</v>
      </c>
      <c r="GC35" s="122">
        <f t="shared" si="97"/>
        <v>0</v>
      </c>
      <c r="GD35" s="122">
        <f t="shared" si="98"/>
        <v>0</v>
      </c>
      <c r="GE35" s="122">
        <f t="shared" si="99"/>
        <v>0</v>
      </c>
      <c r="GF35" s="122">
        <f t="shared" si="100"/>
        <v>0</v>
      </c>
      <c r="GG35" s="122">
        <f t="shared" si="101"/>
        <v>0</v>
      </c>
      <c r="GH35" s="122">
        <f t="shared" si="102"/>
        <v>0</v>
      </c>
      <c r="GI35" s="122">
        <f t="shared" si="103"/>
        <v>0</v>
      </c>
      <c r="GJ35" s="123">
        <f t="shared" si="104"/>
        <v>117033</v>
      </c>
      <c r="GK35" s="122">
        <f t="shared" si="105"/>
        <v>121342.38151177732</v>
      </c>
      <c r="GL35" s="122">
        <f t="shared" si="106"/>
        <v>-4309.3815117773192</v>
      </c>
    </row>
    <row r="36" spans="1:194" x14ac:dyDescent="0.3">
      <c r="A36" t="s">
        <v>124</v>
      </c>
      <c r="B36">
        <v>6</v>
      </c>
      <c r="C36">
        <v>6</v>
      </c>
      <c r="D36">
        <v>6</v>
      </c>
      <c r="E36">
        <v>1</v>
      </c>
      <c r="F36">
        <v>1</v>
      </c>
      <c r="G36">
        <v>1</v>
      </c>
      <c r="H36">
        <v>6</v>
      </c>
      <c r="I36">
        <v>5</v>
      </c>
      <c r="J36">
        <v>6</v>
      </c>
      <c r="K36">
        <v>1</v>
      </c>
      <c r="L36">
        <v>1</v>
      </c>
      <c r="M36">
        <v>1</v>
      </c>
      <c r="N36">
        <v>4</v>
      </c>
      <c r="O36">
        <v>4</v>
      </c>
      <c r="P36">
        <v>2</v>
      </c>
      <c r="Q36">
        <v>2</v>
      </c>
      <c r="R36">
        <v>3</v>
      </c>
      <c r="S36">
        <v>5</v>
      </c>
      <c r="T36">
        <v>5</v>
      </c>
      <c r="U36">
        <v>6</v>
      </c>
      <c r="V36">
        <v>6</v>
      </c>
      <c r="W36">
        <v>6</v>
      </c>
      <c r="X36">
        <v>6</v>
      </c>
      <c r="Y36">
        <v>6</v>
      </c>
      <c r="Z36">
        <v>5</v>
      </c>
      <c r="AA36">
        <v>1</v>
      </c>
      <c r="AB36">
        <v>5</v>
      </c>
      <c r="AC36">
        <v>1</v>
      </c>
      <c r="AD36">
        <v>1</v>
      </c>
      <c r="AE36">
        <v>1</v>
      </c>
      <c r="AF36">
        <v>1</v>
      </c>
      <c r="AG36">
        <v>5</v>
      </c>
      <c r="AH36">
        <v>1</v>
      </c>
      <c r="AI36">
        <v>1</v>
      </c>
      <c r="AJ36">
        <v>6</v>
      </c>
      <c r="AK36">
        <v>1</v>
      </c>
      <c r="AL36">
        <v>4</v>
      </c>
      <c r="AM36">
        <v>4</v>
      </c>
      <c r="AN36">
        <v>5</v>
      </c>
      <c r="AO36">
        <v>1</v>
      </c>
      <c r="AP36">
        <v>4</v>
      </c>
      <c r="AQ36">
        <v>1</v>
      </c>
      <c r="AR36">
        <v>1</v>
      </c>
      <c r="AS36">
        <v>1</v>
      </c>
      <c r="AT36">
        <v>6</v>
      </c>
      <c r="AU36">
        <v>1</v>
      </c>
      <c r="AV36">
        <v>5</v>
      </c>
      <c r="AW36">
        <v>4</v>
      </c>
      <c r="AX36">
        <v>1</v>
      </c>
      <c r="AY36">
        <v>5</v>
      </c>
      <c r="AZ36">
        <v>1</v>
      </c>
      <c r="BA36">
        <v>5</v>
      </c>
      <c r="BB36">
        <v>1</v>
      </c>
      <c r="BC36">
        <v>5</v>
      </c>
      <c r="BD36">
        <v>1</v>
      </c>
      <c r="BE36">
        <v>4</v>
      </c>
      <c r="BF36">
        <v>5</v>
      </c>
      <c r="BG36">
        <v>4</v>
      </c>
      <c r="BH36">
        <v>5</v>
      </c>
      <c r="BI36">
        <v>5</v>
      </c>
      <c r="BJ36">
        <v>1</v>
      </c>
      <c r="BK36">
        <v>1</v>
      </c>
      <c r="BL36">
        <v>5</v>
      </c>
      <c r="BM36">
        <v>6</v>
      </c>
      <c r="BN36">
        <v>6</v>
      </c>
      <c r="BO36">
        <v>5</v>
      </c>
      <c r="BP36">
        <v>1</v>
      </c>
      <c r="BQ36">
        <v>1</v>
      </c>
      <c r="BR36">
        <v>1</v>
      </c>
      <c r="BS36">
        <v>5</v>
      </c>
      <c r="BT36">
        <v>1</v>
      </c>
      <c r="BU36">
        <v>1</v>
      </c>
      <c r="BV36">
        <v>5</v>
      </c>
      <c r="BW36">
        <v>5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6</v>
      </c>
      <c r="CD36">
        <v>6</v>
      </c>
      <c r="CE36">
        <v>1</v>
      </c>
      <c r="CF36">
        <v>5</v>
      </c>
      <c r="CG36">
        <v>6</v>
      </c>
      <c r="CH36">
        <v>1</v>
      </c>
      <c r="CI36">
        <v>1</v>
      </c>
      <c r="CJ36">
        <v>1</v>
      </c>
      <c r="CK36">
        <v>5</v>
      </c>
      <c r="CL36">
        <v>6</v>
      </c>
      <c r="CM36">
        <v>5</v>
      </c>
      <c r="CN36">
        <v>1</v>
      </c>
      <c r="CO36">
        <v>1</v>
      </c>
      <c r="CP36">
        <v>2</v>
      </c>
      <c r="CQ36">
        <v>5</v>
      </c>
      <c r="CR36">
        <v>122392</v>
      </c>
      <c r="CT36">
        <f t="shared" si="10"/>
        <v>0</v>
      </c>
      <c r="CU36" s="122">
        <f t="shared" si="11"/>
        <v>0</v>
      </c>
      <c r="CV36" s="122">
        <f t="shared" si="12"/>
        <v>0</v>
      </c>
      <c r="CW36" s="122">
        <f t="shared" si="13"/>
        <v>0</v>
      </c>
      <c r="CX36" s="122">
        <f t="shared" si="14"/>
        <v>5144.0196171299986</v>
      </c>
      <c r="CY36" s="122">
        <f t="shared" si="15"/>
        <v>59.222635671381845</v>
      </c>
      <c r="CZ36" s="122">
        <f t="shared" si="16"/>
        <v>5894.0160623274332</v>
      </c>
      <c r="DA36" s="122">
        <f t="shared" si="17"/>
        <v>1488.4250739353913</v>
      </c>
      <c r="DB36" s="122">
        <f t="shared" si="18"/>
        <v>0</v>
      </c>
      <c r="DC36" s="122">
        <f t="shared" si="19"/>
        <v>0</v>
      </c>
      <c r="DD36" s="122">
        <f t="shared" si="20"/>
        <v>807.22780199213889</v>
      </c>
      <c r="DE36" s="122">
        <f t="shared" si="21"/>
        <v>0</v>
      </c>
      <c r="DF36" s="122">
        <f t="shared" si="22"/>
        <v>11889.533433061719</v>
      </c>
      <c r="DG36" s="122">
        <f t="shared" si="23"/>
        <v>0</v>
      </c>
      <c r="DH36" s="122">
        <f t="shared" si="24"/>
        <v>0</v>
      </c>
      <c r="DI36" s="122">
        <f t="shared" si="25"/>
        <v>0</v>
      </c>
      <c r="DJ36" s="122">
        <f t="shared" si="26"/>
        <v>0</v>
      </c>
      <c r="DK36" s="122">
        <f t="shared" si="27"/>
        <v>25932.008070767501</v>
      </c>
      <c r="DL36" s="122">
        <f t="shared" si="28"/>
        <v>0.63028484380121164</v>
      </c>
      <c r="DM36" s="122">
        <f t="shared" si="29"/>
        <v>0</v>
      </c>
      <c r="DN36" s="122">
        <f t="shared" si="30"/>
        <v>0</v>
      </c>
      <c r="DO36" s="122">
        <f t="shared" si="31"/>
        <v>0</v>
      </c>
      <c r="DP36" s="122">
        <f t="shared" si="32"/>
        <v>0</v>
      </c>
      <c r="DQ36" s="122">
        <f t="shared" si="33"/>
        <v>0</v>
      </c>
      <c r="DR36" s="122">
        <f t="shared" si="34"/>
        <v>9665.1511642350379</v>
      </c>
      <c r="DS36" s="122">
        <f t="shared" si="35"/>
        <v>0</v>
      </c>
      <c r="DT36" s="122">
        <f t="shared" si="36"/>
        <v>0</v>
      </c>
      <c r="DU36" s="122">
        <f t="shared" si="37"/>
        <v>0</v>
      </c>
      <c r="DV36" s="122">
        <f t="shared" si="38"/>
        <v>0</v>
      </c>
      <c r="DW36" s="122">
        <f t="shared" si="39"/>
        <v>353.24663646841009</v>
      </c>
      <c r="DX36" s="122">
        <f t="shared" si="40"/>
        <v>10880.161610692992</v>
      </c>
      <c r="DY36" s="122">
        <f t="shared" si="41"/>
        <v>0</v>
      </c>
      <c r="DZ36" s="122">
        <f t="shared" si="42"/>
        <v>0</v>
      </c>
      <c r="EA36" s="122">
        <f t="shared" si="43"/>
        <v>0</v>
      </c>
      <c r="EB36" s="122">
        <f t="shared" si="44"/>
        <v>0</v>
      </c>
      <c r="EC36" s="122">
        <f t="shared" si="45"/>
        <v>0</v>
      </c>
      <c r="ED36" s="122">
        <f t="shared" si="46"/>
        <v>0</v>
      </c>
      <c r="EE36" s="122">
        <f t="shared" si="47"/>
        <v>0</v>
      </c>
      <c r="EF36" s="122">
        <f t="shared" si="48"/>
        <v>0</v>
      </c>
      <c r="EG36" s="122">
        <f t="shared" si="49"/>
        <v>0</v>
      </c>
      <c r="EH36" s="122">
        <f t="shared" si="50"/>
        <v>0</v>
      </c>
      <c r="EI36" s="122">
        <f t="shared" si="51"/>
        <v>0</v>
      </c>
      <c r="EJ36" s="122">
        <f t="shared" si="52"/>
        <v>0</v>
      </c>
      <c r="EK36" s="122">
        <f t="shared" si="53"/>
        <v>0</v>
      </c>
      <c r="EL36" s="122">
        <f t="shared" si="54"/>
        <v>0</v>
      </c>
      <c r="EM36" s="122">
        <f t="shared" si="55"/>
        <v>0</v>
      </c>
      <c r="EN36" s="122">
        <f t="shared" si="56"/>
        <v>0</v>
      </c>
      <c r="EO36" s="122">
        <f t="shared" si="57"/>
        <v>0</v>
      </c>
      <c r="EP36" s="122">
        <f t="shared" si="58"/>
        <v>3481.8380343432295</v>
      </c>
      <c r="EQ36" s="122">
        <f t="shared" si="59"/>
        <v>0</v>
      </c>
      <c r="ER36" s="122">
        <f t="shared" si="60"/>
        <v>0</v>
      </c>
      <c r="ES36" s="122">
        <f t="shared" si="61"/>
        <v>6032.4651141367158</v>
      </c>
      <c r="ET36" s="122">
        <f t="shared" si="62"/>
        <v>0</v>
      </c>
      <c r="EU36" s="122">
        <f t="shared" si="63"/>
        <v>0</v>
      </c>
      <c r="EV36" s="122">
        <f t="shared" si="64"/>
        <v>0</v>
      </c>
      <c r="EW36" s="122">
        <f t="shared" si="65"/>
        <v>0</v>
      </c>
      <c r="EX36" s="122">
        <f t="shared" si="66"/>
        <v>0</v>
      </c>
      <c r="EY36" s="122">
        <f t="shared" si="67"/>
        <v>0</v>
      </c>
      <c r="EZ36" s="122">
        <f t="shared" si="68"/>
        <v>0</v>
      </c>
      <c r="FA36" s="122">
        <f t="shared" si="69"/>
        <v>4044.749018592654</v>
      </c>
      <c r="FB36" s="122">
        <f t="shared" si="70"/>
        <v>3084.5563313681032</v>
      </c>
      <c r="FC36" s="122">
        <f t="shared" si="71"/>
        <v>0</v>
      </c>
      <c r="FD36" s="122">
        <f t="shared" si="72"/>
        <v>18487.906269763713</v>
      </c>
      <c r="FE36" s="122">
        <f t="shared" si="73"/>
        <v>0</v>
      </c>
      <c r="FF36" s="122">
        <f t="shared" si="74"/>
        <v>0</v>
      </c>
      <c r="FG36" s="122">
        <f t="shared" si="75"/>
        <v>0</v>
      </c>
      <c r="FH36" s="122">
        <f t="shared" si="76"/>
        <v>5020.974115639372</v>
      </c>
      <c r="FI36" s="122">
        <f t="shared" si="77"/>
        <v>0</v>
      </c>
      <c r="FJ36" s="122">
        <f t="shared" si="78"/>
        <v>367.48966561980649</v>
      </c>
      <c r="FK36" s="122">
        <f t="shared" si="79"/>
        <v>0</v>
      </c>
      <c r="FL36" s="122">
        <f t="shared" si="80"/>
        <v>770.07712994867757</v>
      </c>
      <c r="FM36" s="122">
        <f t="shared" si="81"/>
        <v>0</v>
      </c>
      <c r="FN36" s="122">
        <f t="shared" si="82"/>
        <v>0</v>
      </c>
      <c r="FO36" s="122">
        <f t="shared" si="83"/>
        <v>0</v>
      </c>
      <c r="FP36" s="122">
        <f t="shared" si="84"/>
        <v>0</v>
      </c>
      <c r="FQ36" s="122">
        <f t="shared" si="85"/>
        <v>0</v>
      </c>
      <c r="FR36" s="122">
        <f t="shared" si="86"/>
        <v>0</v>
      </c>
      <c r="FS36" s="122">
        <f t="shared" si="87"/>
        <v>1513.1439729097549</v>
      </c>
      <c r="FT36" s="122">
        <f t="shared" si="88"/>
        <v>429.10097937180342</v>
      </c>
      <c r="FU36" s="122">
        <f t="shared" si="89"/>
        <v>0</v>
      </c>
      <c r="FV36" s="122">
        <f t="shared" si="90"/>
        <v>0</v>
      </c>
      <c r="FW36" s="122">
        <f t="shared" si="91"/>
        <v>4526.4798264784258</v>
      </c>
      <c r="FX36" s="122">
        <f t="shared" si="92"/>
        <v>0</v>
      </c>
      <c r="FY36" s="122">
        <f t="shared" si="93"/>
        <v>0</v>
      </c>
      <c r="FZ36" s="122">
        <f t="shared" si="94"/>
        <v>0</v>
      </c>
      <c r="GA36" s="122">
        <f t="shared" si="95"/>
        <v>0</v>
      </c>
      <c r="GB36" s="122">
        <f t="shared" si="96"/>
        <v>0</v>
      </c>
      <c r="GC36" s="122">
        <f t="shared" si="97"/>
        <v>0</v>
      </c>
      <c r="GD36" s="122">
        <f t="shared" si="98"/>
        <v>0</v>
      </c>
      <c r="GE36" s="122">
        <f t="shared" si="99"/>
        <v>0</v>
      </c>
      <c r="GF36" s="122">
        <f t="shared" si="100"/>
        <v>0</v>
      </c>
      <c r="GG36" s="122">
        <f t="shared" si="101"/>
        <v>0</v>
      </c>
      <c r="GH36" s="122">
        <f t="shared" si="102"/>
        <v>0</v>
      </c>
      <c r="GI36" s="122">
        <f t="shared" si="103"/>
        <v>0</v>
      </c>
      <c r="GJ36" s="123">
        <f t="shared" si="104"/>
        <v>122392</v>
      </c>
      <c r="GK36" s="122">
        <f t="shared" si="105"/>
        <v>119872.42284929808</v>
      </c>
      <c r="GL36" s="122">
        <f t="shared" si="106"/>
        <v>2519.5771507019235</v>
      </c>
    </row>
    <row r="37" spans="1:194" x14ac:dyDescent="0.3">
      <c r="A37" t="s">
        <v>125</v>
      </c>
      <c r="B37">
        <v>6</v>
      </c>
      <c r="C37">
        <v>7</v>
      </c>
      <c r="D37">
        <v>6</v>
      </c>
      <c r="E37">
        <v>4</v>
      </c>
      <c r="F37">
        <v>1</v>
      </c>
      <c r="G37">
        <v>1</v>
      </c>
      <c r="H37">
        <v>1</v>
      </c>
      <c r="I37">
        <v>5</v>
      </c>
      <c r="J37">
        <v>1</v>
      </c>
      <c r="K37">
        <v>6</v>
      </c>
      <c r="L37">
        <v>4</v>
      </c>
      <c r="M37">
        <v>5</v>
      </c>
      <c r="N37">
        <v>1</v>
      </c>
      <c r="O37">
        <v>1</v>
      </c>
      <c r="P37">
        <v>5</v>
      </c>
      <c r="Q37">
        <v>4</v>
      </c>
      <c r="R37">
        <v>1</v>
      </c>
      <c r="S37">
        <v>5</v>
      </c>
      <c r="T37">
        <v>5</v>
      </c>
      <c r="U37">
        <v>7</v>
      </c>
      <c r="V37">
        <v>5</v>
      </c>
      <c r="W37">
        <v>6</v>
      </c>
      <c r="X37">
        <v>6</v>
      </c>
      <c r="Y37">
        <v>5</v>
      </c>
      <c r="Z37">
        <v>5</v>
      </c>
      <c r="AA37">
        <v>1</v>
      </c>
      <c r="AB37">
        <v>3</v>
      </c>
      <c r="AC37">
        <v>5</v>
      </c>
      <c r="AD37">
        <v>4</v>
      </c>
      <c r="AE37">
        <v>1</v>
      </c>
      <c r="AF37">
        <v>4</v>
      </c>
      <c r="AG37">
        <v>5</v>
      </c>
      <c r="AH37">
        <v>1</v>
      </c>
      <c r="AI37">
        <v>1</v>
      </c>
      <c r="AJ37">
        <v>6</v>
      </c>
      <c r="AK37">
        <v>5</v>
      </c>
      <c r="AL37">
        <v>4</v>
      </c>
      <c r="AM37">
        <v>4</v>
      </c>
      <c r="AN37">
        <v>1</v>
      </c>
      <c r="AO37">
        <v>5</v>
      </c>
      <c r="AP37">
        <v>4</v>
      </c>
      <c r="AQ37">
        <v>4</v>
      </c>
      <c r="AR37">
        <v>4</v>
      </c>
      <c r="AS37">
        <v>1</v>
      </c>
      <c r="AT37">
        <v>1</v>
      </c>
      <c r="AU37">
        <v>7</v>
      </c>
      <c r="AV37">
        <v>6</v>
      </c>
      <c r="AW37">
        <v>5</v>
      </c>
      <c r="AX37">
        <v>1</v>
      </c>
      <c r="AY37">
        <v>5</v>
      </c>
      <c r="AZ37">
        <v>4</v>
      </c>
      <c r="BA37">
        <v>5</v>
      </c>
      <c r="BB37">
        <v>1</v>
      </c>
      <c r="BC37">
        <v>5</v>
      </c>
      <c r="BD37">
        <v>5</v>
      </c>
      <c r="BE37">
        <v>5</v>
      </c>
      <c r="BF37">
        <v>6</v>
      </c>
      <c r="BG37">
        <v>4</v>
      </c>
      <c r="BH37">
        <v>7</v>
      </c>
      <c r="BI37">
        <v>5</v>
      </c>
      <c r="BJ37">
        <v>1</v>
      </c>
      <c r="BK37">
        <v>1</v>
      </c>
      <c r="BL37">
        <v>1</v>
      </c>
      <c r="BM37">
        <v>5</v>
      </c>
      <c r="BN37">
        <v>1</v>
      </c>
      <c r="BO37">
        <v>1</v>
      </c>
      <c r="BP37">
        <v>1</v>
      </c>
      <c r="BQ37">
        <v>1</v>
      </c>
      <c r="BR37">
        <v>5</v>
      </c>
      <c r="BS37">
        <v>5</v>
      </c>
      <c r="BT37">
        <v>1</v>
      </c>
      <c r="BU37">
        <v>1</v>
      </c>
      <c r="BV37">
        <v>5</v>
      </c>
      <c r="BW37">
        <v>5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6</v>
      </c>
      <c r="CD37">
        <v>7</v>
      </c>
      <c r="CE37">
        <v>1</v>
      </c>
      <c r="CF37">
        <v>5</v>
      </c>
      <c r="CG37">
        <v>4</v>
      </c>
      <c r="CH37">
        <v>5</v>
      </c>
      <c r="CI37">
        <v>6</v>
      </c>
      <c r="CJ37">
        <v>1</v>
      </c>
      <c r="CK37">
        <v>5</v>
      </c>
      <c r="CL37">
        <v>6</v>
      </c>
      <c r="CM37">
        <v>1</v>
      </c>
      <c r="CN37">
        <v>1</v>
      </c>
      <c r="CO37">
        <v>5</v>
      </c>
      <c r="CP37">
        <v>4</v>
      </c>
      <c r="CQ37">
        <v>5</v>
      </c>
      <c r="CR37">
        <v>132214</v>
      </c>
      <c r="CT37">
        <f t="shared" si="10"/>
        <v>0</v>
      </c>
      <c r="CU37" s="122">
        <f t="shared" si="11"/>
        <v>0</v>
      </c>
      <c r="CV37" s="122">
        <f t="shared" si="12"/>
        <v>0</v>
      </c>
      <c r="CW37" s="122">
        <f t="shared" si="13"/>
        <v>0</v>
      </c>
      <c r="CX37" s="122">
        <f t="shared" si="14"/>
        <v>5144.0196171299986</v>
      </c>
      <c r="CY37" s="122">
        <f t="shared" si="15"/>
        <v>59.222635671381845</v>
      </c>
      <c r="CZ37" s="122">
        <f t="shared" si="16"/>
        <v>982.33601038790562</v>
      </c>
      <c r="DA37" s="122">
        <f t="shared" si="17"/>
        <v>1488.4250739353913</v>
      </c>
      <c r="DB37" s="122">
        <f t="shared" si="18"/>
        <v>0</v>
      </c>
      <c r="DC37" s="122">
        <f t="shared" si="19"/>
        <v>0</v>
      </c>
      <c r="DD37" s="122">
        <f t="shared" si="20"/>
        <v>3228.9112079685556</v>
      </c>
      <c r="DE37" s="122">
        <f t="shared" si="21"/>
        <v>0</v>
      </c>
      <c r="DF37" s="122">
        <f t="shared" si="22"/>
        <v>2972.3833582654297</v>
      </c>
      <c r="DG37" s="122">
        <f t="shared" si="23"/>
        <v>0</v>
      </c>
      <c r="DH37" s="122">
        <f t="shared" si="24"/>
        <v>0</v>
      </c>
      <c r="DI37" s="122">
        <f t="shared" si="25"/>
        <v>0</v>
      </c>
      <c r="DJ37" s="122">
        <f t="shared" si="26"/>
        <v>0</v>
      </c>
      <c r="DK37" s="122">
        <f t="shared" si="27"/>
        <v>25932.008070767501</v>
      </c>
      <c r="DL37" s="122">
        <f t="shared" si="28"/>
        <v>0.63028484380121164</v>
      </c>
      <c r="DM37" s="122">
        <f t="shared" si="29"/>
        <v>0</v>
      </c>
      <c r="DN37" s="122">
        <f t="shared" si="30"/>
        <v>0</v>
      </c>
      <c r="DO37" s="122">
        <f t="shared" si="31"/>
        <v>0</v>
      </c>
      <c r="DP37" s="122">
        <f t="shared" si="32"/>
        <v>0</v>
      </c>
      <c r="DQ37" s="122">
        <f t="shared" si="33"/>
        <v>0</v>
      </c>
      <c r="DR37" s="122">
        <f t="shared" si="34"/>
        <v>9665.1511642350379</v>
      </c>
      <c r="DS37" s="122">
        <f t="shared" si="35"/>
        <v>0</v>
      </c>
      <c r="DT37" s="122">
        <f t="shared" si="36"/>
        <v>0</v>
      </c>
      <c r="DU37" s="122">
        <f t="shared" si="37"/>
        <v>0</v>
      </c>
      <c r="DV37" s="122">
        <f t="shared" si="38"/>
        <v>0</v>
      </c>
      <c r="DW37" s="122">
        <f t="shared" si="39"/>
        <v>353.24663646841009</v>
      </c>
      <c r="DX37" s="122">
        <f t="shared" si="40"/>
        <v>43520.646442771969</v>
      </c>
      <c r="DY37" s="122">
        <f t="shared" si="41"/>
        <v>0</v>
      </c>
      <c r="DZ37" s="122">
        <f t="shared" si="42"/>
        <v>0</v>
      </c>
      <c r="EA37" s="122">
        <f t="shared" si="43"/>
        <v>0</v>
      </c>
      <c r="EB37" s="122">
        <f t="shared" si="44"/>
        <v>0</v>
      </c>
      <c r="EC37" s="122">
        <f t="shared" si="45"/>
        <v>0</v>
      </c>
      <c r="ED37" s="122">
        <f t="shared" si="46"/>
        <v>0</v>
      </c>
      <c r="EE37" s="122">
        <f t="shared" si="47"/>
        <v>0</v>
      </c>
      <c r="EF37" s="122">
        <f t="shared" si="48"/>
        <v>0</v>
      </c>
      <c r="EG37" s="122">
        <f t="shared" si="49"/>
        <v>0</v>
      </c>
      <c r="EH37" s="122">
        <f t="shared" si="50"/>
        <v>0</v>
      </c>
      <c r="EI37" s="122">
        <f t="shared" si="51"/>
        <v>0</v>
      </c>
      <c r="EJ37" s="122">
        <f t="shared" si="52"/>
        <v>0</v>
      </c>
      <c r="EK37" s="122">
        <f t="shared" si="53"/>
        <v>0</v>
      </c>
      <c r="EL37" s="122">
        <f t="shared" si="54"/>
        <v>0</v>
      </c>
      <c r="EM37" s="122">
        <f t="shared" si="55"/>
        <v>0</v>
      </c>
      <c r="EN37" s="122">
        <f t="shared" si="56"/>
        <v>0</v>
      </c>
      <c r="EO37" s="122">
        <f t="shared" si="57"/>
        <v>0</v>
      </c>
      <c r="EP37" s="122">
        <f t="shared" si="58"/>
        <v>3481.8380343432295</v>
      </c>
      <c r="EQ37" s="122">
        <f t="shared" si="59"/>
        <v>0</v>
      </c>
      <c r="ER37" s="122">
        <f t="shared" si="60"/>
        <v>0</v>
      </c>
      <c r="ES37" s="122">
        <f t="shared" si="61"/>
        <v>6032.4651141367158</v>
      </c>
      <c r="ET37" s="122">
        <f t="shared" si="62"/>
        <v>0</v>
      </c>
      <c r="EU37" s="122">
        <f t="shared" si="63"/>
        <v>0</v>
      </c>
      <c r="EV37" s="122">
        <f t="shared" si="64"/>
        <v>0</v>
      </c>
      <c r="EW37" s="122">
        <f t="shared" si="65"/>
        <v>0</v>
      </c>
      <c r="EX37" s="122">
        <f t="shared" si="66"/>
        <v>0</v>
      </c>
      <c r="EY37" s="122">
        <f t="shared" si="67"/>
        <v>0</v>
      </c>
      <c r="EZ37" s="122">
        <f t="shared" si="68"/>
        <v>0</v>
      </c>
      <c r="FA37" s="122">
        <f t="shared" si="69"/>
        <v>4044.749018592654</v>
      </c>
      <c r="FB37" s="122">
        <f t="shared" si="70"/>
        <v>3084.5563313681032</v>
      </c>
      <c r="FC37" s="122">
        <f t="shared" si="71"/>
        <v>0</v>
      </c>
      <c r="FD37" s="122">
        <f t="shared" si="72"/>
        <v>3697.5812539527424</v>
      </c>
      <c r="FE37" s="122">
        <f t="shared" si="73"/>
        <v>0</v>
      </c>
      <c r="FF37" s="122">
        <f t="shared" si="74"/>
        <v>0</v>
      </c>
      <c r="FG37" s="122">
        <f t="shared" si="75"/>
        <v>0</v>
      </c>
      <c r="FH37" s="122">
        <f t="shared" si="76"/>
        <v>5020.974115639372</v>
      </c>
      <c r="FI37" s="122">
        <f t="shared" si="77"/>
        <v>0</v>
      </c>
      <c r="FJ37" s="122">
        <f t="shared" si="78"/>
        <v>1837.4483280990326</v>
      </c>
      <c r="FK37" s="122">
        <f t="shared" si="79"/>
        <v>0</v>
      </c>
      <c r="FL37" s="122">
        <f t="shared" si="80"/>
        <v>770.07712994867757</v>
      </c>
      <c r="FM37" s="122">
        <f t="shared" si="81"/>
        <v>0</v>
      </c>
      <c r="FN37" s="122">
        <f t="shared" si="82"/>
        <v>0</v>
      </c>
      <c r="FO37" s="122">
        <f t="shared" si="83"/>
        <v>0</v>
      </c>
      <c r="FP37" s="122">
        <f t="shared" si="84"/>
        <v>0</v>
      </c>
      <c r="FQ37" s="122">
        <f t="shared" si="85"/>
        <v>0</v>
      </c>
      <c r="FR37" s="122">
        <f t="shared" si="86"/>
        <v>0</v>
      </c>
      <c r="FS37" s="122">
        <f t="shared" si="87"/>
        <v>1513.1439729097549</v>
      </c>
      <c r="FT37" s="122">
        <f t="shared" si="88"/>
        <v>429.10097937180342</v>
      </c>
      <c r="FU37" s="122">
        <f t="shared" si="89"/>
        <v>0</v>
      </c>
      <c r="FV37" s="122">
        <f t="shared" si="90"/>
        <v>0</v>
      </c>
      <c r="FW37" s="122">
        <f t="shared" si="91"/>
        <v>4526.4798264784258</v>
      </c>
      <c r="FX37" s="122">
        <f t="shared" si="92"/>
        <v>0</v>
      </c>
      <c r="FY37" s="122">
        <f t="shared" si="93"/>
        <v>0</v>
      </c>
      <c r="FZ37" s="122">
        <f t="shared" si="94"/>
        <v>0</v>
      </c>
      <c r="GA37" s="122">
        <f t="shared" si="95"/>
        <v>0</v>
      </c>
      <c r="GB37" s="122">
        <f t="shared" si="96"/>
        <v>0</v>
      </c>
      <c r="GC37" s="122">
        <f t="shared" si="97"/>
        <v>0</v>
      </c>
      <c r="GD37" s="122">
        <f t="shared" si="98"/>
        <v>0</v>
      </c>
      <c r="GE37" s="122">
        <f t="shared" si="99"/>
        <v>0</v>
      </c>
      <c r="GF37" s="122">
        <f t="shared" si="100"/>
        <v>0</v>
      </c>
      <c r="GG37" s="122">
        <f t="shared" si="101"/>
        <v>0</v>
      </c>
      <c r="GH37" s="122">
        <f t="shared" si="102"/>
        <v>0</v>
      </c>
      <c r="GI37" s="122">
        <f t="shared" si="103"/>
        <v>0</v>
      </c>
      <c r="GJ37" s="123">
        <f t="shared" si="104"/>
        <v>132214</v>
      </c>
      <c r="GK37" s="122">
        <f t="shared" si="105"/>
        <v>127785.39460728591</v>
      </c>
      <c r="GL37" s="122">
        <f t="shared" si="106"/>
        <v>4428.6053927140892</v>
      </c>
    </row>
    <row r="38" spans="1:194" x14ac:dyDescent="0.3">
      <c r="A38" t="s">
        <v>126</v>
      </c>
      <c r="B38">
        <v>5</v>
      </c>
      <c r="C38">
        <v>6</v>
      </c>
      <c r="D38">
        <v>6</v>
      </c>
      <c r="E38">
        <v>3</v>
      </c>
      <c r="F38">
        <v>1</v>
      </c>
      <c r="G38">
        <v>3</v>
      </c>
      <c r="H38">
        <v>1</v>
      </c>
      <c r="I38">
        <v>6</v>
      </c>
      <c r="J38">
        <v>6</v>
      </c>
      <c r="K38">
        <v>5</v>
      </c>
      <c r="L38">
        <v>3</v>
      </c>
      <c r="M38">
        <v>3</v>
      </c>
      <c r="N38">
        <v>3</v>
      </c>
      <c r="O38">
        <v>1</v>
      </c>
      <c r="P38">
        <v>6</v>
      </c>
      <c r="Q38">
        <v>5</v>
      </c>
      <c r="R38">
        <v>3</v>
      </c>
      <c r="S38">
        <v>5</v>
      </c>
      <c r="T38">
        <v>1</v>
      </c>
      <c r="U38">
        <v>6</v>
      </c>
      <c r="V38">
        <v>6</v>
      </c>
      <c r="W38">
        <v>6</v>
      </c>
      <c r="X38">
        <v>6</v>
      </c>
      <c r="Y38">
        <v>1</v>
      </c>
      <c r="Z38">
        <v>6</v>
      </c>
      <c r="AA38">
        <v>1</v>
      </c>
      <c r="AB38">
        <v>1</v>
      </c>
      <c r="AC38">
        <v>3</v>
      </c>
      <c r="AD38">
        <v>3</v>
      </c>
      <c r="AE38">
        <v>3</v>
      </c>
      <c r="AF38">
        <v>3</v>
      </c>
      <c r="AG38">
        <v>4</v>
      </c>
      <c r="AH38">
        <v>1</v>
      </c>
      <c r="AI38">
        <v>1</v>
      </c>
      <c r="AJ38">
        <v>5</v>
      </c>
      <c r="AK38">
        <v>3</v>
      </c>
      <c r="AL38">
        <v>3</v>
      </c>
      <c r="AM38">
        <v>3</v>
      </c>
      <c r="AN38">
        <v>1</v>
      </c>
      <c r="AO38">
        <v>1</v>
      </c>
      <c r="AP38">
        <v>3</v>
      </c>
      <c r="AQ38">
        <v>3</v>
      </c>
      <c r="AR38">
        <v>3</v>
      </c>
      <c r="AS38">
        <v>1</v>
      </c>
      <c r="AT38">
        <v>1</v>
      </c>
      <c r="AU38">
        <v>5</v>
      </c>
      <c r="AV38">
        <v>3</v>
      </c>
      <c r="AW38">
        <v>3</v>
      </c>
      <c r="AX38">
        <v>1</v>
      </c>
      <c r="AY38">
        <v>1</v>
      </c>
      <c r="AZ38">
        <v>3</v>
      </c>
      <c r="BA38">
        <v>1</v>
      </c>
      <c r="BB38">
        <v>1</v>
      </c>
      <c r="BC38">
        <v>6</v>
      </c>
      <c r="BD38">
        <v>4</v>
      </c>
      <c r="BE38">
        <v>1</v>
      </c>
      <c r="BF38">
        <v>6</v>
      </c>
      <c r="BG38">
        <v>3</v>
      </c>
      <c r="BH38">
        <v>3</v>
      </c>
      <c r="BI38">
        <v>1</v>
      </c>
      <c r="BJ38">
        <v>1</v>
      </c>
      <c r="BK38">
        <v>1</v>
      </c>
      <c r="BL38">
        <v>3</v>
      </c>
      <c r="BM38">
        <v>1</v>
      </c>
      <c r="BN38">
        <v>3</v>
      </c>
      <c r="BO38">
        <v>1</v>
      </c>
      <c r="BP38">
        <v>1</v>
      </c>
      <c r="BQ38">
        <v>3</v>
      </c>
      <c r="BR38">
        <v>4</v>
      </c>
      <c r="BS38">
        <v>4</v>
      </c>
      <c r="BT38">
        <v>1</v>
      </c>
      <c r="BU38">
        <v>4</v>
      </c>
      <c r="BV38">
        <v>5</v>
      </c>
      <c r="BW38">
        <v>5</v>
      </c>
      <c r="BX38">
        <v>5</v>
      </c>
      <c r="BY38">
        <v>1</v>
      </c>
      <c r="BZ38">
        <v>3</v>
      </c>
      <c r="CA38">
        <v>3</v>
      </c>
      <c r="CB38">
        <v>1</v>
      </c>
      <c r="CC38">
        <v>4</v>
      </c>
      <c r="CD38">
        <v>6</v>
      </c>
      <c r="CE38">
        <v>1</v>
      </c>
      <c r="CF38">
        <v>1</v>
      </c>
      <c r="CG38">
        <v>1</v>
      </c>
      <c r="CH38">
        <v>3</v>
      </c>
      <c r="CI38">
        <v>3</v>
      </c>
      <c r="CJ38">
        <v>3</v>
      </c>
      <c r="CK38">
        <v>3</v>
      </c>
      <c r="CL38">
        <v>5</v>
      </c>
      <c r="CM38">
        <v>6</v>
      </c>
      <c r="CN38">
        <v>4</v>
      </c>
      <c r="CO38">
        <v>1</v>
      </c>
      <c r="CP38">
        <v>3</v>
      </c>
      <c r="CQ38">
        <v>3</v>
      </c>
      <c r="CR38">
        <v>124233</v>
      </c>
      <c r="CT38">
        <f t="shared" si="10"/>
        <v>0</v>
      </c>
      <c r="CU38" s="122">
        <f t="shared" si="11"/>
        <v>0</v>
      </c>
      <c r="CV38" s="122">
        <f t="shared" si="12"/>
        <v>0</v>
      </c>
      <c r="CW38" s="122">
        <f t="shared" si="13"/>
        <v>0</v>
      </c>
      <c r="CX38" s="122">
        <f t="shared" si="14"/>
        <v>5144.0196171299986</v>
      </c>
      <c r="CY38" s="122">
        <f t="shared" si="15"/>
        <v>177.66790701414553</v>
      </c>
      <c r="CZ38" s="122">
        <f t="shared" si="16"/>
        <v>982.33601038790562</v>
      </c>
      <c r="DA38" s="122">
        <f t="shared" si="17"/>
        <v>1786.1100887224698</v>
      </c>
      <c r="DB38" s="122">
        <f t="shared" si="18"/>
        <v>0</v>
      </c>
      <c r="DC38" s="122">
        <f t="shared" si="19"/>
        <v>0</v>
      </c>
      <c r="DD38" s="122">
        <f t="shared" si="20"/>
        <v>2421.6834059764169</v>
      </c>
      <c r="DE38" s="122">
        <f t="shared" si="21"/>
        <v>0</v>
      </c>
      <c r="DF38" s="122">
        <f t="shared" si="22"/>
        <v>8917.1500747962891</v>
      </c>
      <c r="DG38" s="122">
        <f t="shared" si="23"/>
        <v>0</v>
      </c>
      <c r="DH38" s="122">
        <f t="shared" si="24"/>
        <v>0</v>
      </c>
      <c r="DI38" s="122">
        <f t="shared" si="25"/>
        <v>0</v>
      </c>
      <c r="DJ38" s="122">
        <f t="shared" si="26"/>
        <v>0</v>
      </c>
      <c r="DK38" s="122">
        <f t="shared" si="27"/>
        <v>25932.008070767501</v>
      </c>
      <c r="DL38" s="122">
        <f t="shared" si="28"/>
        <v>0.12605696876024233</v>
      </c>
      <c r="DM38" s="122">
        <f t="shared" si="29"/>
        <v>0</v>
      </c>
      <c r="DN38" s="122">
        <f t="shared" si="30"/>
        <v>0</v>
      </c>
      <c r="DO38" s="122">
        <f t="shared" si="31"/>
        <v>0</v>
      </c>
      <c r="DP38" s="122">
        <f t="shared" si="32"/>
        <v>0</v>
      </c>
      <c r="DQ38" s="122">
        <f t="shared" si="33"/>
        <v>0</v>
      </c>
      <c r="DR38" s="122">
        <f t="shared" si="34"/>
        <v>11598.181397082046</v>
      </c>
      <c r="DS38" s="122">
        <f t="shared" si="35"/>
        <v>0</v>
      </c>
      <c r="DT38" s="122">
        <f t="shared" si="36"/>
        <v>0</v>
      </c>
      <c r="DU38" s="122">
        <f t="shared" si="37"/>
        <v>0</v>
      </c>
      <c r="DV38" s="122">
        <f t="shared" si="38"/>
        <v>0</v>
      </c>
      <c r="DW38" s="122">
        <f t="shared" si="39"/>
        <v>1059.7399094052303</v>
      </c>
      <c r="DX38" s="122">
        <f t="shared" si="40"/>
        <v>32640.484832078975</v>
      </c>
      <c r="DY38" s="122">
        <f t="shared" si="41"/>
        <v>0</v>
      </c>
      <c r="DZ38" s="122">
        <f t="shared" si="42"/>
        <v>0</v>
      </c>
      <c r="EA38" s="122">
        <f t="shared" si="43"/>
        <v>0</v>
      </c>
      <c r="EB38" s="122">
        <f t="shared" si="44"/>
        <v>0</v>
      </c>
      <c r="EC38" s="122">
        <f t="shared" si="45"/>
        <v>0</v>
      </c>
      <c r="ED38" s="122">
        <f t="shared" si="46"/>
        <v>0</v>
      </c>
      <c r="EE38" s="122">
        <f t="shared" si="47"/>
        <v>0</v>
      </c>
      <c r="EF38" s="122">
        <f t="shared" si="48"/>
        <v>0</v>
      </c>
      <c r="EG38" s="122">
        <f t="shared" si="49"/>
        <v>0</v>
      </c>
      <c r="EH38" s="122">
        <f t="shared" si="50"/>
        <v>0</v>
      </c>
      <c r="EI38" s="122">
        <f t="shared" si="51"/>
        <v>0</v>
      </c>
      <c r="EJ38" s="122">
        <f t="shared" si="52"/>
        <v>0</v>
      </c>
      <c r="EK38" s="122">
        <f t="shared" si="53"/>
        <v>0</v>
      </c>
      <c r="EL38" s="122">
        <f t="shared" si="54"/>
        <v>0</v>
      </c>
      <c r="EM38" s="122">
        <f t="shared" si="55"/>
        <v>0</v>
      </c>
      <c r="EN38" s="122">
        <f t="shared" si="56"/>
        <v>0</v>
      </c>
      <c r="EO38" s="122">
        <f t="shared" si="57"/>
        <v>0</v>
      </c>
      <c r="EP38" s="122">
        <f t="shared" si="58"/>
        <v>3481.8380343432295</v>
      </c>
      <c r="EQ38" s="122">
        <f t="shared" si="59"/>
        <v>0</v>
      </c>
      <c r="ER38" s="122">
        <f t="shared" si="60"/>
        <v>0</v>
      </c>
      <c r="ES38" s="122">
        <f t="shared" si="61"/>
        <v>1206.4930228273431</v>
      </c>
      <c r="ET38" s="122">
        <f t="shared" si="62"/>
        <v>0</v>
      </c>
      <c r="EU38" s="122">
        <f t="shared" si="63"/>
        <v>0</v>
      </c>
      <c r="EV38" s="122">
        <f t="shared" si="64"/>
        <v>0</v>
      </c>
      <c r="EW38" s="122">
        <f t="shared" si="65"/>
        <v>0</v>
      </c>
      <c r="EX38" s="122">
        <f t="shared" si="66"/>
        <v>0</v>
      </c>
      <c r="EY38" s="122">
        <f t="shared" si="67"/>
        <v>0</v>
      </c>
      <c r="EZ38" s="122">
        <f t="shared" si="68"/>
        <v>0</v>
      </c>
      <c r="FA38" s="122">
        <f t="shared" si="69"/>
        <v>808.9498037185308</v>
      </c>
      <c r="FB38" s="122">
        <f t="shared" si="70"/>
        <v>3084.5563313681032</v>
      </c>
      <c r="FC38" s="122">
        <f t="shared" si="71"/>
        <v>0</v>
      </c>
      <c r="FD38" s="122">
        <f t="shared" si="72"/>
        <v>11092.743761858226</v>
      </c>
      <c r="FE38" s="122">
        <f t="shared" si="73"/>
        <v>0</v>
      </c>
      <c r="FF38" s="122">
        <f t="shared" si="74"/>
        <v>0</v>
      </c>
      <c r="FG38" s="122">
        <f t="shared" si="75"/>
        <v>0</v>
      </c>
      <c r="FH38" s="122">
        <f t="shared" si="76"/>
        <v>5020.974115639372</v>
      </c>
      <c r="FI38" s="122">
        <f t="shared" si="77"/>
        <v>0</v>
      </c>
      <c r="FJ38" s="122">
        <f t="shared" si="78"/>
        <v>1469.9586624792259</v>
      </c>
      <c r="FK38" s="122">
        <f t="shared" si="79"/>
        <v>0</v>
      </c>
      <c r="FL38" s="122">
        <f t="shared" si="80"/>
        <v>770.07712994867757</v>
      </c>
      <c r="FM38" s="122">
        <f t="shared" si="81"/>
        <v>0</v>
      </c>
      <c r="FN38" s="122">
        <f t="shared" si="82"/>
        <v>0</v>
      </c>
      <c r="FO38" s="122">
        <f t="shared" si="83"/>
        <v>0</v>
      </c>
      <c r="FP38" s="122">
        <f t="shared" si="84"/>
        <v>0</v>
      </c>
      <c r="FQ38" s="122">
        <f t="shared" si="85"/>
        <v>0</v>
      </c>
      <c r="FR38" s="122">
        <f t="shared" si="86"/>
        <v>0</v>
      </c>
      <c r="FS38" s="122">
        <f t="shared" si="87"/>
        <v>4539.4319187292649</v>
      </c>
      <c r="FT38" s="122">
        <f t="shared" si="88"/>
        <v>429.10097937180342</v>
      </c>
      <c r="FU38" s="122">
        <f t="shared" si="89"/>
        <v>0</v>
      </c>
      <c r="FV38" s="122">
        <f t="shared" si="90"/>
        <v>0</v>
      </c>
      <c r="FW38" s="122">
        <f t="shared" si="91"/>
        <v>4526.4798264784258</v>
      </c>
      <c r="FX38" s="122">
        <f t="shared" si="92"/>
        <v>0</v>
      </c>
      <c r="FY38" s="122">
        <f t="shared" si="93"/>
        <v>0</v>
      </c>
      <c r="FZ38" s="122">
        <f t="shared" si="94"/>
        <v>0</v>
      </c>
      <c r="GA38" s="122">
        <f t="shared" si="95"/>
        <v>0</v>
      </c>
      <c r="GB38" s="122">
        <f t="shared" si="96"/>
        <v>0</v>
      </c>
      <c r="GC38" s="122">
        <f t="shared" si="97"/>
        <v>0</v>
      </c>
      <c r="GD38" s="122">
        <f t="shared" si="98"/>
        <v>0</v>
      </c>
      <c r="GE38" s="122">
        <f t="shared" si="99"/>
        <v>0</v>
      </c>
      <c r="GF38" s="122">
        <f t="shared" si="100"/>
        <v>0</v>
      </c>
      <c r="GG38" s="122">
        <f t="shared" si="101"/>
        <v>0</v>
      </c>
      <c r="GH38" s="122">
        <f t="shared" si="102"/>
        <v>0</v>
      </c>
      <c r="GI38" s="122">
        <f t="shared" si="103"/>
        <v>0</v>
      </c>
      <c r="GJ38" s="123">
        <f t="shared" si="104"/>
        <v>124233</v>
      </c>
      <c r="GK38" s="122">
        <f t="shared" si="105"/>
        <v>127090.11095709197</v>
      </c>
      <c r="GL38" s="122">
        <f t="shared" si="106"/>
        <v>-2857.1109570919652</v>
      </c>
    </row>
    <row r="39" spans="1:194" x14ac:dyDescent="0.3">
      <c r="A39" t="s">
        <v>127</v>
      </c>
      <c r="B39">
        <v>6</v>
      </c>
      <c r="C39">
        <v>6</v>
      </c>
      <c r="D39">
        <v>6</v>
      </c>
      <c r="E39">
        <v>1</v>
      </c>
      <c r="F39">
        <v>1</v>
      </c>
      <c r="G39">
        <v>1</v>
      </c>
      <c r="H39">
        <v>6</v>
      </c>
      <c r="I39">
        <v>5</v>
      </c>
      <c r="J39">
        <v>6</v>
      </c>
      <c r="K39">
        <v>1</v>
      </c>
      <c r="L39">
        <v>1</v>
      </c>
      <c r="M39">
        <v>1</v>
      </c>
      <c r="N39">
        <v>4</v>
      </c>
      <c r="O39">
        <v>1</v>
      </c>
      <c r="P39">
        <v>2</v>
      </c>
      <c r="Q39">
        <v>2</v>
      </c>
      <c r="R39">
        <v>3</v>
      </c>
      <c r="S39">
        <v>5</v>
      </c>
      <c r="T39">
        <v>5</v>
      </c>
      <c r="U39">
        <v>6</v>
      </c>
      <c r="V39">
        <v>6</v>
      </c>
      <c r="W39">
        <v>6</v>
      </c>
      <c r="X39">
        <v>6</v>
      </c>
      <c r="Y39">
        <v>6</v>
      </c>
      <c r="Z39">
        <v>5</v>
      </c>
      <c r="AA39">
        <v>1</v>
      </c>
      <c r="AB39">
        <v>5</v>
      </c>
      <c r="AC39">
        <v>1</v>
      </c>
      <c r="AD39">
        <v>1</v>
      </c>
      <c r="AE39">
        <v>1</v>
      </c>
      <c r="AF39">
        <v>1</v>
      </c>
      <c r="AG39">
        <v>5</v>
      </c>
      <c r="AH39">
        <v>1</v>
      </c>
      <c r="AI39">
        <v>1</v>
      </c>
      <c r="AJ39">
        <v>6</v>
      </c>
      <c r="AK39">
        <v>1</v>
      </c>
      <c r="AL39">
        <v>4</v>
      </c>
      <c r="AM39">
        <v>4</v>
      </c>
      <c r="AN39">
        <v>5</v>
      </c>
      <c r="AO39">
        <v>1</v>
      </c>
      <c r="AP39">
        <v>4</v>
      </c>
      <c r="AQ39">
        <v>1</v>
      </c>
      <c r="AR39">
        <v>1</v>
      </c>
      <c r="AS39">
        <v>1</v>
      </c>
      <c r="AT39">
        <v>6</v>
      </c>
      <c r="AU39">
        <v>1</v>
      </c>
      <c r="AV39">
        <v>5</v>
      </c>
      <c r="AW39">
        <v>4</v>
      </c>
      <c r="AX39">
        <v>1</v>
      </c>
      <c r="AY39">
        <v>5</v>
      </c>
      <c r="AZ39">
        <v>1</v>
      </c>
      <c r="BA39">
        <v>5</v>
      </c>
      <c r="BB39">
        <v>1</v>
      </c>
      <c r="BC39">
        <v>5</v>
      </c>
      <c r="BD39">
        <v>1</v>
      </c>
      <c r="BE39">
        <v>4</v>
      </c>
      <c r="BF39">
        <v>5</v>
      </c>
      <c r="BG39">
        <v>4</v>
      </c>
      <c r="BH39">
        <v>5</v>
      </c>
      <c r="BI39">
        <v>5</v>
      </c>
      <c r="BJ39">
        <v>1</v>
      </c>
      <c r="BK39">
        <v>1</v>
      </c>
      <c r="BL39">
        <v>5</v>
      </c>
      <c r="BM39">
        <v>6</v>
      </c>
      <c r="BN39">
        <v>6</v>
      </c>
      <c r="BO39">
        <v>5</v>
      </c>
      <c r="BP39">
        <v>1</v>
      </c>
      <c r="BQ39">
        <v>1</v>
      </c>
      <c r="BR39">
        <v>5</v>
      </c>
      <c r="BS39">
        <v>1</v>
      </c>
      <c r="BT39">
        <v>1</v>
      </c>
      <c r="BU39">
        <v>1</v>
      </c>
      <c r="BV39">
        <v>5</v>
      </c>
      <c r="BW39">
        <v>5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6</v>
      </c>
      <c r="CD39">
        <v>6</v>
      </c>
      <c r="CE39">
        <v>1</v>
      </c>
      <c r="CF39">
        <v>5</v>
      </c>
      <c r="CG39">
        <v>6</v>
      </c>
      <c r="CH39">
        <v>1</v>
      </c>
      <c r="CI39">
        <v>1</v>
      </c>
      <c r="CJ39">
        <v>1</v>
      </c>
      <c r="CK39">
        <v>5</v>
      </c>
      <c r="CL39">
        <v>6</v>
      </c>
      <c r="CM39">
        <v>5</v>
      </c>
      <c r="CN39">
        <v>1</v>
      </c>
      <c r="CO39">
        <v>1</v>
      </c>
      <c r="CP39">
        <v>2</v>
      </c>
      <c r="CQ39">
        <v>5</v>
      </c>
      <c r="CR39">
        <v>120250</v>
      </c>
      <c r="CT39">
        <f t="shared" si="10"/>
        <v>0</v>
      </c>
      <c r="CU39" s="122">
        <f t="shared" si="11"/>
        <v>0</v>
      </c>
      <c r="CV39" s="122">
        <f t="shared" si="12"/>
        <v>0</v>
      </c>
      <c r="CW39" s="122">
        <f t="shared" si="13"/>
        <v>0</v>
      </c>
      <c r="CX39" s="122">
        <f t="shared" si="14"/>
        <v>5144.0196171299986</v>
      </c>
      <c r="CY39" s="122">
        <f t="shared" si="15"/>
        <v>59.222635671381845</v>
      </c>
      <c r="CZ39" s="122">
        <f t="shared" si="16"/>
        <v>5894.0160623274332</v>
      </c>
      <c r="DA39" s="122">
        <f t="shared" si="17"/>
        <v>1488.4250739353913</v>
      </c>
      <c r="DB39" s="122">
        <f t="shared" si="18"/>
        <v>0</v>
      </c>
      <c r="DC39" s="122">
        <f t="shared" si="19"/>
        <v>0</v>
      </c>
      <c r="DD39" s="122">
        <f t="shared" si="20"/>
        <v>807.22780199213889</v>
      </c>
      <c r="DE39" s="122">
        <f t="shared" si="21"/>
        <v>0</v>
      </c>
      <c r="DF39" s="122">
        <f t="shared" si="22"/>
        <v>11889.533433061719</v>
      </c>
      <c r="DG39" s="122">
        <f t="shared" si="23"/>
        <v>0</v>
      </c>
      <c r="DH39" s="122">
        <f t="shared" si="24"/>
        <v>0</v>
      </c>
      <c r="DI39" s="122">
        <f t="shared" si="25"/>
        <v>0</v>
      </c>
      <c r="DJ39" s="122">
        <f t="shared" si="26"/>
        <v>0</v>
      </c>
      <c r="DK39" s="122">
        <f t="shared" si="27"/>
        <v>25932.008070767501</v>
      </c>
      <c r="DL39" s="122">
        <f t="shared" si="28"/>
        <v>0.63028484380121164</v>
      </c>
      <c r="DM39" s="122">
        <f t="shared" si="29"/>
        <v>0</v>
      </c>
      <c r="DN39" s="122">
        <f t="shared" si="30"/>
        <v>0</v>
      </c>
      <c r="DO39" s="122">
        <f t="shared" si="31"/>
        <v>0</v>
      </c>
      <c r="DP39" s="122">
        <f t="shared" si="32"/>
        <v>0</v>
      </c>
      <c r="DQ39" s="122">
        <f t="shared" si="33"/>
        <v>0</v>
      </c>
      <c r="DR39" s="122">
        <f t="shared" si="34"/>
        <v>9665.1511642350379</v>
      </c>
      <c r="DS39" s="122">
        <f t="shared" si="35"/>
        <v>0</v>
      </c>
      <c r="DT39" s="122">
        <f t="shared" si="36"/>
        <v>0</v>
      </c>
      <c r="DU39" s="122">
        <f t="shared" si="37"/>
        <v>0</v>
      </c>
      <c r="DV39" s="122">
        <f t="shared" si="38"/>
        <v>0</v>
      </c>
      <c r="DW39" s="122">
        <f t="shared" si="39"/>
        <v>353.24663646841009</v>
      </c>
      <c r="DX39" s="122">
        <f t="shared" si="40"/>
        <v>10880.161610692992</v>
      </c>
      <c r="DY39" s="122">
        <f t="shared" si="41"/>
        <v>0</v>
      </c>
      <c r="DZ39" s="122">
        <f t="shared" si="42"/>
        <v>0</v>
      </c>
      <c r="EA39" s="122">
        <f t="shared" si="43"/>
        <v>0</v>
      </c>
      <c r="EB39" s="122">
        <f t="shared" si="44"/>
        <v>0</v>
      </c>
      <c r="EC39" s="122">
        <f t="shared" si="45"/>
        <v>0</v>
      </c>
      <c r="ED39" s="122">
        <f t="shared" si="46"/>
        <v>0</v>
      </c>
      <c r="EE39" s="122">
        <f t="shared" si="47"/>
        <v>0</v>
      </c>
      <c r="EF39" s="122">
        <f t="shared" si="48"/>
        <v>0</v>
      </c>
      <c r="EG39" s="122">
        <f t="shared" si="49"/>
        <v>0</v>
      </c>
      <c r="EH39" s="122">
        <f t="shared" si="50"/>
        <v>0</v>
      </c>
      <c r="EI39" s="122">
        <f t="shared" si="51"/>
        <v>0</v>
      </c>
      <c r="EJ39" s="122">
        <f t="shared" si="52"/>
        <v>0</v>
      </c>
      <c r="EK39" s="122">
        <f t="shared" si="53"/>
        <v>0</v>
      </c>
      <c r="EL39" s="122">
        <f t="shared" si="54"/>
        <v>0</v>
      </c>
      <c r="EM39" s="122">
        <f t="shared" si="55"/>
        <v>0</v>
      </c>
      <c r="EN39" s="122">
        <f t="shared" si="56"/>
        <v>0</v>
      </c>
      <c r="EO39" s="122">
        <f t="shared" si="57"/>
        <v>0</v>
      </c>
      <c r="EP39" s="122">
        <f t="shared" si="58"/>
        <v>3481.8380343432295</v>
      </c>
      <c r="EQ39" s="122">
        <f t="shared" si="59"/>
        <v>0</v>
      </c>
      <c r="ER39" s="122">
        <f t="shared" si="60"/>
        <v>0</v>
      </c>
      <c r="ES39" s="122">
        <f t="shared" si="61"/>
        <v>6032.4651141367158</v>
      </c>
      <c r="ET39" s="122">
        <f t="shared" si="62"/>
        <v>0</v>
      </c>
      <c r="EU39" s="122">
        <f t="shared" si="63"/>
        <v>0</v>
      </c>
      <c r="EV39" s="122">
        <f t="shared" si="64"/>
        <v>0</v>
      </c>
      <c r="EW39" s="122">
        <f t="shared" si="65"/>
        <v>0</v>
      </c>
      <c r="EX39" s="122">
        <f t="shared" si="66"/>
        <v>0</v>
      </c>
      <c r="EY39" s="122">
        <f t="shared" si="67"/>
        <v>0</v>
      </c>
      <c r="EZ39" s="122">
        <f t="shared" si="68"/>
        <v>0</v>
      </c>
      <c r="FA39" s="122">
        <f t="shared" si="69"/>
        <v>4044.749018592654</v>
      </c>
      <c r="FB39" s="122">
        <f t="shared" si="70"/>
        <v>3084.5563313681032</v>
      </c>
      <c r="FC39" s="122">
        <f t="shared" si="71"/>
        <v>0</v>
      </c>
      <c r="FD39" s="122">
        <f t="shared" si="72"/>
        <v>18487.906269763713</v>
      </c>
      <c r="FE39" s="122">
        <f t="shared" si="73"/>
        <v>0</v>
      </c>
      <c r="FF39" s="122">
        <f t="shared" si="74"/>
        <v>0</v>
      </c>
      <c r="FG39" s="122">
        <f t="shared" si="75"/>
        <v>0</v>
      </c>
      <c r="FH39" s="122">
        <f t="shared" si="76"/>
        <v>5020.974115639372</v>
      </c>
      <c r="FI39" s="122">
        <f t="shared" si="77"/>
        <v>0</v>
      </c>
      <c r="FJ39" s="122">
        <f t="shared" si="78"/>
        <v>1837.4483280990326</v>
      </c>
      <c r="FK39" s="122">
        <f t="shared" si="79"/>
        <v>0</v>
      </c>
      <c r="FL39" s="122">
        <f t="shared" si="80"/>
        <v>770.07712994867757</v>
      </c>
      <c r="FM39" s="122">
        <f t="shared" si="81"/>
        <v>0</v>
      </c>
      <c r="FN39" s="122">
        <f t="shared" si="82"/>
        <v>0</v>
      </c>
      <c r="FO39" s="122">
        <f t="shared" si="83"/>
        <v>0</v>
      </c>
      <c r="FP39" s="122">
        <f t="shared" si="84"/>
        <v>0</v>
      </c>
      <c r="FQ39" s="122">
        <f t="shared" si="85"/>
        <v>0</v>
      </c>
      <c r="FR39" s="122">
        <f t="shared" si="86"/>
        <v>0</v>
      </c>
      <c r="FS39" s="122">
        <f t="shared" si="87"/>
        <v>1513.1439729097549</v>
      </c>
      <c r="FT39" s="122">
        <f t="shared" si="88"/>
        <v>429.10097937180342</v>
      </c>
      <c r="FU39" s="122">
        <f t="shared" si="89"/>
        <v>0</v>
      </c>
      <c r="FV39" s="122">
        <f t="shared" si="90"/>
        <v>0</v>
      </c>
      <c r="FW39" s="122">
        <f t="shared" si="91"/>
        <v>4526.4798264784258</v>
      </c>
      <c r="FX39" s="122">
        <f t="shared" si="92"/>
        <v>0</v>
      </c>
      <c r="FY39" s="122">
        <f t="shared" si="93"/>
        <v>0</v>
      </c>
      <c r="FZ39" s="122">
        <f t="shared" si="94"/>
        <v>0</v>
      </c>
      <c r="GA39" s="122">
        <f t="shared" si="95"/>
        <v>0</v>
      </c>
      <c r="GB39" s="122">
        <f t="shared" si="96"/>
        <v>0</v>
      </c>
      <c r="GC39" s="122">
        <f t="shared" si="97"/>
        <v>0</v>
      </c>
      <c r="GD39" s="122">
        <f t="shared" si="98"/>
        <v>0</v>
      </c>
      <c r="GE39" s="122">
        <f t="shared" si="99"/>
        <v>0</v>
      </c>
      <c r="GF39" s="122">
        <f t="shared" si="100"/>
        <v>0</v>
      </c>
      <c r="GG39" s="122">
        <f t="shared" si="101"/>
        <v>0</v>
      </c>
      <c r="GH39" s="122">
        <f t="shared" si="102"/>
        <v>0</v>
      </c>
      <c r="GI39" s="122">
        <f t="shared" si="103"/>
        <v>0</v>
      </c>
      <c r="GJ39" s="123">
        <f t="shared" si="104"/>
        <v>120250</v>
      </c>
      <c r="GK39" s="122">
        <f t="shared" si="105"/>
        <v>121342.38151177732</v>
      </c>
      <c r="GL39" s="122">
        <f t="shared" si="106"/>
        <v>-1092.3815117773192</v>
      </c>
    </row>
    <row r="40" spans="1:194" x14ac:dyDescent="0.3">
      <c r="A40" t="s">
        <v>128</v>
      </c>
      <c r="B40">
        <v>3</v>
      </c>
      <c r="C40">
        <v>6</v>
      </c>
      <c r="D40">
        <v>6</v>
      </c>
      <c r="E40">
        <v>3</v>
      </c>
      <c r="F40">
        <v>1</v>
      </c>
      <c r="G40">
        <v>5</v>
      </c>
      <c r="H40">
        <v>1</v>
      </c>
      <c r="I40">
        <v>6</v>
      </c>
      <c r="J40">
        <v>6</v>
      </c>
      <c r="K40">
        <v>5</v>
      </c>
      <c r="L40">
        <v>1</v>
      </c>
      <c r="M40">
        <v>5</v>
      </c>
      <c r="N40">
        <v>3</v>
      </c>
      <c r="O40">
        <v>1</v>
      </c>
      <c r="P40">
        <v>1</v>
      </c>
      <c r="Q40">
        <v>1</v>
      </c>
      <c r="R40">
        <v>1</v>
      </c>
      <c r="S40">
        <v>1</v>
      </c>
      <c r="T40">
        <v>5</v>
      </c>
      <c r="U40">
        <v>6</v>
      </c>
      <c r="V40">
        <v>6</v>
      </c>
      <c r="W40">
        <v>6</v>
      </c>
      <c r="X40">
        <v>6</v>
      </c>
      <c r="Y40">
        <v>1</v>
      </c>
      <c r="Z40">
        <v>6</v>
      </c>
      <c r="AA40">
        <v>1</v>
      </c>
      <c r="AB40">
        <v>1</v>
      </c>
      <c r="AC40">
        <v>3</v>
      </c>
      <c r="AD40">
        <v>1</v>
      </c>
      <c r="AE40">
        <v>1</v>
      </c>
      <c r="AF40">
        <v>3</v>
      </c>
      <c r="AG40">
        <v>1</v>
      </c>
      <c r="AH40">
        <v>1</v>
      </c>
      <c r="AI40">
        <v>1</v>
      </c>
      <c r="AJ40">
        <v>6</v>
      </c>
      <c r="AK40">
        <v>2</v>
      </c>
      <c r="AL40">
        <v>3</v>
      </c>
      <c r="AM40">
        <v>3</v>
      </c>
      <c r="AN40">
        <v>1</v>
      </c>
      <c r="AO40">
        <v>3</v>
      </c>
      <c r="AP40">
        <v>3</v>
      </c>
      <c r="AQ40">
        <v>1</v>
      </c>
      <c r="AR40">
        <v>1</v>
      </c>
      <c r="AS40">
        <v>5</v>
      </c>
      <c r="AT40">
        <v>6</v>
      </c>
      <c r="AU40">
        <v>1</v>
      </c>
      <c r="AV40">
        <v>1</v>
      </c>
      <c r="AW40">
        <v>3</v>
      </c>
      <c r="AX40">
        <v>5</v>
      </c>
      <c r="AY40">
        <v>1</v>
      </c>
      <c r="AZ40">
        <v>3</v>
      </c>
      <c r="BA40">
        <v>1</v>
      </c>
      <c r="BB40">
        <v>1</v>
      </c>
      <c r="BC40">
        <v>5</v>
      </c>
      <c r="BD40">
        <v>1</v>
      </c>
      <c r="BE40">
        <v>6</v>
      </c>
      <c r="BF40">
        <v>6</v>
      </c>
      <c r="BG40">
        <v>1</v>
      </c>
      <c r="BH40">
        <v>1</v>
      </c>
      <c r="BI40">
        <v>6</v>
      </c>
      <c r="BJ40">
        <v>6</v>
      </c>
      <c r="BK40">
        <v>1</v>
      </c>
      <c r="BL40">
        <v>1</v>
      </c>
      <c r="BM40">
        <v>6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5</v>
      </c>
      <c r="BT40">
        <v>1</v>
      </c>
      <c r="BU40">
        <v>1</v>
      </c>
      <c r="BV40">
        <v>1</v>
      </c>
      <c r="BW40">
        <v>3</v>
      </c>
      <c r="BX40">
        <v>1</v>
      </c>
      <c r="BY40">
        <v>1</v>
      </c>
      <c r="BZ40">
        <v>1</v>
      </c>
      <c r="CA40">
        <v>1</v>
      </c>
      <c r="CB40">
        <v>3</v>
      </c>
      <c r="CC40">
        <v>6</v>
      </c>
      <c r="CD40">
        <v>6</v>
      </c>
      <c r="CE40">
        <v>1</v>
      </c>
      <c r="CF40">
        <v>6</v>
      </c>
      <c r="CG40">
        <v>1</v>
      </c>
      <c r="CH40">
        <v>3</v>
      </c>
      <c r="CI40">
        <v>1</v>
      </c>
      <c r="CJ40">
        <v>1</v>
      </c>
      <c r="CK40">
        <v>1</v>
      </c>
      <c r="CL40">
        <v>1</v>
      </c>
      <c r="CM40">
        <v>5</v>
      </c>
      <c r="CN40">
        <v>1</v>
      </c>
      <c r="CO40">
        <v>1</v>
      </c>
      <c r="CP40">
        <v>1</v>
      </c>
      <c r="CQ40">
        <v>5</v>
      </c>
      <c r="CR40">
        <v>130900</v>
      </c>
      <c r="CT40">
        <f t="shared" si="10"/>
        <v>0</v>
      </c>
      <c r="CU40" s="122">
        <f t="shared" si="11"/>
        <v>0</v>
      </c>
      <c r="CV40" s="122">
        <f t="shared" si="12"/>
        <v>0</v>
      </c>
      <c r="CW40" s="122">
        <f t="shared" si="13"/>
        <v>0</v>
      </c>
      <c r="CX40" s="122">
        <f t="shared" si="14"/>
        <v>5144.0196171299986</v>
      </c>
      <c r="CY40" s="122">
        <f t="shared" si="15"/>
        <v>296.1131783569092</v>
      </c>
      <c r="CZ40" s="122">
        <f t="shared" si="16"/>
        <v>982.33601038790562</v>
      </c>
      <c r="DA40" s="122">
        <f t="shared" si="17"/>
        <v>1786.1100887224698</v>
      </c>
      <c r="DB40" s="122">
        <f t="shared" si="18"/>
        <v>0</v>
      </c>
      <c r="DC40" s="122">
        <f t="shared" si="19"/>
        <v>0</v>
      </c>
      <c r="DD40" s="122">
        <f t="shared" si="20"/>
        <v>807.22780199213889</v>
      </c>
      <c r="DE40" s="122">
        <f t="shared" si="21"/>
        <v>0</v>
      </c>
      <c r="DF40" s="122">
        <f t="shared" si="22"/>
        <v>8917.1500747962891</v>
      </c>
      <c r="DG40" s="122">
        <f t="shared" si="23"/>
        <v>0</v>
      </c>
      <c r="DH40" s="122">
        <f t="shared" si="24"/>
        <v>0</v>
      </c>
      <c r="DI40" s="122">
        <f t="shared" si="25"/>
        <v>0</v>
      </c>
      <c r="DJ40" s="122">
        <f t="shared" si="26"/>
        <v>0</v>
      </c>
      <c r="DK40" s="122">
        <f t="shared" si="27"/>
        <v>5186.4016141535003</v>
      </c>
      <c r="DL40" s="122">
        <f t="shared" si="28"/>
        <v>0.63028484380121164</v>
      </c>
      <c r="DM40" s="122">
        <f t="shared" si="29"/>
        <v>0</v>
      </c>
      <c r="DN40" s="122">
        <f t="shared" si="30"/>
        <v>0</v>
      </c>
      <c r="DO40" s="122">
        <f t="shared" si="31"/>
        <v>0</v>
      </c>
      <c r="DP40" s="122">
        <f t="shared" si="32"/>
        <v>0</v>
      </c>
      <c r="DQ40" s="122">
        <f t="shared" si="33"/>
        <v>0</v>
      </c>
      <c r="DR40" s="122">
        <f t="shared" si="34"/>
        <v>11598.181397082046</v>
      </c>
      <c r="DS40" s="122">
        <f t="shared" si="35"/>
        <v>0</v>
      </c>
      <c r="DT40" s="122">
        <f t="shared" si="36"/>
        <v>0</v>
      </c>
      <c r="DU40" s="122">
        <f t="shared" si="37"/>
        <v>0</v>
      </c>
      <c r="DV40" s="122">
        <f t="shared" si="38"/>
        <v>0</v>
      </c>
      <c r="DW40" s="122">
        <f t="shared" si="39"/>
        <v>353.24663646841009</v>
      </c>
      <c r="DX40" s="122">
        <f t="shared" si="40"/>
        <v>32640.484832078975</v>
      </c>
      <c r="DY40" s="122">
        <f t="shared" si="41"/>
        <v>0</v>
      </c>
      <c r="DZ40" s="122">
        <f t="shared" si="42"/>
        <v>0</v>
      </c>
      <c r="EA40" s="122">
        <f t="shared" si="43"/>
        <v>0</v>
      </c>
      <c r="EB40" s="122">
        <f t="shared" si="44"/>
        <v>0</v>
      </c>
      <c r="EC40" s="122">
        <f t="shared" si="45"/>
        <v>0</v>
      </c>
      <c r="ED40" s="122">
        <f t="shared" si="46"/>
        <v>0</v>
      </c>
      <c r="EE40" s="122">
        <f t="shared" si="47"/>
        <v>0</v>
      </c>
      <c r="EF40" s="122">
        <f t="shared" si="48"/>
        <v>0</v>
      </c>
      <c r="EG40" s="122">
        <f t="shared" si="49"/>
        <v>0</v>
      </c>
      <c r="EH40" s="122">
        <f t="shared" si="50"/>
        <v>0</v>
      </c>
      <c r="EI40" s="122">
        <f t="shared" si="51"/>
        <v>0</v>
      </c>
      <c r="EJ40" s="122">
        <f t="shared" si="52"/>
        <v>0</v>
      </c>
      <c r="EK40" s="122">
        <f t="shared" si="53"/>
        <v>0</v>
      </c>
      <c r="EL40" s="122">
        <f t="shared" si="54"/>
        <v>0</v>
      </c>
      <c r="EM40" s="122">
        <f t="shared" si="55"/>
        <v>0</v>
      </c>
      <c r="EN40" s="122">
        <f t="shared" si="56"/>
        <v>0</v>
      </c>
      <c r="EO40" s="122">
        <f t="shared" si="57"/>
        <v>0</v>
      </c>
      <c r="EP40" s="122">
        <f t="shared" si="58"/>
        <v>17409.190171716149</v>
      </c>
      <c r="EQ40" s="122">
        <f t="shared" si="59"/>
        <v>0</v>
      </c>
      <c r="ER40" s="122">
        <f t="shared" si="60"/>
        <v>0</v>
      </c>
      <c r="ES40" s="122">
        <f t="shared" si="61"/>
        <v>1206.4930228273431</v>
      </c>
      <c r="ET40" s="122">
        <f t="shared" si="62"/>
        <v>0</v>
      </c>
      <c r="EU40" s="122">
        <f t="shared" si="63"/>
        <v>0</v>
      </c>
      <c r="EV40" s="122">
        <f t="shared" si="64"/>
        <v>0</v>
      </c>
      <c r="EW40" s="122">
        <f t="shared" si="65"/>
        <v>0</v>
      </c>
      <c r="EX40" s="122">
        <f t="shared" si="66"/>
        <v>0</v>
      </c>
      <c r="EY40" s="122">
        <f t="shared" si="67"/>
        <v>0</v>
      </c>
      <c r="EZ40" s="122">
        <f t="shared" si="68"/>
        <v>0</v>
      </c>
      <c r="FA40" s="122">
        <f t="shared" si="69"/>
        <v>4853.6988223111848</v>
      </c>
      <c r="FB40" s="122">
        <f t="shared" si="70"/>
        <v>18507.337988208619</v>
      </c>
      <c r="FC40" s="122">
        <f t="shared" si="71"/>
        <v>0</v>
      </c>
      <c r="FD40" s="122">
        <f t="shared" si="72"/>
        <v>3697.5812539527424</v>
      </c>
      <c r="FE40" s="122">
        <f t="shared" si="73"/>
        <v>0</v>
      </c>
      <c r="FF40" s="122">
        <f t="shared" si="74"/>
        <v>0</v>
      </c>
      <c r="FG40" s="122">
        <f t="shared" si="75"/>
        <v>0</v>
      </c>
      <c r="FH40" s="122">
        <f t="shared" si="76"/>
        <v>5020.974115639372</v>
      </c>
      <c r="FI40" s="122">
        <f t="shared" si="77"/>
        <v>0</v>
      </c>
      <c r="FJ40" s="122">
        <f t="shared" si="78"/>
        <v>367.48966561980649</v>
      </c>
      <c r="FK40" s="122">
        <f t="shared" si="79"/>
        <v>0</v>
      </c>
      <c r="FL40" s="122">
        <f t="shared" si="80"/>
        <v>770.07712994867757</v>
      </c>
      <c r="FM40" s="122">
        <f t="shared" si="81"/>
        <v>0</v>
      </c>
      <c r="FN40" s="122">
        <f t="shared" si="82"/>
        <v>0</v>
      </c>
      <c r="FO40" s="122">
        <f t="shared" si="83"/>
        <v>0</v>
      </c>
      <c r="FP40" s="122">
        <f t="shared" si="84"/>
        <v>0</v>
      </c>
      <c r="FQ40" s="122">
        <f t="shared" si="85"/>
        <v>0</v>
      </c>
      <c r="FR40" s="122">
        <f t="shared" si="86"/>
        <v>0</v>
      </c>
      <c r="FS40" s="122">
        <f t="shared" si="87"/>
        <v>1513.1439729097549</v>
      </c>
      <c r="FT40" s="122">
        <f t="shared" si="88"/>
        <v>1287.3029381154101</v>
      </c>
      <c r="FU40" s="122">
        <f t="shared" si="89"/>
        <v>0</v>
      </c>
      <c r="FV40" s="122">
        <f t="shared" si="90"/>
        <v>0</v>
      </c>
      <c r="FW40" s="122">
        <f t="shared" si="91"/>
        <v>4526.4798264784258</v>
      </c>
      <c r="FX40" s="122">
        <f t="shared" si="92"/>
        <v>0</v>
      </c>
      <c r="FY40" s="122">
        <f t="shared" si="93"/>
        <v>0</v>
      </c>
      <c r="FZ40" s="122">
        <f t="shared" si="94"/>
        <v>0</v>
      </c>
      <c r="GA40" s="122">
        <f t="shared" si="95"/>
        <v>0</v>
      </c>
      <c r="GB40" s="122">
        <f t="shared" si="96"/>
        <v>0</v>
      </c>
      <c r="GC40" s="122">
        <f t="shared" si="97"/>
        <v>0</v>
      </c>
      <c r="GD40" s="122">
        <f t="shared" si="98"/>
        <v>0</v>
      </c>
      <c r="GE40" s="122">
        <f t="shared" si="99"/>
        <v>0</v>
      </c>
      <c r="GF40" s="122">
        <f t="shared" si="100"/>
        <v>0</v>
      </c>
      <c r="GG40" s="122">
        <f t="shared" si="101"/>
        <v>0</v>
      </c>
      <c r="GH40" s="122">
        <f t="shared" si="102"/>
        <v>0</v>
      </c>
      <c r="GI40" s="122">
        <f t="shared" si="103"/>
        <v>0</v>
      </c>
      <c r="GJ40" s="123">
        <f t="shared" si="104"/>
        <v>130900</v>
      </c>
      <c r="GK40" s="122">
        <f t="shared" si="105"/>
        <v>126871.67044373995</v>
      </c>
      <c r="GL40" s="122">
        <f t="shared" si="106"/>
        <v>4028.3295562600542</v>
      </c>
    </row>
    <row r="41" spans="1:194" x14ac:dyDescent="0.3">
      <c r="A41" t="s">
        <v>129</v>
      </c>
      <c r="B41">
        <v>5</v>
      </c>
      <c r="C41">
        <v>7</v>
      </c>
      <c r="D41">
        <v>5</v>
      </c>
      <c r="E41">
        <v>1</v>
      </c>
      <c r="F41">
        <v>5</v>
      </c>
      <c r="G41">
        <v>1</v>
      </c>
      <c r="H41">
        <v>5</v>
      </c>
      <c r="I41">
        <v>5</v>
      </c>
      <c r="J41">
        <v>6</v>
      </c>
      <c r="K41">
        <v>1</v>
      </c>
      <c r="L41">
        <v>5</v>
      </c>
      <c r="M41">
        <v>5</v>
      </c>
      <c r="N41">
        <v>5</v>
      </c>
      <c r="O41">
        <v>5</v>
      </c>
      <c r="P41">
        <v>5</v>
      </c>
      <c r="Q41">
        <v>1</v>
      </c>
      <c r="R41">
        <v>1</v>
      </c>
      <c r="S41">
        <v>5</v>
      </c>
      <c r="T41">
        <v>5</v>
      </c>
      <c r="U41">
        <v>7</v>
      </c>
      <c r="V41">
        <v>7</v>
      </c>
      <c r="W41">
        <v>5</v>
      </c>
      <c r="X41">
        <v>5</v>
      </c>
      <c r="Y41">
        <v>1</v>
      </c>
      <c r="Z41">
        <v>5</v>
      </c>
      <c r="AA41">
        <v>5</v>
      </c>
      <c r="AB41">
        <v>1</v>
      </c>
      <c r="AC41">
        <v>5</v>
      </c>
      <c r="AD41">
        <v>1</v>
      </c>
      <c r="AE41">
        <v>1</v>
      </c>
      <c r="AF41">
        <v>5</v>
      </c>
      <c r="AG41">
        <v>1</v>
      </c>
      <c r="AH41">
        <v>1</v>
      </c>
      <c r="AI41">
        <v>1</v>
      </c>
      <c r="AJ41">
        <v>5</v>
      </c>
      <c r="AK41">
        <v>1</v>
      </c>
      <c r="AL41">
        <v>5</v>
      </c>
      <c r="AM41">
        <v>5</v>
      </c>
      <c r="AN41">
        <v>1</v>
      </c>
      <c r="AO41">
        <v>1</v>
      </c>
      <c r="AP41">
        <v>5</v>
      </c>
      <c r="AQ41">
        <v>1</v>
      </c>
      <c r="AR41">
        <v>1</v>
      </c>
      <c r="AS41">
        <v>1</v>
      </c>
      <c r="AT41">
        <v>6</v>
      </c>
      <c r="AU41">
        <v>1</v>
      </c>
      <c r="AV41">
        <v>5</v>
      </c>
      <c r="AW41">
        <v>5</v>
      </c>
      <c r="AX41">
        <v>5</v>
      </c>
      <c r="AY41">
        <v>1</v>
      </c>
      <c r="AZ41">
        <v>1</v>
      </c>
      <c r="BA41">
        <v>5</v>
      </c>
      <c r="BB41">
        <v>1</v>
      </c>
      <c r="BC41">
        <v>5</v>
      </c>
      <c r="BD41">
        <v>1</v>
      </c>
      <c r="BE41">
        <v>5</v>
      </c>
      <c r="BF41">
        <v>5</v>
      </c>
      <c r="BG41">
        <v>5</v>
      </c>
      <c r="BH41">
        <v>5</v>
      </c>
      <c r="BI41">
        <v>5</v>
      </c>
      <c r="BJ41">
        <v>5</v>
      </c>
      <c r="BK41">
        <v>1</v>
      </c>
      <c r="BL41">
        <v>1</v>
      </c>
      <c r="BM41">
        <v>6</v>
      </c>
      <c r="BN41">
        <v>5</v>
      </c>
      <c r="BO41">
        <v>5</v>
      </c>
      <c r="BP41">
        <v>1</v>
      </c>
      <c r="BQ41">
        <v>5</v>
      </c>
      <c r="BR41">
        <v>5</v>
      </c>
      <c r="BS41">
        <v>5</v>
      </c>
      <c r="BT41">
        <v>1</v>
      </c>
      <c r="BU41">
        <v>5</v>
      </c>
      <c r="BV41">
        <v>5</v>
      </c>
      <c r="BW41">
        <v>5</v>
      </c>
      <c r="BX41">
        <v>5</v>
      </c>
      <c r="BY41">
        <v>1</v>
      </c>
      <c r="BZ41">
        <v>1</v>
      </c>
      <c r="CA41">
        <v>1</v>
      </c>
      <c r="CB41">
        <v>5</v>
      </c>
      <c r="CC41">
        <v>7</v>
      </c>
      <c r="CD41">
        <v>7</v>
      </c>
      <c r="CE41">
        <v>1</v>
      </c>
      <c r="CF41">
        <v>5</v>
      </c>
      <c r="CG41">
        <v>5</v>
      </c>
      <c r="CH41">
        <v>5</v>
      </c>
      <c r="CI41">
        <v>5</v>
      </c>
      <c r="CJ41">
        <v>5</v>
      </c>
      <c r="CK41">
        <v>5</v>
      </c>
      <c r="CL41">
        <v>7</v>
      </c>
      <c r="CM41">
        <v>5</v>
      </c>
      <c r="CN41">
        <v>1</v>
      </c>
      <c r="CO41">
        <v>1</v>
      </c>
      <c r="CP41">
        <v>1</v>
      </c>
      <c r="CQ41">
        <v>5</v>
      </c>
      <c r="CR41">
        <v>211821</v>
      </c>
      <c r="CT41">
        <f t="shared" si="10"/>
        <v>0</v>
      </c>
      <c r="CU41" s="122">
        <f t="shared" si="11"/>
        <v>0</v>
      </c>
      <c r="CV41" s="122">
        <f t="shared" si="12"/>
        <v>0</v>
      </c>
      <c r="CW41" s="122">
        <f t="shared" si="13"/>
        <v>0</v>
      </c>
      <c r="CX41" s="122">
        <f t="shared" si="14"/>
        <v>25720.098085649992</v>
      </c>
      <c r="CY41" s="122">
        <f t="shared" si="15"/>
        <v>59.222635671381845</v>
      </c>
      <c r="CZ41" s="122">
        <f t="shared" si="16"/>
        <v>4911.6800519395283</v>
      </c>
      <c r="DA41" s="122">
        <f t="shared" si="17"/>
        <v>1488.4250739353913</v>
      </c>
      <c r="DB41" s="122">
        <f t="shared" si="18"/>
        <v>0</v>
      </c>
      <c r="DC41" s="122">
        <f t="shared" si="19"/>
        <v>0</v>
      </c>
      <c r="DD41" s="122">
        <f t="shared" si="20"/>
        <v>4036.1390099606942</v>
      </c>
      <c r="DE41" s="122">
        <f t="shared" si="21"/>
        <v>0</v>
      </c>
      <c r="DF41" s="122">
        <f t="shared" si="22"/>
        <v>14861.916791327149</v>
      </c>
      <c r="DG41" s="122">
        <f t="shared" si="23"/>
        <v>0</v>
      </c>
      <c r="DH41" s="122">
        <f t="shared" si="24"/>
        <v>0</v>
      </c>
      <c r="DI41" s="122">
        <f t="shared" si="25"/>
        <v>0</v>
      </c>
      <c r="DJ41" s="122">
        <f t="shared" si="26"/>
        <v>0</v>
      </c>
      <c r="DK41" s="122">
        <f t="shared" si="27"/>
        <v>25932.008070767501</v>
      </c>
      <c r="DL41" s="122">
        <f t="shared" si="28"/>
        <v>0.63028484380121164</v>
      </c>
      <c r="DM41" s="122">
        <f t="shared" si="29"/>
        <v>0</v>
      </c>
      <c r="DN41" s="122">
        <f t="shared" si="30"/>
        <v>0</v>
      </c>
      <c r="DO41" s="122">
        <f t="shared" si="31"/>
        <v>0</v>
      </c>
      <c r="DP41" s="122">
        <f t="shared" si="32"/>
        <v>0</v>
      </c>
      <c r="DQ41" s="122">
        <f t="shared" si="33"/>
        <v>0</v>
      </c>
      <c r="DR41" s="122">
        <f t="shared" si="34"/>
        <v>9665.1511642350379</v>
      </c>
      <c r="DS41" s="122">
        <f t="shared" si="35"/>
        <v>0</v>
      </c>
      <c r="DT41" s="122">
        <f t="shared" si="36"/>
        <v>0</v>
      </c>
      <c r="DU41" s="122">
        <f t="shared" si="37"/>
        <v>0</v>
      </c>
      <c r="DV41" s="122">
        <f t="shared" si="38"/>
        <v>0</v>
      </c>
      <c r="DW41" s="122">
        <f t="shared" si="39"/>
        <v>353.24663646841009</v>
      </c>
      <c r="DX41" s="122">
        <f t="shared" si="40"/>
        <v>54400.808053464963</v>
      </c>
      <c r="DY41" s="122">
        <f t="shared" si="41"/>
        <v>0</v>
      </c>
      <c r="DZ41" s="122">
        <f t="shared" si="42"/>
        <v>0</v>
      </c>
      <c r="EA41" s="122">
        <f t="shared" si="43"/>
        <v>0</v>
      </c>
      <c r="EB41" s="122">
        <f t="shared" si="44"/>
        <v>0</v>
      </c>
      <c r="EC41" s="122">
        <f t="shared" si="45"/>
        <v>0</v>
      </c>
      <c r="ED41" s="122">
        <f t="shared" si="46"/>
        <v>0</v>
      </c>
      <c r="EE41" s="122">
        <f t="shared" si="47"/>
        <v>0</v>
      </c>
      <c r="EF41" s="122">
        <f t="shared" si="48"/>
        <v>0</v>
      </c>
      <c r="EG41" s="122">
        <f t="shared" si="49"/>
        <v>0</v>
      </c>
      <c r="EH41" s="122">
        <f t="shared" si="50"/>
        <v>0</v>
      </c>
      <c r="EI41" s="122">
        <f t="shared" si="51"/>
        <v>0</v>
      </c>
      <c r="EJ41" s="122">
        <f t="shared" si="52"/>
        <v>0</v>
      </c>
      <c r="EK41" s="122">
        <f t="shared" si="53"/>
        <v>0</v>
      </c>
      <c r="EL41" s="122">
        <f t="shared" si="54"/>
        <v>0</v>
      </c>
      <c r="EM41" s="122">
        <f t="shared" si="55"/>
        <v>0</v>
      </c>
      <c r="EN41" s="122">
        <f t="shared" si="56"/>
        <v>0</v>
      </c>
      <c r="EO41" s="122">
        <f t="shared" si="57"/>
        <v>0</v>
      </c>
      <c r="EP41" s="122">
        <f t="shared" si="58"/>
        <v>17409.190171716149</v>
      </c>
      <c r="EQ41" s="122">
        <f t="shared" si="59"/>
        <v>0</v>
      </c>
      <c r="ER41" s="122">
        <f t="shared" si="60"/>
        <v>0</v>
      </c>
      <c r="ES41" s="122">
        <f t="shared" si="61"/>
        <v>6032.4651141367158</v>
      </c>
      <c r="ET41" s="122">
        <f t="shared" si="62"/>
        <v>0</v>
      </c>
      <c r="EU41" s="122">
        <f t="shared" si="63"/>
        <v>0</v>
      </c>
      <c r="EV41" s="122">
        <f t="shared" si="64"/>
        <v>0</v>
      </c>
      <c r="EW41" s="122">
        <f t="shared" si="65"/>
        <v>0</v>
      </c>
      <c r="EX41" s="122">
        <f t="shared" si="66"/>
        <v>0</v>
      </c>
      <c r="EY41" s="122">
        <f t="shared" si="67"/>
        <v>0</v>
      </c>
      <c r="EZ41" s="122">
        <f t="shared" si="68"/>
        <v>0</v>
      </c>
      <c r="FA41" s="122">
        <f t="shared" si="69"/>
        <v>4044.749018592654</v>
      </c>
      <c r="FB41" s="122">
        <f t="shared" si="70"/>
        <v>15422.781656840516</v>
      </c>
      <c r="FC41" s="122">
        <f t="shared" si="71"/>
        <v>0</v>
      </c>
      <c r="FD41" s="122">
        <f t="shared" si="72"/>
        <v>3697.5812539527424</v>
      </c>
      <c r="FE41" s="122">
        <f t="shared" si="73"/>
        <v>0</v>
      </c>
      <c r="FF41" s="122">
        <f t="shared" si="74"/>
        <v>0</v>
      </c>
      <c r="FG41" s="122">
        <f t="shared" si="75"/>
        <v>0</v>
      </c>
      <c r="FH41" s="122">
        <f t="shared" si="76"/>
        <v>5020.974115639372</v>
      </c>
      <c r="FI41" s="122">
        <f t="shared" si="77"/>
        <v>0</v>
      </c>
      <c r="FJ41" s="122">
        <f t="shared" si="78"/>
        <v>1837.4483280990326</v>
      </c>
      <c r="FK41" s="122">
        <f t="shared" si="79"/>
        <v>0</v>
      </c>
      <c r="FL41" s="122">
        <f t="shared" si="80"/>
        <v>770.07712994867757</v>
      </c>
      <c r="FM41" s="122">
        <f t="shared" si="81"/>
        <v>0</v>
      </c>
      <c r="FN41" s="122">
        <f t="shared" si="82"/>
        <v>0</v>
      </c>
      <c r="FO41" s="122">
        <f t="shared" si="83"/>
        <v>0</v>
      </c>
      <c r="FP41" s="122">
        <f t="shared" si="84"/>
        <v>0</v>
      </c>
      <c r="FQ41" s="122">
        <f t="shared" si="85"/>
        <v>0</v>
      </c>
      <c r="FR41" s="122">
        <f t="shared" si="86"/>
        <v>0</v>
      </c>
      <c r="FS41" s="122">
        <f t="shared" si="87"/>
        <v>1513.1439729097549</v>
      </c>
      <c r="FT41" s="122">
        <f t="shared" si="88"/>
        <v>2145.5048968590172</v>
      </c>
      <c r="FU41" s="122">
        <f t="shared" si="89"/>
        <v>0</v>
      </c>
      <c r="FV41" s="122">
        <f t="shared" si="90"/>
        <v>0</v>
      </c>
      <c r="FW41" s="122">
        <f t="shared" si="91"/>
        <v>4526.4798264784258</v>
      </c>
      <c r="FX41" s="122">
        <f t="shared" si="92"/>
        <v>0</v>
      </c>
      <c r="FY41" s="122">
        <f t="shared" si="93"/>
        <v>0</v>
      </c>
      <c r="FZ41" s="122">
        <f t="shared" si="94"/>
        <v>0</v>
      </c>
      <c r="GA41" s="122">
        <f t="shared" si="95"/>
        <v>0</v>
      </c>
      <c r="GB41" s="122">
        <f t="shared" si="96"/>
        <v>0</v>
      </c>
      <c r="GC41" s="122">
        <f t="shared" si="97"/>
        <v>0</v>
      </c>
      <c r="GD41" s="122">
        <f t="shared" si="98"/>
        <v>0</v>
      </c>
      <c r="GE41" s="122">
        <f t="shared" si="99"/>
        <v>0</v>
      </c>
      <c r="GF41" s="122">
        <f t="shared" si="100"/>
        <v>0</v>
      </c>
      <c r="GG41" s="122">
        <f t="shared" si="101"/>
        <v>0</v>
      </c>
      <c r="GH41" s="122">
        <f t="shared" si="102"/>
        <v>0</v>
      </c>
      <c r="GI41" s="122">
        <f t="shared" si="103"/>
        <v>0</v>
      </c>
      <c r="GJ41" s="123">
        <f t="shared" si="104"/>
        <v>211821</v>
      </c>
      <c r="GK41" s="122">
        <f t="shared" si="105"/>
        <v>203849.72134343695</v>
      </c>
      <c r="GL41" s="122">
        <f t="shared" si="106"/>
        <v>7971.2786565630522</v>
      </c>
    </row>
    <row r="42" spans="1:194" x14ac:dyDescent="0.3">
      <c r="GJ42" s="1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4583-8D3D-4D85-8BE8-F4F3D01CDFF8}">
  <dimension ref="A1:L96"/>
  <sheetViews>
    <sheetView workbookViewId="0">
      <selection activeCell="G1" sqref="G1:L24"/>
    </sheetView>
  </sheetViews>
  <sheetFormatPr defaultRowHeight="14.4" x14ac:dyDescent="0.3"/>
  <cols>
    <col min="1" max="1" width="5.77734375" bestFit="1" customWidth="1"/>
    <col min="2" max="2" width="5.6640625" bestFit="1" customWidth="1"/>
    <col min="3" max="3" width="6.77734375" bestFit="1" customWidth="1"/>
    <col min="4" max="4" width="10.44140625" bestFit="1" customWidth="1"/>
    <col min="5" max="5" width="4.21875" bestFit="1" customWidth="1"/>
    <col min="7" max="7" width="10.44140625" bestFit="1" customWidth="1"/>
    <col min="8" max="8" width="12" bestFit="1" customWidth="1"/>
    <col min="9" max="9" width="17" bestFit="1" customWidth="1"/>
    <col min="10" max="10" width="12" bestFit="1" customWidth="1"/>
    <col min="11" max="11" width="16.33203125" bestFit="1" customWidth="1"/>
    <col min="12" max="12" width="16" bestFit="1" customWidth="1"/>
  </cols>
  <sheetData>
    <row r="1" spans="1:12" x14ac:dyDescent="0.3">
      <c r="A1" t="s">
        <v>476</v>
      </c>
      <c r="B1">
        <f>SUM(B3:B96)</f>
        <v>7</v>
      </c>
      <c r="C1">
        <f t="shared" ref="C1:E1" si="0">SUM(C3:C96)</f>
        <v>59</v>
      </c>
      <c r="D1">
        <f t="shared" si="0"/>
        <v>27</v>
      </c>
      <c r="E1">
        <f t="shared" si="0"/>
        <v>22</v>
      </c>
    </row>
    <row r="2" spans="1:12" x14ac:dyDescent="0.3">
      <c r="A2" t="s">
        <v>217</v>
      </c>
      <c r="B2" t="s">
        <v>934</v>
      </c>
      <c r="C2" t="s">
        <v>935</v>
      </c>
      <c r="D2" t="s">
        <v>937</v>
      </c>
      <c r="E2" t="s">
        <v>936</v>
      </c>
      <c r="H2" s="59" t="s">
        <v>480</v>
      </c>
      <c r="I2" t="s">
        <v>482</v>
      </c>
      <c r="J2" t="s">
        <v>483</v>
      </c>
      <c r="K2" t="s">
        <v>484</v>
      </c>
      <c r="L2" t="s">
        <v>485</v>
      </c>
    </row>
    <row r="3" spans="1:12" x14ac:dyDescent="0.3">
      <c r="A3" s="97">
        <f>regresszio_additiv!B1</f>
        <v>-7.925237091566828E-2</v>
      </c>
      <c r="B3">
        <v>0</v>
      </c>
      <c r="C3">
        <v>0</v>
      </c>
      <c r="D3">
        <v>1</v>
      </c>
      <c r="E3">
        <v>0</v>
      </c>
      <c r="H3" s="60">
        <v>0</v>
      </c>
      <c r="I3" s="61">
        <v>87</v>
      </c>
      <c r="J3" s="48">
        <v>2.005568299678448E-2</v>
      </c>
      <c r="K3" s="48">
        <v>0.68931064675778908</v>
      </c>
      <c r="L3" s="48">
        <v>-0.49899508429258654</v>
      </c>
    </row>
    <row r="4" spans="1:12" x14ac:dyDescent="0.3">
      <c r="A4" s="97">
        <v>0.17743904086575082</v>
      </c>
      <c r="B4">
        <v>0</v>
      </c>
      <c r="C4">
        <v>1</v>
      </c>
      <c r="D4">
        <v>0</v>
      </c>
      <c r="E4">
        <v>0</v>
      </c>
      <c r="G4" t="s">
        <v>934</v>
      </c>
      <c r="H4" s="60">
        <v>1</v>
      </c>
      <c r="I4" s="61">
        <v>7</v>
      </c>
      <c r="J4" s="120">
        <v>-8.1706871944443288E-2</v>
      </c>
      <c r="K4" s="120">
        <v>9.4527196738433489E-2</v>
      </c>
      <c r="L4" s="120">
        <v>-0.22836826413840425</v>
      </c>
    </row>
    <row r="5" spans="1:12" x14ac:dyDescent="0.3">
      <c r="A5" s="97">
        <v>-0.25815026002897123</v>
      </c>
      <c r="B5">
        <v>0</v>
      </c>
      <c r="C5">
        <v>1</v>
      </c>
      <c r="D5">
        <v>0</v>
      </c>
      <c r="E5">
        <v>0</v>
      </c>
      <c r="H5" s="60" t="s">
        <v>481</v>
      </c>
      <c r="I5" s="61">
        <v>94</v>
      </c>
      <c r="J5" s="48">
        <v>1.247762039477816E-2</v>
      </c>
      <c r="K5" s="48">
        <v>0.68931064675778908</v>
      </c>
      <c r="L5" s="48">
        <v>-0.49899508429258654</v>
      </c>
    </row>
    <row r="6" spans="1:12" x14ac:dyDescent="0.3">
      <c r="A6" s="97">
        <v>-0.10727084421930747</v>
      </c>
      <c r="B6">
        <v>0</v>
      </c>
      <c r="C6">
        <v>0</v>
      </c>
      <c r="D6">
        <v>1</v>
      </c>
      <c r="E6">
        <v>0</v>
      </c>
    </row>
    <row r="7" spans="1:12" x14ac:dyDescent="0.3">
      <c r="A7" s="97">
        <v>0.68931064675778908</v>
      </c>
      <c r="B7">
        <v>0</v>
      </c>
      <c r="C7">
        <v>0</v>
      </c>
      <c r="D7">
        <v>0</v>
      </c>
      <c r="E7">
        <v>1</v>
      </c>
    </row>
    <row r="8" spans="1:12" x14ac:dyDescent="0.3">
      <c r="A8" s="97">
        <v>-7.102279967882362E-2</v>
      </c>
      <c r="B8">
        <v>1</v>
      </c>
      <c r="C8">
        <v>1</v>
      </c>
      <c r="D8">
        <v>1</v>
      </c>
      <c r="E8">
        <v>1</v>
      </c>
      <c r="H8" s="59" t="s">
        <v>480</v>
      </c>
      <c r="I8" t="s">
        <v>482</v>
      </c>
      <c r="J8" t="s">
        <v>483</v>
      </c>
      <c r="K8" t="s">
        <v>484</v>
      </c>
      <c r="L8" t="s">
        <v>485</v>
      </c>
    </row>
    <row r="9" spans="1:12" x14ac:dyDescent="0.3">
      <c r="A9" s="97">
        <v>0.13211971312551338</v>
      </c>
      <c r="B9">
        <v>0</v>
      </c>
      <c r="C9">
        <v>0</v>
      </c>
      <c r="D9">
        <v>0</v>
      </c>
      <c r="E9">
        <v>1</v>
      </c>
      <c r="H9" s="60">
        <v>0</v>
      </c>
      <c r="I9" s="61">
        <v>67</v>
      </c>
      <c r="J9" s="48">
        <v>4.08112776410147E-2</v>
      </c>
      <c r="K9" s="48">
        <v>0.68931064675778908</v>
      </c>
      <c r="L9" s="48">
        <v>-0.40234413438337052</v>
      </c>
    </row>
    <row r="10" spans="1:12" x14ac:dyDescent="0.3">
      <c r="A10" s="97">
        <v>-0.16515327297969157</v>
      </c>
      <c r="B10">
        <v>1</v>
      </c>
      <c r="C10">
        <v>1</v>
      </c>
      <c r="D10">
        <v>1</v>
      </c>
      <c r="E10">
        <v>1</v>
      </c>
      <c r="G10" t="s">
        <v>937</v>
      </c>
      <c r="H10" s="60">
        <v>1</v>
      </c>
      <c r="I10" s="61">
        <v>27</v>
      </c>
      <c r="J10" s="48">
        <v>-5.7831825364401422E-2</v>
      </c>
      <c r="K10" s="48">
        <v>0.37118752905455826</v>
      </c>
      <c r="L10" s="48">
        <v>-0.49899508429258654</v>
      </c>
    </row>
    <row r="11" spans="1:12" x14ac:dyDescent="0.3">
      <c r="A11" s="97">
        <v>-0.11160043233309584</v>
      </c>
      <c r="B11">
        <v>0</v>
      </c>
      <c r="C11">
        <v>0</v>
      </c>
      <c r="D11">
        <v>1</v>
      </c>
      <c r="E11">
        <v>0</v>
      </c>
      <c r="H11" s="60" t="s">
        <v>481</v>
      </c>
      <c r="I11" s="61">
        <v>94</v>
      </c>
      <c r="J11" s="48">
        <v>1.2477620394778151E-2</v>
      </c>
      <c r="K11" s="48">
        <v>0.68931064675778908</v>
      </c>
      <c r="L11" s="48">
        <v>-0.49899508429258654</v>
      </c>
    </row>
    <row r="12" spans="1:12" x14ac:dyDescent="0.3">
      <c r="A12" s="97">
        <v>-2.7181489207683381E-2</v>
      </c>
      <c r="B12">
        <v>0</v>
      </c>
      <c r="C12">
        <v>1</v>
      </c>
      <c r="D12">
        <v>0</v>
      </c>
      <c r="E12">
        <v>0</v>
      </c>
    </row>
    <row r="13" spans="1:12" x14ac:dyDescent="0.3">
      <c r="A13" s="97">
        <v>0.22197334871217914</v>
      </c>
      <c r="B13">
        <v>0</v>
      </c>
      <c r="C13">
        <v>0</v>
      </c>
      <c r="D13">
        <v>0</v>
      </c>
      <c r="E13">
        <v>1</v>
      </c>
    </row>
    <row r="14" spans="1:12" x14ac:dyDescent="0.3">
      <c r="A14" s="97">
        <v>0.17335920073253208</v>
      </c>
      <c r="B14">
        <v>0</v>
      </c>
      <c r="C14">
        <v>1</v>
      </c>
      <c r="D14">
        <v>0</v>
      </c>
      <c r="E14">
        <v>0</v>
      </c>
      <c r="H14" s="59" t="s">
        <v>480</v>
      </c>
      <c r="I14" t="s">
        <v>482</v>
      </c>
      <c r="J14" t="s">
        <v>483</v>
      </c>
      <c r="K14" t="s">
        <v>484</v>
      </c>
      <c r="L14" t="s">
        <v>485</v>
      </c>
    </row>
    <row r="15" spans="1:12" x14ac:dyDescent="0.3">
      <c r="A15" s="97">
        <v>0.12419359165719619</v>
      </c>
      <c r="B15">
        <v>0</v>
      </c>
      <c r="C15">
        <v>0</v>
      </c>
      <c r="D15">
        <v>0</v>
      </c>
      <c r="E15">
        <v>1</v>
      </c>
      <c r="H15" s="60">
        <v>0</v>
      </c>
      <c r="I15" s="61">
        <v>72</v>
      </c>
      <c r="J15" s="48">
        <v>-1.2332689108050767E-2</v>
      </c>
      <c r="K15" s="48">
        <v>0.42967882063905954</v>
      </c>
      <c r="L15" s="48">
        <v>-0.49899508429258654</v>
      </c>
    </row>
    <row r="16" spans="1:12" x14ac:dyDescent="0.3">
      <c r="A16" s="97">
        <v>0.33511724544262567</v>
      </c>
      <c r="B16">
        <v>0</v>
      </c>
      <c r="C16">
        <v>0</v>
      </c>
      <c r="D16">
        <v>1</v>
      </c>
      <c r="E16">
        <v>0</v>
      </c>
      <c r="G16" t="s">
        <v>936</v>
      </c>
      <c r="H16" s="60">
        <v>1</v>
      </c>
      <c r="I16" s="61">
        <v>22</v>
      </c>
      <c r="J16" s="48">
        <v>9.3674996949490982E-2</v>
      </c>
      <c r="K16" s="48">
        <v>0.68931064675778908</v>
      </c>
      <c r="L16" s="48">
        <v>-0.22836826413840425</v>
      </c>
    </row>
    <row r="17" spans="1:12" x14ac:dyDescent="0.3">
      <c r="A17" s="97">
        <v>8.873797816294042E-2</v>
      </c>
      <c r="B17">
        <v>0</v>
      </c>
      <c r="C17">
        <v>1</v>
      </c>
      <c r="D17">
        <v>0</v>
      </c>
      <c r="E17">
        <v>0</v>
      </c>
      <c r="H17" s="60" t="s">
        <v>481</v>
      </c>
      <c r="I17" s="61">
        <v>94</v>
      </c>
      <c r="J17" s="48">
        <v>1.2477620394778144E-2</v>
      </c>
      <c r="K17" s="48">
        <v>0.68931064675778908</v>
      </c>
      <c r="L17" s="48">
        <v>-0.49899508429258654</v>
      </c>
    </row>
    <row r="18" spans="1:12" x14ac:dyDescent="0.3">
      <c r="A18" s="97">
        <v>-0.3295673223582285</v>
      </c>
      <c r="B18">
        <v>0</v>
      </c>
      <c r="C18">
        <v>1</v>
      </c>
      <c r="D18">
        <v>0</v>
      </c>
      <c r="E18">
        <v>0</v>
      </c>
    </row>
    <row r="19" spans="1:12" x14ac:dyDescent="0.3">
      <c r="A19" s="97">
        <v>-0.28935735661567408</v>
      </c>
      <c r="B19">
        <v>0</v>
      </c>
      <c r="C19">
        <v>1</v>
      </c>
      <c r="D19">
        <v>0</v>
      </c>
      <c r="E19">
        <v>0</v>
      </c>
    </row>
    <row r="20" spans="1:12" x14ac:dyDescent="0.3">
      <c r="A20" s="97">
        <v>-1.535278004813505E-2</v>
      </c>
      <c r="B20">
        <v>1</v>
      </c>
      <c r="C20">
        <v>1</v>
      </c>
      <c r="D20">
        <v>1</v>
      </c>
      <c r="E20">
        <v>1</v>
      </c>
      <c r="H20" s="59" t="s">
        <v>480</v>
      </c>
      <c r="I20" t="s">
        <v>482</v>
      </c>
      <c r="J20" t="s">
        <v>483</v>
      </c>
      <c r="K20" t="s">
        <v>484</v>
      </c>
      <c r="L20" t="s">
        <v>485</v>
      </c>
    </row>
    <row r="21" spans="1:12" x14ac:dyDescent="0.3">
      <c r="A21" s="97">
        <v>-9.0424734753034502E-2</v>
      </c>
      <c r="B21">
        <v>0</v>
      </c>
      <c r="C21">
        <v>0</v>
      </c>
      <c r="D21">
        <v>0</v>
      </c>
      <c r="E21">
        <v>1</v>
      </c>
      <c r="H21" s="60">
        <v>0</v>
      </c>
      <c r="I21" s="61">
        <v>35</v>
      </c>
      <c r="J21" s="48">
        <v>4.6951053007776244E-2</v>
      </c>
      <c r="K21" s="48">
        <v>0.68931064675778908</v>
      </c>
      <c r="L21" s="48">
        <v>-0.49899508429258654</v>
      </c>
    </row>
    <row r="22" spans="1:12" x14ac:dyDescent="0.3">
      <c r="A22" s="97">
        <v>-2.6222592475653974E-2</v>
      </c>
      <c r="B22">
        <v>0</v>
      </c>
      <c r="C22">
        <v>1</v>
      </c>
      <c r="D22">
        <v>0</v>
      </c>
      <c r="E22">
        <v>0</v>
      </c>
      <c r="G22" t="s">
        <v>935</v>
      </c>
      <c r="H22" s="60">
        <v>1</v>
      </c>
      <c r="I22" s="61">
        <v>59</v>
      </c>
      <c r="J22" s="48">
        <v>-7.9727209858139313E-3</v>
      </c>
      <c r="K22" s="48">
        <v>0.42967882063905954</v>
      </c>
      <c r="L22" s="48">
        <v>-0.40234413438337052</v>
      </c>
    </row>
    <row r="23" spans="1:12" x14ac:dyDescent="0.3">
      <c r="A23" s="97">
        <v>7.0734357243717211E-2</v>
      </c>
      <c r="B23">
        <v>0</v>
      </c>
      <c r="C23">
        <v>1</v>
      </c>
      <c r="D23">
        <v>0</v>
      </c>
      <c r="E23">
        <v>0</v>
      </c>
      <c r="H23" s="60" t="s">
        <v>481</v>
      </c>
      <c r="I23" s="61">
        <v>94</v>
      </c>
      <c r="J23" s="48">
        <v>1.2477620394778151E-2</v>
      </c>
      <c r="K23" s="48">
        <v>0.68931064675778908</v>
      </c>
      <c r="L23" s="48">
        <v>-0.49899508429258654</v>
      </c>
    </row>
    <row r="24" spans="1:12" x14ac:dyDescent="0.3">
      <c r="A24" s="97">
        <v>-0.49899508429258654</v>
      </c>
      <c r="B24">
        <v>0</v>
      </c>
      <c r="C24">
        <v>0</v>
      </c>
      <c r="D24">
        <v>1</v>
      </c>
      <c r="E24">
        <v>0</v>
      </c>
    </row>
    <row r="25" spans="1:12" x14ac:dyDescent="0.3">
      <c r="A25" s="97">
        <v>-0.40234413438337052</v>
      </c>
      <c r="B25">
        <v>0</v>
      </c>
      <c r="C25">
        <v>1</v>
      </c>
      <c r="D25">
        <v>0</v>
      </c>
      <c r="E25">
        <v>0</v>
      </c>
    </row>
    <row r="26" spans="1:12" x14ac:dyDescent="0.3">
      <c r="A26" s="97">
        <v>-0.31348100508050253</v>
      </c>
      <c r="B26">
        <v>0</v>
      </c>
      <c r="C26">
        <v>0</v>
      </c>
      <c r="D26">
        <v>1</v>
      </c>
      <c r="E26">
        <v>0</v>
      </c>
    </row>
    <row r="27" spans="1:12" x14ac:dyDescent="0.3">
      <c r="A27" s="97">
        <v>-0.15368693718642329</v>
      </c>
      <c r="B27">
        <v>0</v>
      </c>
      <c r="C27">
        <v>0</v>
      </c>
      <c r="D27">
        <v>0</v>
      </c>
      <c r="E27">
        <v>1</v>
      </c>
    </row>
    <row r="28" spans="1:12" x14ac:dyDescent="0.3">
      <c r="A28" s="97">
        <v>0.37136120369624159</v>
      </c>
      <c r="B28">
        <v>0</v>
      </c>
      <c r="C28">
        <v>1</v>
      </c>
      <c r="D28">
        <v>0</v>
      </c>
      <c r="E28">
        <v>0</v>
      </c>
    </row>
    <row r="29" spans="1:12" x14ac:dyDescent="0.3">
      <c r="A29" s="97">
        <v>-0.30265655266851405</v>
      </c>
      <c r="B29">
        <v>0</v>
      </c>
      <c r="C29">
        <v>1</v>
      </c>
      <c r="D29">
        <v>0</v>
      </c>
      <c r="E29">
        <v>0</v>
      </c>
    </row>
    <row r="30" spans="1:12" x14ac:dyDescent="0.3">
      <c r="A30" s="97">
        <v>0.22930406300951267</v>
      </c>
      <c r="B30">
        <v>0</v>
      </c>
      <c r="C30">
        <v>1</v>
      </c>
      <c r="D30">
        <v>0</v>
      </c>
      <c r="E30">
        <v>0</v>
      </c>
    </row>
    <row r="31" spans="1:12" x14ac:dyDescent="0.3">
      <c r="A31" s="97">
        <v>-0.14252976187327271</v>
      </c>
      <c r="B31">
        <v>0</v>
      </c>
      <c r="C31">
        <v>1</v>
      </c>
      <c r="D31">
        <v>0</v>
      </c>
      <c r="E31">
        <v>0</v>
      </c>
    </row>
    <row r="32" spans="1:12" x14ac:dyDescent="0.3">
      <c r="A32" s="97">
        <v>-0.12309207725663898</v>
      </c>
      <c r="B32">
        <v>0</v>
      </c>
      <c r="C32">
        <v>0</v>
      </c>
      <c r="D32">
        <v>0</v>
      </c>
      <c r="E32">
        <v>1</v>
      </c>
    </row>
    <row r="33" spans="1:5" x14ac:dyDescent="0.3">
      <c r="A33" s="97">
        <v>0.45186601444537594</v>
      </c>
      <c r="B33">
        <v>0</v>
      </c>
      <c r="C33">
        <v>0</v>
      </c>
      <c r="D33">
        <v>0</v>
      </c>
      <c r="E33">
        <v>1</v>
      </c>
    </row>
    <row r="34" spans="1:5" x14ac:dyDescent="0.3">
      <c r="A34" s="97">
        <v>-0.31971497152677786</v>
      </c>
      <c r="B34">
        <v>0</v>
      </c>
      <c r="C34">
        <v>0</v>
      </c>
      <c r="D34">
        <v>1</v>
      </c>
      <c r="E34">
        <v>0</v>
      </c>
    </row>
    <row r="35" spans="1:5" x14ac:dyDescent="0.3">
      <c r="A35" s="97">
        <v>9.1176226084118753E-2</v>
      </c>
      <c r="B35">
        <v>0</v>
      </c>
      <c r="C35">
        <v>1</v>
      </c>
      <c r="D35">
        <v>0</v>
      </c>
      <c r="E35">
        <v>0</v>
      </c>
    </row>
    <row r="36" spans="1:5" x14ac:dyDescent="0.3">
      <c r="A36" s="97">
        <v>0.11261293598540643</v>
      </c>
      <c r="B36">
        <v>0</v>
      </c>
      <c r="C36">
        <v>1</v>
      </c>
      <c r="D36">
        <v>0</v>
      </c>
      <c r="E36">
        <v>0</v>
      </c>
    </row>
    <row r="37" spans="1:5" x14ac:dyDescent="0.3">
      <c r="A37" s="97">
        <v>-4.855013493136222E-3</v>
      </c>
      <c r="B37">
        <v>0</v>
      </c>
      <c r="C37">
        <v>1</v>
      </c>
      <c r="D37">
        <v>0</v>
      </c>
      <c r="E37">
        <v>0</v>
      </c>
    </row>
    <row r="38" spans="1:5" x14ac:dyDescent="0.3">
      <c r="A38" s="97">
        <v>-0.24448626858061237</v>
      </c>
      <c r="B38">
        <v>0</v>
      </c>
      <c r="C38">
        <v>0</v>
      </c>
      <c r="D38">
        <v>1</v>
      </c>
      <c r="E38">
        <v>0</v>
      </c>
    </row>
    <row r="39" spans="1:5" x14ac:dyDescent="0.3">
      <c r="A39" s="97">
        <v>4.1548451140967016E-2</v>
      </c>
      <c r="B39">
        <v>0</v>
      </c>
      <c r="C39">
        <v>1</v>
      </c>
      <c r="D39">
        <v>0</v>
      </c>
      <c r="E39">
        <v>0</v>
      </c>
    </row>
    <row r="40" spans="1:5" x14ac:dyDescent="0.3">
      <c r="A40" s="97">
        <v>0.13656057945998129</v>
      </c>
      <c r="B40">
        <v>0</v>
      </c>
      <c r="C40">
        <v>1</v>
      </c>
      <c r="D40">
        <v>0</v>
      </c>
      <c r="E40">
        <v>0</v>
      </c>
    </row>
    <row r="41" spans="1:5" x14ac:dyDescent="0.3">
      <c r="A41" s="97">
        <v>-0.27836941390295633</v>
      </c>
      <c r="B41">
        <v>0</v>
      </c>
      <c r="C41">
        <v>1</v>
      </c>
      <c r="D41">
        <v>0</v>
      </c>
      <c r="E41">
        <v>0</v>
      </c>
    </row>
    <row r="42" spans="1:5" x14ac:dyDescent="0.3">
      <c r="A42" s="97">
        <v>-0.1665424736485405</v>
      </c>
      <c r="B42">
        <v>0</v>
      </c>
      <c r="C42">
        <v>1</v>
      </c>
      <c r="D42">
        <v>0</v>
      </c>
      <c r="E42">
        <v>0</v>
      </c>
    </row>
    <row r="43" spans="1:5" x14ac:dyDescent="0.3">
      <c r="A43" s="97">
        <v>0.14788165040340134</v>
      </c>
      <c r="B43">
        <v>0</v>
      </c>
      <c r="C43">
        <v>0</v>
      </c>
      <c r="D43">
        <v>1</v>
      </c>
      <c r="E43">
        <v>0</v>
      </c>
    </row>
    <row r="44" spans="1:5" x14ac:dyDescent="0.3">
      <c r="A44" s="97">
        <v>-0.1294685307139731</v>
      </c>
      <c r="B44">
        <v>0</v>
      </c>
      <c r="C44">
        <v>0</v>
      </c>
      <c r="D44">
        <v>1</v>
      </c>
      <c r="E44">
        <v>0</v>
      </c>
    </row>
    <row r="45" spans="1:5" x14ac:dyDescent="0.3">
      <c r="A45" s="97">
        <v>-0.17923490592489563</v>
      </c>
      <c r="B45">
        <v>0</v>
      </c>
      <c r="C45">
        <v>1</v>
      </c>
      <c r="D45">
        <v>0</v>
      </c>
      <c r="E45">
        <v>0</v>
      </c>
    </row>
    <row r="46" spans="1:5" x14ac:dyDescent="0.3">
      <c r="A46" s="97">
        <v>-6.4885796808568347E-2</v>
      </c>
      <c r="B46">
        <v>0</v>
      </c>
      <c r="C46">
        <v>1</v>
      </c>
      <c r="D46">
        <v>0</v>
      </c>
      <c r="E46">
        <v>0</v>
      </c>
    </row>
    <row r="47" spans="1:5" x14ac:dyDescent="0.3">
      <c r="A47" s="97">
        <v>0.16607723093656343</v>
      </c>
      <c r="B47">
        <v>0</v>
      </c>
      <c r="C47">
        <v>1</v>
      </c>
      <c r="D47">
        <v>0</v>
      </c>
      <c r="E47">
        <v>0</v>
      </c>
    </row>
    <row r="48" spans="1:5" x14ac:dyDescent="0.3">
      <c r="A48" s="97">
        <v>5.1054807289435192E-3</v>
      </c>
      <c r="B48">
        <v>0</v>
      </c>
      <c r="C48">
        <v>1</v>
      </c>
      <c r="D48">
        <v>0</v>
      </c>
      <c r="E48">
        <v>0</v>
      </c>
    </row>
    <row r="49" spans="1:5" x14ac:dyDescent="0.3">
      <c r="A49" s="97">
        <v>-2.4127563595406024E-2</v>
      </c>
      <c r="B49">
        <v>0</v>
      </c>
      <c r="C49">
        <v>1</v>
      </c>
      <c r="D49">
        <v>0</v>
      </c>
      <c r="E49">
        <v>0</v>
      </c>
    </row>
    <row r="50" spans="1:5" x14ac:dyDescent="0.3">
      <c r="A50" s="97">
        <v>-5.7055548939710758E-2</v>
      </c>
      <c r="B50">
        <v>0</v>
      </c>
      <c r="C50">
        <v>1</v>
      </c>
      <c r="D50">
        <v>0</v>
      </c>
      <c r="E50">
        <v>0</v>
      </c>
    </row>
    <row r="51" spans="1:5" x14ac:dyDescent="0.3">
      <c r="A51" s="97">
        <v>0.3399428740259513</v>
      </c>
      <c r="B51">
        <v>0</v>
      </c>
      <c r="C51">
        <v>0</v>
      </c>
      <c r="D51">
        <v>0</v>
      </c>
      <c r="E51">
        <v>1</v>
      </c>
    </row>
    <row r="52" spans="1:5" x14ac:dyDescent="0.3">
      <c r="A52" s="97">
        <v>-0.36525665040773109</v>
      </c>
      <c r="B52">
        <v>0</v>
      </c>
      <c r="C52">
        <v>1</v>
      </c>
      <c r="D52">
        <v>0</v>
      </c>
      <c r="E52">
        <v>0</v>
      </c>
    </row>
    <row r="53" spans="1:5" x14ac:dyDescent="0.3">
      <c r="A53" s="97">
        <v>-0.17392868593714089</v>
      </c>
      <c r="B53">
        <v>0</v>
      </c>
      <c r="C53">
        <v>0</v>
      </c>
      <c r="D53">
        <v>1</v>
      </c>
      <c r="E53">
        <v>0</v>
      </c>
    </row>
    <row r="54" spans="1:5" x14ac:dyDescent="0.3">
      <c r="A54" s="97">
        <v>2.3774300388978716E-2</v>
      </c>
      <c r="B54">
        <v>1</v>
      </c>
      <c r="C54">
        <v>1</v>
      </c>
      <c r="D54">
        <v>1</v>
      </c>
      <c r="E54">
        <v>1</v>
      </c>
    </row>
    <row r="55" spans="1:5" x14ac:dyDescent="0.3">
      <c r="A55" s="97">
        <v>0.29553314029321348</v>
      </c>
      <c r="B55">
        <v>0</v>
      </c>
      <c r="C55">
        <v>1</v>
      </c>
      <c r="D55">
        <v>0</v>
      </c>
      <c r="E55">
        <v>0</v>
      </c>
    </row>
    <row r="56" spans="1:5" x14ac:dyDescent="0.3">
      <c r="A56" s="97">
        <v>-0.16738532553547791</v>
      </c>
      <c r="B56">
        <v>0</v>
      </c>
      <c r="C56">
        <v>1</v>
      </c>
      <c r="D56">
        <v>0</v>
      </c>
      <c r="E56">
        <v>0</v>
      </c>
    </row>
    <row r="57" spans="1:5" x14ac:dyDescent="0.3">
      <c r="A57" s="97">
        <v>-0.20746130647960812</v>
      </c>
      <c r="B57">
        <v>0</v>
      </c>
      <c r="C57">
        <v>1</v>
      </c>
      <c r="D57">
        <v>0</v>
      </c>
      <c r="E57">
        <v>0</v>
      </c>
    </row>
    <row r="58" spans="1:5" x14ac:dyDescent="0.3">
      <c r="A58" s="97">
        <v>-1.5936679106777426E-2</v>
      </c>
      <c r="B58">
        <v>0</v>
      </c>
      <c r="C58">
        <v>1</v>
      </c>
      <c r="D58">
        <v>0</v>
      </c>
      <c r="E58">
        <v>0</v>
      </c>
    </row>
    <row r="59" spans="1:5" x14ac:dyDescent="0.3">
      <c r="A59" s="97">
        <v>-0.28521029649493712</v>
      </c>
      <c r="B59">
        <v>0</v>
      </c>
      <c r="C59">
        <v>1</v>
      </c>
      <c r="D59">
        <v>0</v>
      </c>
      <c r="E59">
        <v>0</v>
      </c>
    </row>
    <row r="60" spans="1:5" x14ac:dyDescent="0.3">
      <c r="A60" s="97">
        <v>0.11235682810187603</v>
      </c>
      <c r="B60">
        <v>0</v>
      </c>
      <c r="C60">
        <v>1</v>
      </c>
      <c r="D60">
        <v>0</v>
      </c>
      <c r="E60">
        <v>0</v>
      </c>
    </row>
    <row r="61" spans="1:5" x14ac:dyDescent="0.3">
      <c r="A61" s="97">
        <v>-0.12202936468296169</v>
      </c>
      <c r="B61">
        <v>0</v>
      </c>
      <c r="C61">
        <v>1</v>
      </c>
      <c r="D61">
        <v>0</v>
      </c>
      <c r="E61">
        <v>0</v>
      </c>
    </row>
    <row r="62" spans="1:5" x14ac:dyDescent="0.3">
      <c r="A62" s="97">
        <v>-0.22836826413840425</v>
      </c>
      <c r="B62">
        <v>1</v>
      </c>
      <c r="C62">
        <v>1</v>
      </c>
      <c r="D62">
        <v>1</v>
      </c>
      <c r="E62">
        <v>1</v>
      </c>
    </row>
    <row r="63" spans="1:5" x14ac:dyDescent="0.3">
      <c r="A63" s="97">
        <v>0.29005819359986923</v>
      </c>
      <c r="B63">
        <v>0</v>
      </c>
      <c r="C63">
        <v>0</v>
      </c>
      <c r="D63">
        <v>0</v>
      </c>
      <c r="E63">
        <v>1</v>
      </c>
    </row>
    <row r="64" spans="1:5" x14ac:dyDescent="0.3">
      <c r="A64" s="97">
        <v>0.33039872483944144</v>
      </c>
      <c r="B64">
        <v>0</v>
      </c>
      <c r="C64">
        <v>0</v>
      </c>
      <c r="D64">
        <v>1</v>
      </c>
      <c r="E64">
        <v>0</v>
      </c>
    </row>
    <row r="65" spans="1:5" x14ac:dyDescent="0.3">
      <c r="A65" s="97">
        <v>-0.21035248389346078</v>
      </c>
      <c r="B65">
        <v>1</v>
      </c>
      <c r="C65">
        <v>1</v>
      </c>
      <c r="D65">
        <v>1</v>
      </c>
      <c r="E65">
        <v>1</v>
      </c>
    </row>
    <row r="66" spans="1:5" x14ac:dyDescent="0.3">
      <c r="A66" s="97">
        <v>-0.17309773786267338</v>
      </c>
      <c r="B66">
        <v>0</v>
      </c>
      <c r="C66">
        <v>1</v>
      </c>
      <c r="D66">
        <v>0</v>
      </c>
      <c r="E66">
        <v>0</v>
      </c>
    </row>
    <row r="67" spans="1:5" x14ac:dyDescent="0.3">
      <c r="A67" s="97">
        <v>0.15367437348634935</v>
      </c>
      <c r="B67">
        <v>0</v>
      </c>
      <c r="C67">
        <v>0</v>
      </c>
      <c r="D67">
        <v>1</v>
      </c>
      <c r="E67">
        <v>0</v>
      </c>
    </row>
    <row r="68" spans="1:5" x14ac:dyDescent="0.3">
      <c r="A68" s="97">
        <v>0.22593543668099481</v>
      </c>
      <c r="B68">
        <v>0</v>
      </c>
      <c r="C68">
        <v>1</v>
      </c>
      <c r="D68">
        <v>0</v>
      </c>
      <c r="E68">
        <v>0</v>
      </c>
    </row>
    <row r="69" spans="1:5" x14ac:dyDescent="0.3">
      <c r="A69" s="97">
        <v>0.33132714241475847</v>
      </c>
      <c r="B69">
        <v>0</v>
      </c>
      <c r="C69">
        <v>0</v>
      </c>
      <c r="D69">
        <v>0</v>
      </c>
      <c r="E69">
        <v>1</v>
      </c>
    </row>
    <row r="70" spans="1:5" x14ac:dyDescent="0.3">
      <c r="A70" s="97">
        <v>9.4851993702195214E-2</v>
      </c>
      <c r="B70">
        <v>0</v>
      </c>
      <c r="C70">
        <v>1</v>
      </c>
      <c r="D70">
        <v>0</v>
      </c>
      <c r="E70">
        <v>0</v>
      </c>
    </row>
    <row r="71" spans="1:5" x14ac:dyDescent="0.3">
      <c r="A71" s="97">
        <v>9.4527196738433489E-2</v>
      </c>
      <c r="B71">
        <v>1</v>
      </c>
      <c r="C71">
        <v>1</v>
      </c>
      <c r="D71">
        <v>1</v>
      </c>
      <c r="E71">
        <v>1</v>
      </c>
    </row>
    <row r="72" spans="1:5" x14ac:dyDescent="0.3">
      <c r="A72" s="97">
        <v>0.10419066019794963</v>
      </c>
      <c r="B72">
        <v>0</v>
      </c>
      <c r="C72">
        <v>1</v>
      </c>
      <c r="D72">
        <v>0</v>
      </c>
      <c r="E72">
        <v>0</v>
      </c>
    </row>
    <row r="73" spans="1:5" x14ac:dyDescent="0.3">
      <c r="A73" s="97">
        <v>-2.9281673318380851E-2</v>
      </c>
      <c r="B73">
        <v>0</v>
      </c>
      <c r="C73">
        <v>0</v>
      </c>
      <c r="D73">
        <v>0</v>
      </c>
      <c r="E73">
        <v>1</v>
      </c>
    </row>
    <row r="74" spans="1:5" x14ac:dyDescent="0.3">
      <c r="A74" s="97">
        <v>0.38188200927845756</v>
      </c>
      <c r="B74">
        <v>0</v>
      </c>
      <c r="C74">
        <v>1</v>
      </c>
      <c r="D74">
        <v>0</v>
      </c>
      <c r="E74">
        <v>0</v>
      </c>
    </row>
    <row r="75" spans="1:5" x14ac:dyDescent="0.3">
      <c r="A75" s="97">
        <v>-8.4249965258465551E-2</v>
      </c>
      <c r="B75">
        <v>0</v>
      </c>
      <c r="C75">
        <v>0</v>
      </c>
      <c r="D75">
        <v>1</v>
      </c>
      <c r="E75">
        <v>0</v>
      </c>
    </row>
    <row r="76" spans="1:5" x14ac:dyDescent="0.3">
      <c r="A76" s="97">
        <v>-4.5111491457334167E-2</v>
      </c>
      <c r="B76">
        <v>0</v>
      </c>
      <c r="C76">
        <v>0</v>
      </c>
      <c r="D76">
        <v>1</v>
      </c>
      <c r="E76">
        <v>0</v>
      </c>
    </row>
    <row r="77" spans="1:5" x14ac:dyDescent="0.3">
      <c r="A77" s="97">
        <v>0.29425073933447327</v>
      </c>
      <c r="B77">
        <v>0</v>
      </c>
      <c r="C77">
        <v>1</v>
      </c>
      <c r="D77">
        <v>0</v>
      </c>
      <c r="E77">
        <v>0</v>
      </c>
    </row>
    <row r="78" spans="1:5" x14ac:dyDescent="0.3">
      <c r="A78" s="97">
        <v>9.1176226084118808E-2</v>
      </c>
      <c r="B78">
        <v>0</v>
      </c>
      <c r="C78">
        <v>1</v>
      </c>
      <c r="D78">
        <v>0</v>
      </c>
      <c r="E78">
        <v>0</v>
      </c>
    </row>
    <row r="79" spans="1:5" x14ac:dyDescent="0.3">
      <c r="A79" s="97">
        <v>5.7986792880793822E-2</v>
      </c>
      <c r="B79">
        <v>0</v>
      </c>
      <c r="C79">
        <v>1</v>
      </c>
      <c r="D79">
        <v>0</v>
      </c>
      <c r="E79">
        <v>0</v>
      </c>
    </row>
    <row r="80" spans="1:5" x14ac:dyDescent="0.3">
      <c r="A80" s="97">
        <v>-0.12309207725663898</v>
      </c>
      <c r="B80">
        <v>0</v>
      </c>
      <c r="C80">
        <v>0</v>
      </c>
      <c r="D80">
        <v>0</v>
      </c>
      <c r="E80">
        <v>1</v>
      </c>
    </row>
    <row r="81" spans="1:5" x14ac:dyDescent="0.3">
      <c r="A81" s="97">
        <v>0.42181886343652408</v>
      </c>
      <c r="B81">
        <v>0</v>
      </c>
      <c r="C81">
        <v>0</v>
      </c>
      <c r="D81">
        <v>0</v>
      </c>
      <c r="E81">
        <v>1</v>
      </c>
    </row>
    <row r="82" spans="1:5" x14ac:dyDescent="0.3">
      <c r="A82" s="97">
        <v>0.37118752905455826</v>
      </c>
      <c r="B82">
        <v>0</v>
      </c>
      <c r="C82">
        <v>0</v>
      </c>
      <c r="D82">
        <v>1</v>
      </c>
      <c r="E82">
        <v>0</v>
      </c>
    </row>
    <row r="83" spans="1:5" x14ac:dyDescent="0.3">
      <c r="A83" s="97">
        <v>3.477434842867283E-2</v>
      </c>
      <c r="B83">
        <v>0</v>
      </c>
      <c r="C83">
        <v>1</v>
      </c>
      <c r="D83">
        <v>0</v>
      </c>
      <c r="E83">
        <v>0</v>
      </c>
    </row>
    <row r="84" spans="1:5" x14ac:dyDescent="0.3">
      <c r="A84" s="97">
        <v>0.14976514809586378</v>
      </c>
      <c r="B84">
        <v>0</v>
      </c>
      <c r="C84">
        <v>0</v>
      </c>
      <c r="D84">
        <v>0</v>
      </c>
      <c r="E84">
        <v>1</v>
      </c>
    </row>
    <row r="85" spans="1:5" x14ac:dyDescent="0.3">
      <c r="A85" s="97">
        <v>-2.8949095188152411E-2</v>
      </c>
      <c r="B85">
        <v>0</v>
      </c>
      <c r="C85">
        <v>1</v>
      </c>
      <c r="D85">
        <v>0</v>
      </c>
      <c r="E85">
        <v>0</v>
      </c>
    </row>
    <row r="86" spans="1:5" x14ac:dyDescent="0.3">
      <c r="A86" s="97">
        <v>6.2044230690593428E-2</v>
      </c>
      <c r="B86">
        <v>0</v>
      </c>
      <c r="C86">
        <v>1</v>
      </c>
      <c r="D86">
        <v>0</v>
      </c>
      <c r="E86">
        <v>0</v>
      </c>
    </row>
    <row r="87" spans="1:5" x14ac:dyDescent="0.3">
      <c r="A87" s="97">
        <v>0.19309499679119702</v>
      </c>
      <c r="B87">
        <v>0</v>
      </c>
      <c r="C87">
        <v>1</v>
      </c>
      <c r="D87">
        <v>0</v>
      </c>
      <c r="E87">
        <v>0</v>
      </c>
    </row>
    <row r="88" spans="1:5" x14ac:dyDescent="0.3">
      <c r="A88" s="97">
        <v>-6.2250194601086743E-3</v>
      </c>
      <c r="B88">
        <v>0</v>
      </c>
      <c r="C88">
        <v>0</v>
      </c>
      <c r="D88">
        <v>1</v>
      </c>
      <c r="E88">
        <v>0</v>
      </c>
    </row>
    <row r="89" spans="1:5" x14ac:dyDescent="0.3">
      <c r="A89" s="97">
        <v>0.42967882063905954</v>
      </c>
      <c r="B89">
        <v>0</v>
      </c>
      <c r="C89">
        <v>1</v>
      </c>
      <c r="D89">
        <v>0</v>
      </c>
      <c r="E89">
        <v>0</v>
      </c>
    </row>
    <row r="90" spans="1:5" x14ac:dyDescent="0.3">
      <c r="A90" s="97">
        <v>-0.11043778716164634</v>
      </c>
      <c r="B90">
        <v>0</v>
      </c>
      <c r="C90">
        <v>1</v>
      </c>
      <c r="D90">
        <v>0</v>
      </c>
      <c r="E90">
        <v>0</v>
      </c>
    </row>
    <row r="91" spans="1:5" x14ac:dyDescent="0.3">
      <c r="A91" s="97">
        <v>1.5131806627718689E-2</v>
      </c>
      <c r="B91">
        <v>0</v>
      </c>
      <c r="C91">
        <v>0</v>
      </c>
      <c r="D91">
        <v>1</v>
      </c>
      <c r="E91">
        <v>0</v>
      </c>
    </row>
    <row r="92" spans="1:5" x14ac:dyDescent="0.3">
      <c r="A92" s="97">
        <v>-5.9762478642287259E-2</v>
      </c>
      <c r="B92">
        <v>0</v>
      </c>
      <c r="C92">
        <v>1</v>
      </c>
      <c r="D92">
        <v>0</v>
      </c>
      <c r="E92">
        <v>0</v>
      </c>
    </row>
    <row r="93" spans="1:5" x14ac:dyDescent="0.3">
      <c r="A93" s="97">
        <v>2.1809403426873018E-2</v>
      </c>
      <c r="B93">
        <v>0</v>
      </c>
      <c r="C93">
        <v>0</v>
      </c>
      <c r="D93">
        <v>1</v>
      </c>
      <c r="E93">
        <v>0</v>
      </c>
    </row>
    <row r="94" spans="1:5" x14ac:dyDescent="0.3">
      <c r="A94" s="97">
        <v>5.1471603686300715E-2</v>
      </c>
      <c r="B94">
        <v>0</v>
      </c>
      <c r="C94">
        <v>1</v>
      </c>
      <c r="D94">
        <v>0</v>
      </c>
      <c r="E94">
        <v>0</v>
      </c>
    </row>
    <row r="95" spans="1:5" x14ac:dyDescent="0.3">
      <c r="A95" s="97">
        <v>-0.25092724473312966</v>
      </c>
      <c r="B95">
        <v>0</v>
      </c>
      <c r="C95">
        <v>0</v>
      </c>
      <c r="D95">
        <v>1</v>
      </c>
      <c r="E95">
        <v>0</v>
      </c>
    </row>
    <row r="96" spans="1:5" x14ac:dyDescent="0.3">
      <c r="A96" s="97">
        <v>9.6919898098343948E-2</v>
      </c>
      <c r="B96">
        <v>0</v>
      </c>
      <c r="C96">
        <v>1</v>
      </c>
      <c r="D96">
        <v>0</v>
      </c>
      <c r="E96">
        <v>0</v>
      </c>
    </row>
  </sheetData>
  <conditionalFormatting sqref="J10 J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 K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 L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E36F-8108-44F8-92D2-50ACF59038EA}">
  <dimension ref="A1:GL38"/>
  <sheetViews>
    <sheetView workbookViewId="0"/>
  </sheetViews>
  <sheetFormatPr defaultRowHeight="14.4" x14ac:dyDescent="0.3"/>
  <cols>
    <col min="1" max="1" width="20.33203125" bestFit="1" customWidth="1"/>
    <col min="2" max="95" width="5" bestFit="1" customWidth="1"/>
    <col min="96" max="96" width="7" bestFit="1" customWidth="1"/>
    <col min="98" max="98" width="5" bestFit="1" customWidth="1"/>
    <col min="99" max="106" width="4" bestFit="1" customWidth="1"/>
    <col min="107" max="191" width="4.77734375" bestFit="1" customWidth="1"/>
    <col min="192" max="192" width="8" bestFit="1" customWidth="1"/>
    <col min="193" max="193" width="11" bestFit="1" customWidth="1"/>
    <col min="194" max="194" width="12" bestFit="1" customWidth="1"/>
  </cols>
  <sheetData>
    <row r="1" spans="1:194" x14ac:dyDescent="0.3">
      <c r="GJ1" s="48">
        <f>CORREL(GJ4:GJ37,GK4:GK37)</f>
        <v>-0.12890849229802345</v>
      </c>
      <c r="GK1" t="s">
        <v>217</v>
      </c>
      <c r="GL1">
        <f>SUMSQ(GL4:GL37)</f>
        <v>563282705756.8689</v>
      </c>
    </row>
    <row r="2" spans="1:194" x14ac:dyDescent="0.3">
      <c r="A2" t="s">
        <v>930</v>
      </c>
      <c r="B2" s="119">
        <v>0.35527660716573795</v>
      </c>
      <c r="C2" s="119">
        <v>0.3552766071657375</v>
      </c>
      <c r="D2" s="119">
        <v>0.3552766071657375</v>
      </c>
      <c r="E2" s="119">
        <v>0.35527660716573795</v>
      </c>
      <c r="F2" s="119">
        <v>0.3552766071657375</v>
      </c>
      <c r="G2" s="119">
        <v>0.35527660716573795</v>
      </c>
      <c r="H2" s="119">
        <v>0.3552766071657375</v>
      </c>
      <c r="I2" s="119">
        <v>0.35527660716573795</v>
      </c>
      <c r="J2" s="119">
        <v>0.3552766071657375</v>
      </c>
      <c r="K2" s="119">
        <v>0.35527660716573772</v>
      </c>
      <c r="L2" s="119">
        <v>0.35527660716573772</v>
      </c>
      <c r="M2" s="119">
        <v>0.35527660716573772</v>
      </c>
      <c r="N2" s="119">
        <v>0.35527660716573772</v>
      </c>
      <c r="O2" s="119">
        <v>0.3552766071657375</v>
      </c>
      <c r="P2" s="119">
        <v>0.35527660716573772</v>
      </c>
      <c r="Q2" s="119">
        <v>0.35527660716573795</v>
      </c>
      <c r="R2" s="119">
        <v>0.35527660716573795</v>
      </c>
      <c r="S2" s="119">
        <v>0.35527660716573795</v>
      </c>
      <c r="T2" s="119">
        <v>0.35527660716573772</v>
      </c>
      <c r="U2" s="119">
        <v>0.35527660716573795</v>
      </c>
      <c r="V2" s="119">
        <v>0.35527660716573772</v>
      </c>
      <c r="W2" s="119">
        <v>0.35527660716573795</v>
      </c>
      <c r="X2" s="119">
        <v>0.35527660716573795</v>
      </c>
      <c r="Y2" s="119">
        <v>0.35527660716573772</v>
      </c>
      <c r="Z2" s="119">
        <v>0.35527660716573772</v>
      </c>
      <c r="AA2" s="119">
        <v>0.35527660716573772</v>
      </c>
      <c r="AB2" s="119">
        <v>0.35527660716573795</v>
      </c>
      <c r="AC2" s="119">
        <v>0.35527660716573795</v>
      </c>
      <c r="AD2" s="119">
        <v>0.35527660716573772</v>
      </c>
      <c r="AE2" s="119">
        <v>0.35527660716573772</v>
      </c>
      <c r="AF2" s="119">
        <v>0.35527660716573795</v>
      </c>
      <c r="AG2" s="119">
        <v>0.35527660716573795</v>
      </c>
      <c r="AH2" s="119">
        <v>0.35527660716573795</v>
      </c>
      <c r="AI2" s="119">
        <v>0.35527660716573795</v>
      </c>
      <c r="AJ2" s="119">
        <v>0.35527660716573772</v>
      </c>
      <c r="AK2" s="119">
        <v>0.35527660716573772</v>
      </c>
      <c r="AL2" s="119">
        <v>0.35527660716573795</v>
      </c>
      <c r="AM2" s="119">
        <v>0.35527660716573772</v>
      </c>
      <c r="AN2" s="119">
        <v>0.35527660716573772</v>
      </c>
      <c r="AO2" s="119">
        <v>0.35527660716573795</v>
      </c>
      <c r="AP2" s="119">
        <v>0.35527660716573772</v>
      </c>
      <c r="AQ2" s="119">
        <v>0.35527660716573772</v>
      </c>
      <c r="AR2" s="119">
        <v>0.35527660716573772</v>
      </c>
      <c r="AS2" s="119">
        <v>0.35527660716573795</v>
      </c>
      <c r="AT2" s="119">
        <v>0.35527660716573795</v>
      </c>
      <c r="AU2" s="119">
        <v>0.35527660716573795</v>
      </c>
      <c r="AV2" s="119">
        <v>0.35527660716573795</v>
      </c>
      <c r="AW2" s="119">
        <v>0.35527660716573795</v>
      </c>
      <c r="AX2" s="119">
        <v>0.35527660716573772</v>
      </c>
      <c r="AY2" s="119">
        <v>0.35527660716573772</v>
      </c>
      <c r="AZ2" s="119">
        <v>0.35527660716573795</v>
      </c>
      <c r="BA2" s="119">
        <v>0.35527660716573772</v>
      </c>
      <c r="BB2" s="119">
        <v>0.35527660716573772</v>
      </c>
      <c r="BC2" s="119">
        <v>0.35527660716573795</v>
      </c>
      <c r="BD2" s="119">
        <v>0.35527660716573795</v>
      </c>
      <c r="BE2" s="119">
        <v>0.35527660716573772</v>
      </c>
      <c r="BF2" s="119">
        <v>0.35527660716573772</v>
      </c>
      <c r="BG2" s="119">
        <v>0.35527660716573772</v>
      </c>
      <c r="BH2" s="119">
        <v>0.35527660716573772</v>
      </c>
      <c r="BI2" s="119">
        <v>0.35527660716573772</v>
      </c>
      <c r="BJ2" s="119">
        <v>0.35527660716573772</v>
      </c>
      <c r="BK2" s="119">
        <v>0.35527660716573795</v>
      </c>
      <c r="BL2" s="119">
        <v>0.35527660716573772</v>
      </c>
      <c r="BM2" s="119">
        <v>0.35527660716573772</v>
      </c>
      <c r="BN2" s="119">
        <v>0.35527660716573772</v>
      </c>
      <c r="BO2" s="119">
        <v>0.35527660716573795</v>
      </c>
      <c r="BP2" s="119">
        <v>0.35527660716573772</v>
      </c>
      <c r="BQ2" s="119">
        <v>0.35527660716573772</v>
      </c>
      <c r="BR2" s="119">
        <v>0.35527660716573772</v>
      </c>
      <c r="BS2" s="119">
        <v>0.35527660716573772</v>
      </c>
      <c r="BT2" s="119">
        <v>0.35527660716573772</v>
      </c>
      <c r="BU2" s="119">
        <v>0.35527660716573772</v>
      </c>
      <c r="BV2" s="119">
        <v>0.35527660716573772</v>
      </c>
      <c r="BW2" s="119">
        <v>0.35527660716573772</v>
      </c>
      <c r="BX2" s="119">
        <v>0.35527660716573772</v>
      </c>
      <c r="BY2" s="119">
        <v>0.35527660716573772</v>
      </c>
      <c r="BZ2" s="119">
        <v>0.35527660716573795</v>
      </c>
      <c r="CA2" s="119">
        <v>0.35527660716573772</v>
      </c>
      <c r="CB2" s="119">
        <v>0.35527660716573795</v>
      </c>
      <c r="CC2" s="119">
        <v>0.35527660716573772</v>
      </c>
      <c r="CD2" s="119">
        <v>0.35527660716573772</v>
      </c>
      <c r="CE2" s="119">
        <v>0.35527660716573772</v>
      </c>
      <c r="CF2" s="119">
        <v>0.35527660716573772</v>
      </c>
      <c r="CG2" s="119">
        <v>0.35527660716573772</v>
      </c>
      <c r="CH2" s="119">
        <v>0.35527660716573795</v>
      </c>
      <c r="CI2" s="119">
        <v>0.35527660716573772</v>
      </c>
      <c r="CJ2" s="119">
        <v>0.35527660716573772</v>
      </c>
      <c r="CK2" s="119">
        <v>0.35527660716573772</v>
      </c>
      <c r="CL2" s="119">
        <v>0.35527660716573772</v>
      </c>
      <c r="CM2" s="119">
        <v>0.35527660716573772</v>
      </c>
      <c r="CN2" s="119">
        <v>0.35527660716573772</v>
      </c>
      <c r="CO2" s="119">
        <v>0.35527660716573772</v>
      </c>
      <c r="CP2" s="119">
        <v>0.35527660716573772</v>
      </c>
      <c r="CQ2" s="119">
        <v>0.35527660716573772</v>
      </c>
      <c r="CR2" s="121" t="s">
        <v>933</v>
      </c>
      <c r="GJ2" s="122">
        <f>SUM(GJ4:GJ37)</f>
        <v>4382232</v>
      </c>
      <c r="GK2" s="122">
        <f>SUM(GK4:GK37)</f>
        <v>116985.81179456554</v>
      </c>
      <c r="GL2" s="122">
        <f>GJ2-GK2</f>
        <v>4265246.188205434</v>
      </c>
    </row>
    <row r="3" spans="1:194" s="118" customFormat="1" ht="10.199999999999999" x14ac:dyDescent="0.2">
      <c r="A3" s="118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  <c r="L3" s="118" t="s">
        <v>11</v>
      </c>
      <c r="M3" s="118" t="s">
        <v>12</v>
      </c>
      <c r="N3" s="118" t="s">
        <v>13</v>
      </c>
      <c r="O3" s="118" t="s">
        <v>14</v>
      </c>
      <c r="P3" s="118" t="s">
        <v>15</v>
      </c>
      <c r="Q3" s="118" t="s">
        <v>16</v>
      </c>
      <c r="R3" s="118" t="s">
        <v>17</v>
      </c>
      <c r="S3" s="118" t="s">
        <v>18</v>
      </c>
      <c r="T3" s="118" t="s">
        <v>19</v>
      </c>
      <c r="U3" s="118" t="s">
        <v>20</v>
      </c>
      <c r="V3" s="118" t="s">
        <v>21</v>
      </c>
      <c r="W3" s="118" t="s">
        <v>22</v>
      </c>
      <c r="X3" s="118" t="s">
        <v>23</v>
      </c>
      <c r="Y3" s="118" t="s">
        <v>24</v>
      </c>
      <c r="Z3" s="118" t="s">
        <v>25</v>
      </c>
      <c r="AA3" s="118" t="s">
        <v>26</v>
      </c>
      <c r="AB3" s="118" t="s">
        <v>27</v>
      </c>
      <c r="AC3" s="118" t="s">
        <v>28</v>
      </c>
      <c r="AD3" s="118" t="s">
        <v>29</v>
      </c>
      <c r="AE3" s="118" t="s">
        <v>30</v>
      </c>
      <c r="AF3" s="118" t="s">
        <v>31</v>
      </c>
      <c r="AG3" s="118" t="s">
        <v>32</v>
      </c>
      <c r="AH3" s="118" t="s">
        <v>33</v>
      </c>
      <c r="AI3" s="118" t="s">
        <v>34</v>
      </c>
      <c r="AJ3" s="118" t="s">
        <v>35</v>
      </c>
      <c r="AK3" s="118" t="s">
        <v>36</v>
      </c>
      <c r="AL3" s="118" t="s">
        <v>37</v>
      </c>
      <c r="AM3" s="118" t="s">
        <v>38</v>
      </c>
      <c r="AN3" s="118" t="s">
        <v>39</v>
      </c>
      <c r="AO3" s="118" t="s">
        <v>40</v>
      </c>
      <c r="AP3" s="118" t="s">
        <v>41</v>
      </c>
      <c r="AQ3" s="118" t="s">
        <v>42</v>
      </c>
      <c r="AR3" s="118" t="s">
        <v>43</v>
      </c>
      <c r="AS3" s="118" t="s">
        <v>44</v>
      </c>
      <c r="AT3" s="118" t="s">
        <v>45</v>
      </c>
      <c r="AU3" s="118" t="s">
        <v>46</v>
      </c>
      <c r="AV3" s="118" t="s">
        <v>47</v>
      </c>
      <c r="AW3" s="118" t="s">
        <v>48</v>
      </c>
      <c r="AX3" s="118" t="s">
        <v>49</v>
      </c>
      <c r="AY3" s="118" t="s">
        <v>50</v>
      </c>
      <c r="AZ3" s="118" t="s">
        <v>51</v>
      </c>
      <c r="BA3" s="118" t="s">
        <v>52</v>
      </c>
      <c r="BB3" s="118" t="s">
        <v>53</v>
      </c>
      <c r="BC3" s="118" t="s">
        <v>54</v>
      </c>
      <c r="BD3" s="118" t="s">
        <v>55</v>
      </c>
      <c r="BE3" s="118" t="s">
        <v>56</v>
      </c>
      <c r="BF3" s="118" t="s">
        <v>57</v>
      </c>
      <c r="BG3" s="118" t="s">
        <v>58</v>
      </c>
      <c r="BH3" s="118" t="s">
        <v>59</v>
      </c>
      <c r="BI3" s="118" t="s">
        <v>60</v>
      </c>
      <c r="BJ3" s="118" t="s">
        <v>61</v>
      </c>
      <c r="BK3" s="118" t="s">
        <v>62</v>
      </c>
      <c r="BL3" s="118" t="s">
        <v>63</v>
      </c>
      <c r="BM3" s="118" t="s">
        <v>64</v>
      </c>
      <c r="BN3" s="118" t="s">
        <v>65</v>
      </c>
      <c r="BO3" s="118" t="s">
        <v>66</v>
      </c>
      <c r="BP3" s="118" t="s">
        <v>67</v>
      </c>
      <c r="BQ3" s="118" t="s">
        <v>68</v>
      </c>
      <c r="BR3" s="118" t="s">
        <v>69</v>
      </c>
      <c r="BS3" s="118" t="s">
        <v>70</v>
      </c>
      <c r="BT3" s="118" t="s">
        <v>71</v>
      </c>
      <c r="BU3" s="118" t="s">
        <v>72</v>
      </c>
      <c r="BV3" s="118" t="s">
        <v>73</v>
      </c>
      <c r="BW3" s="118" t="s">
        <v>74</v>
      </c>
      <c r="BX3" s="118" t="s">
        <v>75</v>
      </c>
      <c r="BY3" s="118" t="s">
        <v>76</v>
      </c>
      <c r="BZ3" s="118" t="s">
        <v>77</v>
      </c>
      <c r="CA3" s="118" t="s">
        <v>78</v>
      </c>
      <c r="CB3" s="118" t="s">
        <v>79</v>
      </c>
      <c r="CC3" s="118" t="s">
        <v>80</v>
      </c>
      <c r="CD3" s="118" t="s">
        <v>81</v>
      </c>
      <c r="CE3" s="118" t="s">
        <v>82</v>
      </c>
      <c r="CF3" s="118" t="s">
        <v>83</v>
      </c>
      <c r="CG3" s="118" t="s">
        <v>84</v>
      </c>
      <c r="CH3" s="118" t="s">
        <v>85</v>
      </c>
      <c r="CI3" s="118" t="s">
        <v>86</v>
      </c>
      <c r="CJ3" s="118" t="s">
        <v>87</v>
      </c>
      <c r="CK3" s="118" t="s">
        <v>88</v>
      </c>
      <c r="CL3" s="118" t="s">
        <v>89</v>
      </c>
      <c r="CM3" s="118" t="s">
        <v>90</v>
      </c>
      <c r="CN3" s="118" t="s">
        <v>91</v>
      </c>
      <c r="CO3" s="118" t="s">
        <v>92</v>
      </c>
      <c r="CP3" s="118" t="s">
        <v>93</v>
      </c>
      <c r="CQ3" s="118" t="s">
        <v>94</v>
      </c>
      <c r="CR3" s="118" t="s">
        <v>95</v>
      </c>
      <c r="CT3" s="118" t="str">
        <f>B3</f>
        <v>X(A1)</v>
      </c>
      <c r="CU3" s="118" t="str">
        <f t="shared" ref="CU3:FF3" si="0">C3</f>
        <v>X(A2)</v>
      </c>
      <c r="CV3" s="118" t="str">
        <f t="shared" si="0"/>
        <v>X(A3)</v>
      </c>
      <c r="CW3" s="118" t="str">
        <f t="shared" si="0"/>
        <v>X(A4)</v>
      </c>
      <c r="CX3" s="118" t="str">
        <f t="shared" si="0"/>
        <v>X(A5)</v>
      </c>
      <c r="CY3" s="118" t="str">
        <f t="shared" si="0"/>
        <v>X(A6)</v>
      </c>
      <c r="CZ3" s="118" t="str">
        <f t="shared" si="0"/>
        <v>X(A7)</v>
      </c>
      <c r="DA3" s="118" t="str">
        <f t="shared" si="0"/>
        <v>X(A8)</v>
      </c>
      <c r="DB3" s="118" t="str">
        <f t="shared" si="0"/>
        <v>X(A9)</v>
      </c>
      <c r="DC3" s="118" t="str">
        <f t="shared" si="0"/>
        <v>X(A10)</v>
      </c>
      <c r="DD3" s="118" t="str">
        <f t="shared" si="0"/>
        <v>X(A11)</v>
      </c>
      <c r="DE3" s="118" t="str">
        <f t="shared" si="0"/>
        <v>X(A12)</v>
      </c>
      <c r="DF3" s="118" t="str">
        <f t="shared" si="0"/>
        <v>X(A13)</v>
      </c>
      <c r="DG3" s="118" t="str">
        <f t="shared" si="0"/>
        <v>X(A14)</v>
      </c>
      <c r="DH3" s="118" t="str">
        <f t="shared" si="0"/>
        <v>X(A15)</v>
      </c>
      <c r="DI3" s="118" t="str">
        <f t="shared" si="0"/>
        <v>X(A16)</v>
      </c>
      <c r="DJ3" s="118" t="str">
        <f t="shared" si="0"/>
        <v>X(A17)</v>
      </c>
      <c r="DK3" s="118" t="str">
        <f t="shared" si="0"/>
        <v>X(A18)</v>
      </c>
      <c r="DL3" s="118" t="str">
        <f t="shared" si="0"/>
        <v>X(A19)</v>
      </c>
      <c r="DM3" s="118" t="str">
        <f t="shared" si="0"/>
        <v>X(A20)</v>
      </c>
      <c r="DN3" s="118" t="str">
        <f t="shared" si="0"/>
        <v>X(A21)</v>
      </c>
      <c r="DO3" s="118" t="str">
        <f t="shared" si="0"/>
        <v>X(A22)</v>
      </c>
      <c r="DP3" s="118" t="str">
        <f t="shared" si="0"/>
        <v>X(A23)</v>
      </c>
      <c r="DQ3" s="118" t="str">
        <f t="shared" si="0"/>
        <v>X(A24)</v>
      </c>
      <c r="DR3" s="118" t="str">
        <f t="shared" si="0"/>
        <v>X(A25)</v>
      </c>
      <c r="DS3" s="118" t="str">
        <f t="shared" si="0"/>
        <v>X(A26)</v>
      </c>
      <c r="DT3" s="118" t="str">
        <f t="shared" si="0"/>
        <v>X(A27)</v>
      </c>
      <c r="DU3" s="118" t="str">
        <f t="shared" si="0"/>
        <v>X(A28)</v>
      </c>
      <c r="DV3" s="118" t="str">
        <f t="shared" si="0"/>
        <v>X(A29)</v>
      </c>
      <c r="DW3" s="118" t="str">
        <f t="shared" si="0"/>
        <v>X(A30)</v>
      </c>
      <c r="DX3" s="118" t="str">
        <f t="shared" si="0"/>
        <v>X(A31)</v>
      </c>
      <c r="DY3" s="118" t="str">
        <f t="shared" si="0"/>
        <v>X(A32)</v>
      </c>
      <c r="DZ3" s="118" t="str">
        <f t="shared" si="0"/>
        <v>X(A33)</v>
      </c>
      <c r="EA3" s="118" t="str">
        <f t="shared" si="0"/>
        <v>X(A34)</v>
      </c>
      <c r="EB3" s="118" t="str">
        <f t="shared" si="0"/>
        <v>X(A35)</v>
      </c>
      <c r="EC3" s="118" t="str">
        <f t="shared" si="0"/>
        <v>X(A36)</v>
      </c>
      <c r="ED3" s="118" t="str">
        <f t="shared" si="0"/>
        <v>X(A37)</v>
      </c>
      <c r="EE3" s="118" t="str">
        <f t="shared" si="0"/>
        <v>X(A38)</v>
      </c>
      <c r="EF3" s="118" t="str">
        <f t="shared" si="0"/>
        <v>X(A39)</v>
      </c>
      <c r="EG3" s="118" t="str">
        <f t="shared" si="0"/>
        <v>X(A40)</v>
      </c>
      <c r="EH3" s="118" t="str">
        <f t="shared" si="0"/>
        <v>X(A41)</v>
      </c>
      <c r="EI3" s="118" t="str">
        <f t="shared" si="0"/>
        <v>X(A42)</v>
      </c>
      <c r="EJ3" s="118" t="str">
        <f t="shared" si="0"/>
        <v>X(A43)</v>
      </c>
      <c r="EK3" s="118" t="str">
        <f t="shared" si="0"/>
        <v>X(A44)</v>
      </c>
      <c r="EL3" s="118" t="str">
        <f t="shared" si="0"/>
        <v>X(A45)</v>
      </c>
      <c r="EM3" s="118" t="str">
        <f t="shared" si="0"/>
        <v>X(A46)</v>
      </c>
      <c r="EN3" s="118" t="str">
        <f t="shared" si="0"/>
        <v>X(A47)</v>
      </c>
      <c r="EO3" s="118" t="str">
        <f t="shared" si="0"/>
        <v>X(A48)</v>
      </c>
      <c r="EP3" s="118" t="str">
        <f t="shared" si="0"/>
        <v>X(A49)</v>
      </c>
      <c r="EQ3" s="118" t="str">
        <f t="shared" si="0"/>
        <v>X(A50)</v>
      </c>
      <c r="ER3" s="118" t="str">
        <f t="shared" si="0"/>
        <v>X(A51)</v>
      </c>
      <c r="ES3" s="118" t="str">
        <f t="shared" si="0"/>
        <v>X(A52)</v>
      </c>
      <c r="ET3" s="118" t="str">
        <f t="shared" si="0"/>
        <v>X(A53)</v>
      </c>
      <c r="EU3" s="118" t="str">
        <f t="shared" si="0"/>
        <v>X(A54)</v>
      </c>
      <c r="EV3" s="118" t="str">
        <f t="shared" si="0"/>
        <v>X(A55)</v>
      </c>
      <c r="EW3" s="118" t="str">
        <f t="shared" si="0"/>
        <v>X(A56)</v>
      </c>
      <c r="EX3" s="118" t="str">
        <f t="shared" si="0"/>
        <v>X(A57)</v>
      </c>
      <c r="EY3" s="118" t="str">
        <f t="shared" si="0"/>
        <v>X(A58)</v>
      </c>
      <c r="EZ3" s="118" t="str">
        <f t="shared" si="0"/>
        <v>X(A59)</v>
      </c>
      <c r="FA3" s="118" t="str">
        <f t="shared" si="0"/>
        <v>X(A60)</v>
      </c>
      <c r="FB3" s="118" t="str">
        <f t="shared" si="0"/>
        <v>X(A61)</v>
      </c>
      <c r="FC3" s="118" t="str">
        <f t="shared" si="0"/>
        <v>X(A62)</v>
      </c>
      <c r="FD3" s="118" t="str">
        <f t="shared" si="0"/>
        <v>X(A63)</v>
      </c>
      <c r="FE3" s="118" t="str">
        <f t="shared" si="0"/>
        <v>X(A64)</v>
      </c>
      <c r="FF3" s="118" t="str">
        <f t="shared" si="0"/>
        <v>X(A65)</v>
      </c>
      <c r="FG3" s="118" t="str">
        <f t="shared" ref="FG3:FV3" si="1">BO3</f>
        <v>X(A66)</v>
      </c>
      <c r="FH3" s="118" t="str">
        <f t="shared" si="1"/>
        <v>X(A67)</v>
      </c>
      <c r="FI3" s="118" t="str">
        <f t="shared" si="1"/>
        <v>X(A68)</v>
      </c>
      <c r="FJ3" s="118" t="str">
        <f t="shared" si="1"/>
        <v>X(A69)</v>
      </c>
      <c r="FK3" s="118" t="str">
        <f t="shared" si="1"/>
        <v>X(A70)</v>
      </c>
      <c r="FL3" s="118" t="str">
        <f t="shared" si="1"/>
        <v>X(A71)</v>
      </c>
      <c r="FM3" s="118" t="str">
        <f t="shared" si="1"/>
        <v>X(A72)</v>
      </c>
      <c r="FN3" s="118" t="str">
        <f t="shared" si="1"/>
        <v>X(A73)</v>
      </c>
      <c r="FO3" s="118" t="str">
        <f t="shared" si="1"/>
        <v>X(A74)</v>
      </c>
      <c r="FP3" s="118" t="str">
        <f t="shared" si="1"/>
        <v>X(A75)</v>
      </c>
      <c r="FQ3" s="118" t="str">
        <f t="shared" si="1"/>
        <v>X(A76)</v>
      </c>
      <c r="FR3" s="118" t="str">
        <f t="shared" si="1"/>
        <v>X(A77)</v>
      </c>
      <c r="FS3" s="118" t="str">
        <f t="shared" si="1"/>
        <v>X(A78)</v>
      </c>
      <c r="FT3" s="118" t="str">
        <f t="shared" si="1"/>
        <v>X(A79)</v>
      </c>
      <c r="FU3" s="118" t="str">
        <f t="shared" si="1"/>
        <v>X(A80)</v>
      </c>
      <c r="FV3" s="118" t="str">
        <f t="shared" si="1"/>
        <v>X(A81)</v>
      </c>
      <c r="FW3" s="118" t="str">
        <f t="shared" ref="FW3:GJ18" si="2">CE3</f>
        <v>X(A82)</v>
      </c>
      <c r="FX3" s="118" t="str">
        <f t="shared" si="2"/>
        <v>X(A83)</v>
      </c>
      <c r="FY3" s="118" t="str">
        <f t="shared" si="2"/>
        <v>X(A84)</v>
      </c>
      <c r="FZ3" s="118" t="str">
        <f t="shared" si="2"/>
        <v>X(A85)</v>
      </c>
      <c r="GA3" s="118" t="str">
        <f t="shared" si="2"/>
        <v>X(A86)</v>
      </c>
      <c r="GB3" s="118" t="str">
        <f t="shared" si="2"/>
        <v>X(A87)</v>
      </c>
      <c r="GC3" s="118" t="str">
        <f t="shared" si="2"/>
        <v>X(A88)</v>
      </c>
      <c r="GD3" s="118" t="str">
        <f t="shared" si="2"/>
        <v>X(A89)</v>
      </c>
      <c r="GE3" s="118" t="str">
        <f t="shared" si="2"/>
        <v>X(A90)</v>
      </c>
      <c r="GF3" s="118" t="str">
        <f t="shared" si="2"/>
        <v>X(A91)</v>
      </c>
      <c r="GG3" s="118" t="str">
        <f t="shared" si="2"/>
        <v>X(A92)</v>
      </c>
      <c r="GH3" s="118" t="str">
        <f t="shared" si="2"/>
        <v>X(A93)</v>
      </c>
      <c r="GI3" s="118" t="str">
        <f t="shared" si="2"/>
        <v>X(A94)</v>
      </c>
      <c r="GJ3" s="118" t="str">
        <f t="shared" si="2"/>
        <v>Y(A95)</v>
      </c>
      <c r="GK3" s="118" t="s">
        <v>931</v>
      </c>
      <c r="GL3" s="118" t="s">
        <v>932</v>
      </c>
    </row>
    <row r="4" spans="1:194" x14ac:dyDescent="0.3">
      <c r="A4" t="s">
        <v>96</v>
      </c>
      <c r="B4">
        <f>step1!B4</f>
        <v>6</v>
      </c>
      <c r="C4">
        <v>6</v>
      </c>
      <c r="D4">
        <v>6</v>
      </c>
      <c r="E4">
        <v>4</v>
      </c>
      <c r="F4">
        <v>5</v>
      </c>
      <c r="G4">
        <v>2</v>
      </c>
      <c r="H4">
        <v>5</v>
      </c>
      <c r="I4">
        <v>5</v>
      </c>
      <c r="J4">
        <v>5</v>
      </c>
      <c r="K4">
        <v>5</v>
      </c>
      <c r="L4">
        <v>4</v>
      </c>
      <c r="M4">
        <v>4</v>
      </c>
      <c r="N4">
        <v>2</v>
      </c>
      <c r="O4">
        <v>3</v>
      </c>
      <c r="P4">
        <v>2</v>
      </c>
      <c r="Q4">
        <v>1</v>
      </c>
      <c r="R4">
        <v>2</v>
      </c>
      <c r="S4">
        <v>1</v>
      </c>
      <c r="T4">
        <v>5</v>
      </c>
      <c r="U4">
        <v>6</v>
      </c>
      <c r="V4">
        <v>6</v>
      </c>
      <c r="W4">
        <v>6</v>
      </c>
      <c r="X4">
        <v>6</v>
      </c>
      <c r="Y4">
        <v>6</v>
      </c>
      <c r="Z4">
        <v>4</v>
      </c>
      <c r="AA4">
        <v>3</v>
      </c>
      <c r="AB4">
        <v>3</v>
      </c>
      <c r="AC4">
        <v>2</v>
      </c>
      <c r="AD4">
        <v>1</v>
      </c>
      <c r="AE4">
        <v>1</v>
      </c>
      <c r="AF4">
        <v>2</v>
      </c>
      <c r="AG4">
        <v>1</v>
      </c>
      <c r="AH4">
        <v>2</v>
      </c>
      <c r="AI4">
        <v>5</v>
      </c>
      <c r="AJ4">
        <v>6</v>
      </c>
      <c r="AK4">
        <v>1</v>
      </c>
      <c r="AL4">
        <v>1</v>
      </c>
      <c r="AM4">
        <v>2</v>
      </c>
      <c r="AN4">
        <v>1</v>
      </c>
      <c r="AO4">
        <v>2</v>
      </c>
      <c r="AP4">
        <v>2</v>
      </c>
      <c r="AQ4">
        <v>1</v>
      </c>
      <c r="AR4">
        <v>1</v>
      </c>
      <c r="AS4">
        <v>6</v>
      </c>
      <c r="AT4">
        <v>6</v>
      </c>
      <c r="AU4">
        <v>6</v>
      </c>
      <c r="AV4">
        <v>5</v>
      </c>
      <c r="AW4">
        <v>5</v>
      </c>
      <c r="AX4">
        <v>1</v>
      </c>
      <c r="AY4">
        <v>5</v>
      </c>
      <c r="AZ4">
        <v>6</v>
      </c>
      <c r="BA4">
        <v>1</v>
      </c>
      <c r="BB4">
        <v>6</v>
      </c>
      <c r="BC4">
        <v>5</v>
      </c>
      <c r="BD4">
        <v>1</v>
      </c>
      <c r="BE4">
        <v>5</v>
      </c>
      <c r="BF4">
        <v>4</v>
      </c>
      <c r="BG4">
        <v>4</v>
      </c>
      <c r="BH4">
        <v>3</v>
      </c>
      <c r="BI4">
        <v>1</v>
      </c>
      <c r="BJ4">
        <v>5</v>
      </c>
      <c r="BK4">
        <v>6</v>
      </c>
      <c r="BL4">
        <v>1</v>
      </c>
      <c r="BM4">
        <v>1</v>
      </c>
      <c r="BN4">
        <v>6</v>
      </c>
      <c r="BO4">
        <v>5</v>
      </c>
      <c r="BP4">
        <v>5</v>
      </c>
      <c r="BQ4">
        <v>5</v>
      </c>
      <c r="BR4">
        <v>1</v>
      </c>
      <c r="BS4">
        <v>1</v>
      </c>
      <c r="BT4">
        <v>5</v>
      </c>
      <c r="BU4">
        <v>5</v>
      </c>
      <c r="BV4">
        <v>5</v>
      </c>
      <c r="BW4">
        <v>1</v>
      </c>
      <c r="BX4">
        <v>5</v>
      </c>
      <c r="BY4">
        <v>5</v>
      </c>
      <c r="BZ4">
        <v>1</v>
      </c>
      <c r="CA4">
        <v>1</v>
      </c>
      <c r="CB4">
        <v>5</v>
      </c>
      <c r="CC4">
        <v>6</v>
      </c>
      <c r="CD4">
        <v>6</v>
      </c>
      <c r="CE4">
        <v>2</v>
      </c>
      <c r="CF4">
        <v>5</v>
      </c>
      <c r="CG4">
        <v>5</v>
      </c>
      <c r="CH4">
        <v>1</v>
      </c>
      <c r="CI4">
        <v>4</v>
      </c>
      <c r="CJ4">
        <v>5</v>
      </c>
      <c r="CK4">
        <v>5</v>
      </c>
      <c r="CL4">
        <v>6</v>
      </c>
      <c r="CM4">
        <v>1</v>
      </c>
      <c r="CN4">
        <v>5</v>
      </c>
      <c r="CO4">
        <v>6</v>
      </c>
      <c r="CP4">
        <v>1</v>
      </c>
      <c r="CQ4">
        <v>5</v>
      </c>
      <c r="CR4">
        <v>138700</v>
      </c>
      <c r="CT4">
        <f>B$2*B4</f>
        <v>2.1316596429944275</v>
      </c>
      <c r="CU4" s="122">
        <f t="shared" ref="CU4:FF7" si="3">C$2*C4</f>
        <v>2.1316596429944248</v>
      </c>
      <c r="CV4" s="122">
        <f t="shared" si="3"/>
        <v>2.1316596429944248</v>
      </c>
      <c r="CW4" s="122">
        <f t="shared" si="3"/>
        <v>1.4211064286629518</v>
      </c>
      <c r="CX4" s="122">
        <f t="shared" si="3"/>
        <v>1.7763830358286876</v>
      </c>
      <c r="CY4" s="122">
        <f t="shared" si="3"/>
        <v>0.71055321433147589</v>
      </c>
      <c r="CZ4" s="122">
        <f t="shared" si="3"/>
        <v>1.7763830358286876</v>
      </c>
      <c r="DA4" s="122">
        <f t="shared" si="3"/>
        <v>1.7763830358286898</v>
      </c>
      <c r="DB4" s="122">
        <f t="shared" si="3"/>
        <v>1.7763830358286876</v>
      </c>
      <c r="DC4" s="122">
        <f t="shared" si="3"/>
        <v>1.7763830358286885</v>
      </c>
      <c r="DD4" s="122">
        <f t="shared" si="3"/>
        <v>1.4211064286629509</v>
      </c>
      <c r="DE4" s="122">
        <f t="shared" si="3"/>
        <v>1.4211064286629509</v>
      </c>
      <c r="DF4" s="122">
        <f t="shared" si="3"/>
        <v>0.71055321433147545</v>
      </c>
      <c r="DG4" s="122">
        <f t="shared" si="3"/>
        <v>1.0658298214972124</v>
      </c>
      <c r="DH4" s="122">
        <f t="shared" si="3"/>
        <v>0.71055321433147545</v>
      </c>
      <c r="DI4" s="122">
        <f t="shared" si="3"/>
        <v>0.35527660716573795</v>
      </c>
      <c r="DJ4" s="122">
        <f t="shared" si="3"/>
        <v>0.71055321433147589</v>
      </c>
      <c r="DK4" s="122">
        <f t="shared" si="3"/>
        <v>0.35527660716573795</v>
      </c>
      <c r="DL4" s="122">
        <f t="shared" si="3"/>
        <v>1.7763830358286885</v>
      </c>
      <c r="DM4" s="122">
        <f t="shared" si="3"/>
        <v>2.1316596429944275</v>
      </c>
      <c r="DN4" s="122">
        <f t="shared" si="3"/>
        <v>2.1316596429944266</v>
      </c>
      <c r="DO4" s="122">
        <f t="shared" si="3"/>
        <v>2.1316596429944275</v>
      </c>
      <c r="DP4" s="122">
        <f t="shared" si="3"/>
        <v>2.1316596429944275</v>
      </c>
      <c r="DQ4" s="122">
        <f t="shared" si="3"/>
        <v>2.1316596429944266</v>
      </c>
      <c r="DR4" s="122">
        <f t="shared" si="3"/>
        <v>1.4211064286629509</v>
      </c>
      <c r="DS4" s="122">
        <f t="shared" si="3"/>
        <v>1.0658298214972133</v>
      </c>
      <c r="DT4" s="122">
        <f t="shared" si="3"/>
        <v>1.0658298214972137</v>
      </c>
      <c r="DU4" s="122">
        <f t="shared" si="3"/>
        <v>0.71055321433147589</v>
      </c>
      <c r="DV4" s="122">
        <f t="shared" si="3"/>
        <v>0.35527660716573772</v>
      </c>
      <c r="DW4" s="122">
        <f t="shared" si="3"/>
        <v>0.35527660716573772</v>
      </c>
      <c r="DX4" s="122">
        <f t="shared" si="3"/>
        <v>0.71055321433147589</v>
      </c>
      <c r="DY4" s="122">
        <f t="shared" si="3"/>
        <v>0.35527660716573795</v>
      </c>
      <c r="DZ4" s="122">
        <f t="shared" si="3"/>
        <v>0.71055321433147589</v>
      </c>
      <c r="EA4" s="122">
        <f t="shared" si="3"/>
        <v>1.7763830358286898</v>
      </c>
      <c r="EB4" s="122">
        <f t="shared" si="3"/>
        <v>2.1316596429944266</v>
      </c>
      <c r="EC4" s="122">
        <f t="shared" si="3"/>
        <v>0.35527660716573772</v>
      </c>
      <c r="ED4" s="122">
        <f t="shared" si="3"/>
        <v>0.35527660716573795</v>
      </c>
      <c r="EE4" s="122">
        <f t="shared" si="3"/>
        <v>0.71055321433147545</v>
      </c>
      <c r="EF4" s="122">
        <f t="shared" si="3"/>
        <v>0.35527660716573772</v>
      </c>
      <c r="EG4" s="122">
        <f t="shared" si="3"/>
        <v>0.71055321433147589</v>
      </c>
      <c r="EH4" s="122">
        <f t="shared" si="3"/>
        <v>0.71055321433147545</v>
      </c>
      <c r="EI4" s="122">
        <f t="shared" si="3"/>
        <v>0.35527660716573772</v>
      </c>
      <c r="EJ4" s="122">
        <f t="shared" si="3"/>
        <v>0.35527660716573772</v>
      </c>
      <c r="EK4" s="122">
        <f t="shared" si="3"/>
        <v>2.1316596429944275</v>
      </c>
      <c r="EL4" s="122">
        <f t="shared" si="3"/>
        <v>2.1316596429944275</v>
      </c>
      <c r="EM4" s="122">
        <f t="shared" si="3"/>
        <v>2.1316596429944275</v>
      </c>
      <c r="EN4" s="122">
        <f t="shared" si="3"/>
        <v>1.7763830358286898</v>
      </c>
      <c r="EO4" s="122">
        <f t="shared" si="3"/>
        <v>1.7763830358286898</v>
      </c>
      <c r="EP4" s="122">
        <f t="shared" si="3"/>
        <v>0.35527660716573772</v>
      </c>
      <c r="EQ4" s="122">
        <f t="shared" si="3"/>
        <v>1.7763830358286885</v>
      </c>
      <c r="ER4" s="122">
        <f t="shared" si="3"/>
        <v>2.1316596429944275</v>
      </c>
      <c r="ES4" s="122">
        <f t="shared" si="3"/>
        <v>0.35527660716573772</v>
      </c>
      <c r="ET4" s="122">
        <f t="shared" si="3"/>
        <v>2.1316596429944266</v>
      </c>
      <c r="EU4" s="122">
        <f t="shared" si="3"/>
        <v>1.7763830358286898</v>
      </c>
      <c r="EV4" s="122">
        <f t="shared" si="3"/>
        <v>0.35527660716573795</v>
      </c>
      <c r="EW4" s="122">
        <f t="shared" si="3"/>
        <v>1.7763830358286885</v>
      </c>
      <c r="EX4" s="122">
        <f t="shared" si="3"/>
        <v>1.4211064286629509</v>
      </c>
      <c r="EY4" s="122">
        <f t="shared" si="3"/>
        <v>1.4211064286629509</v>
      </c>
      <c r="EZ4" s="122">
        <f t="shared" si="3"/>
        <v>1.0658298214972133</v>
      </c>
      <c r="FA4" s="122">
        <f t="shared" si="3"/>
        <v>0.35527660716573772</v>
      </c>
      <c r="FB4" s="122">
        <f t="shared" si="3"/>
        <v>1.7763830358286885</v>
      </c>
      <c r="FC4" s="122">
        <f t="shared" si="3"/>
        <v>2.1316596429944275</v>
      </c>
      <c r="FD4" s="122">
        <f t="shared" si="3"/>
        <v>0.35527660716573772</v>
      </c>
      <c r="FE4" s="122">
        <f t="shared" si="3"/>
        <v>0.35527660716573772</v>
      </c>
      <c r="FF4" s="122">
        <f t="shared" si="3"/>
        <v>2.1316596429944266</v>
      </c>
      <c r="FG4" s="122">
        <f t="shared" ref="FG4:GI12" si="4">BO$2*BO4</f>
        <v>1.7763830358286898</v>
      </c>
      <c r="FH4" s="122">
        <f t="shared" si="4"/>
        <v>1.7763830358286885</v>
      </c>
      <c r="FI4" s="122">
        <f t="shared" si="4"/>
        <v>1.7763830358286885</v>
      </c>
      <c r="FJ4" s="122">
        <f t="shared" si="4"/>
        <v>0.35527660716573772</v>
      </c>
      <c r="FK4" s="122">
        <f t="shared" si="4"/>
        <v>0.35527660716573772</v>
      </c>
      <c r="FL4" s="122">
        <f t="shared" si="4"/>
        <v>1.7763830358286885</v>
      </c>
      <c r="FM4" s="122">
        <f t="shared" si="4"/>
        <v>1.7763830358286885</v>
      </c>
      <c r="FN4" s="122">
        <f t="shared" si="4"/>
        <v>1.7763830358286885</v>
      </c>
      <c r="FO4" s="122">
        <f t="shared" si="4"/>
        <v>0.35527660716573772</v>
      </c>
      <c r="FP4" s="122">
        <f t="shared" si="4"/>
        <v>1.7763830358286885</v>
      </c>
      <c r="FQ4" s="122">
        <f t="shared" si="4"/>
        <v>1.7763830358286885</v>
      </c>
      <c r="FR4" s="122">
        <f t="shared" si="4"/>
        <v>0.35527660716573795</v>
      </c>
      <c r="FS4" s="122">
        <f t="shared" si="4"/>
        <v>0.35527660716573772</v>
      </c>
      <c r="FT4" s="122">
        <f t="shared" si="4"/>
        <v>1.7763830358286898</v>
      </c>
      <c r="FU4" s="122">
        <f t="shared" si="4"/>
        <v>2.1316596429944266</v>
      </c>
      <c r="FV4" s="122">
        <f t="shared" si="4"/>
        <v>2.1316596429944266</v>
      </c>
      <c r="FW4" s="122">
        <f t="shared" si="4"/>
        <v>0.71055321433147545</v>
      </c>
      <c r="FX4" s="122">
        <f t="shared" si="4"/>
        <v>1.7763830358286885</v>
      </c>
      <c r="FY4" s="122">
        <f t="shared" si="4"/>
        <v>1.7763830358286885</v>
      </c>
      <c r="FZ4" s="122">
        <f t="shared" si="4"/>
        <v>0.35527660716573795</v>
      </c>
      <c r="GA4" s="122">
        <f t="shared" si="4"/>
        <v>1.4211064286629509</v>
      </c>
      <c r="GB4" s="122">
        <f t="shared" si="4"/>
        <v>1.7763830358286885</v>
      </c>
      <c r="GC4" s="122">
        <f t="shared" si="4"/>
        <v>1.7763830358286885</v>
      </c>
      <c r="GD4" s="122">
        <f t="shared" si="4"/>
        <v>2.1316596429944266</v>
      </c>
      <c r="GE4" s="122">
        <f t="shared" si="4"/>
        <v>0.35527660716573772</v>
      </c>
      <c r="GF4" s="122">
        <f t="shared" si="4"/>
        <v>1.7763830358286885</v>
      </c>
      <c r="GG4" s="122">
        <f t="shared" si="4"/>
        <v>2.1316596429944266</v>
      </c>
      <c r="GH4" s="122">
        <f t="shared" si="4"/>
        <v>0.35527660716573772</v>
      </c>
      <c r="GI4" s="122">
        <f t="shared" si="4"/>
        <v>1.7763830358286885</v>
      </c>
      <c r="GJ4" s="123">
        <f t="shared" si="2"/>
        <v>138700</v>
      </c>
      <c r="GK4" s="122">
        <f>PRODUCT(CT4:GI4)</f>
        <v>209.74018050189167</v>
      </c>
      <c r="GL4" s="122">
        <f>GJ4-GK4</f>
        <v>138490.25981949811</v>
      </c>
    </row>
    <row r="5" spans="1:194" x14ac:dyDescent="0.3">
      <c r="A5" t="s">
        <v>97</v>
      </c>
      <c r="B5">
        <v>5</v>
      </c>
      <c r="C5">
        <v>6</v>
      </c>
      <c r="D5">
        <v>6</v>
      </c>
      <c r="E5">
        <v>3</v>
      </c>
      <c r="F5">
        <v>1</v>
      </c>
      <c r="G5">
        <v>3</v>
      </c>
      <c r="H5">
        <v>1</v>
      </c>
      <c r="I5">
        <v>6</v>
      </c>
      <c r="J5">
        <v>6</v>
      </c>
      <c r="K5">
        <v>5</v>
      </c>
      <c r="L5">
        <v>3</v>
      </c>
      <c r="M5">
        <v>3</v>
      </c>
      <c r="N5">
        <v>3</v>
      </c>
      <c r="O5">
        <v>1</v>
      </c>
      <c r="P5">
        <v>6</v>
      </c>
      <c r="Q5">
        <v>5</v>
      </c>
      <c r="R5">
        <v>3</v>
      </c>
      <c r="S5">
        <v>1</v>
      </c>
      <c r="T5">
        <v>1</v>
      </c>
      <c r="U5">
        <v>6</v>
      </c>
      <c r="V5">
        <v>6</v>
      </c>
      <c r="W5">
        <v>6</v>
      </c>
      <c r="X5">
        <v>6</v>
      </c>
      <c r="Y5">
        <v>1</v>
      </c>
      <c r="Z5">
        <v>6</v>
      </c>
      <c r="AA5">
        <v>1</v>
      </c>
      <c r="AB5">
        <v>4</v>
      </c>
      <c r="AC5">
        <v>3</v>
      </c>
      <c r="AD5">
        <v>3</v>
      </c>
      <c r="AE5">
        <v>3</v>
      </c>
      <c r="AF5">
        <v>3</v>
      </c>
      <c r="AG5">
        <v>4</v>
      </c>
      <c r="AH5">
        <v>1</v>
      </c>
      <c r="AI5">
        <v>1</v>
      </c>
      <c r="AJ5">
        <v>5</v>
      </c>
      <c r="AK5">
        <v>3</v>
      </c>
      <c r="AL5">
        <v>3</v>
      </c>
      <c r="AM5">
        <v>3</v>
      </c>
      <c r="AN5">
        <v>1</v>
      </c>
      <c r="AO5">
        <v>1</v>
      </c>
      <c r="AP5">
        <v>3</v>
      </c>
      <c r="AQ5">
        <v>3</v>
      </c>
      <c r="AR5">
        <v>1</v>
      </c>
      <c r="AS5">
        <v>1</v>
      </c>
      <c r="AT5">
        <v>1</v>
      </c>
      <c r="AU5">
        <v>5</v>
      </c>
      <c r="AV5">
        <v>3</v>
      </c>
      <c r="AW5">
        <v>3</v>
      </c>
      <c r="AX5">
        <v>1</v>
      </c>
      <c r="AY5">
        <v>1</v>
      </c>
      <c r="AZ5">
        <v>3</v>
      </c>
      <c r="BA5">
        <v>1</v>
      </c>
      <c r="BB5">
        <v>1</v>
      </c>
      <c r="BC5">
        <v>6</v>
      </c>
      <c r="BD5">
        <v>4</v>
      </c>
      <c r="BE5">
        <v>1</v>
      </c>
      <c r="BF5">
        <v>6</v>
      </c>
      <c r="BG5">
        <v>3</v>
      </c>
      <c r="BH5">
        <v>3</v>
      </c>
      <c r="BI5">
        <v>4</v>
      </c>
      <c r="BJ5">
        <v>1</v>
      </c>
      <c r="BK5">
        <v>1</v>
      </c>
      <c r="BL5">
        <v>3</v>
      </c>
      <c r="BM5">
        <v>1</v>
      </c>
      <c r="BN5">
        <v>3</v>
      </c>
      <c r="BO5">
        <v>1</v>
      </c>
      <c r="BP5">
        <v>1</v>
      </c>
      <c r="BQ5">
        <v>3</v>
      </c>
      <c r="BR5">
        <v>4</v>
      </c>
      <c r="BS5">
        <v>4</v>
      </c>
      <c r="BT5">
        <v>4</v>
      </c>
      <c r="BU5">
        <v>5</v>
      </c>
      <c r="BV5">
        <v>5</v>
      </c>
      <c r="BW5">
        <v>5</v>
      </c>
      <c r="BX5">
        <v>5</v>
      </c>
      <c r="BY5">
        <v>1</v>
      </c>
      <c r="BZ5">
        <v>3</v>
      </c>
      <c r="CA5">
        <v>3</v>
      </c>
      <c r="CB5">
        <v>1</v>
      </c>
      <c r="CC5">
        <v>4</v>
      </c>
      <c r="CD5">
        <v>6</v>
      </c>
      <c r="CE5">
        <v>1</v>
      </c>
      <c r="CF5">
        <v>1</v>
      </c>
      <c r="CG5">
        <v>1</v>
      </c>
      <c r="CH5">
        <v>3</v>
      </c>
      <c r="CI5">
        <v>3</v>
      </c>
      <c r="CJ5">
        <v>3</v>
      </c>
      <c r="CK5">
        <v>3</v>
      </c>
      <c r="CL5">
        <v>5</v>
      </c>
      <c r="CM5">
        <v>6</v>
      </c>
      <c r="CN5">
        <v>4</v>
      </c>
      <c r="CO5">
        <v>1</v>
      </c>
      <c r="CP5">
        <v>3</v>
      </c>
      <c r="CQ5">
        <v>3</v>
      </c>
      <c r="CR5">
        <v>115100</v>
      </c>
      <c r="CT5">
        <f t="shared" ref="CT5:DI23" si="5">B$2*B5</f>
        <v>1.7763830358286898</v>
      </c>
      <c r="CU5" s="122">
        <f t="shared" si="3"/>
        <v>2.1316596429944248</v>
      </c>
      <c r="CV5" s="122">
        <f t="shared" si="3"/>
        <v>2.1316596429944248</v>
      </c>
      <c r="CW5" s="122">
        <f t="shared" si="3"/>
        <v>1.0658298214972137</v>
      </c>
      <c r="CX5" s="122">
        <f t="shared" si="3"/>
        <v>0.3552766071657375</v>
      </c>
      <c r="CY5" s="122">
        <f t="shared" si="3"/>
        <v>1.0658298214972137</v>
      </c>
      <c r="CZ5" s="122">
        <f t="shared" si="3"/>
        <v>0.3552766071657375</v>
      </c>
      <c r="DA5" s="122">
        <f t="shared" si="3"/>
        <v>2.1316596429944275</v>
      </c>
      <c r="DB5" s="122">
        <f t="shared" si="3"/>
        <v>2.1316596429944248</v>
      </c>
      <c r="DC5" s="122">
        <f t="shared" si="3"/>
        <v>1.7763830358286885</v>
      </c>
      <c r="DD5" s="122">
        <f t="shared" si="3"/>
        <v>1.0658298214972133</v>
      </c>
      <c r="DE5" s="122">
        <f t="shared" si="3"/>
        <v>1.0658298214972133</v>
      </c>
      <c r="DF5" s="122">
        <f t="shared" si="3"/>
        <v>1.0658298214972133</v>
      </c>
      <c r="DG5" s="122">
        <f t="shared" si="3"/>
        <v>0.3552766071657375</v>
      </c>
      <c r="DH5" s="122">
        <f t="shared" si="3"/>
        <v>2.1316596429944266</v>
      </c>
      <c r="DI5" s="122">
        <f t="shared" si="3"/>
        <v>1.7763830358286898</v>
      </c>
      <c r="DJ5" s="122">
        <f t="shared" si="3"/>
        <v>1.0658298214972137</v>
      </c>
      <c r="DK5" s="122">
        <f t="shared" si="3"/>
        <v>0.35527660716573795</v>
      </c>
      <c r="DL5" s="122">
        <f t="shared" si="3"/>
        <v>0.35527660716573772</v>
      </c>
      <c r="DM5" s="122">
        <f t="shared" si="3"/>
        <v>2.1316596429944275</v>
      </c>
      <c r="DN5" s="122">
        <f t="shared" si="3"/>
        <v>2.1316596429944266</v>
      </c>
      <c r="DO5" s="122">
        <f t="shared" si="3"/>
        <v>2.1316596429944275</v>
      </c>
      <c r="DP5" s="122">
        <f t="shared" si="3"/>
        <v>2.1316596429944275</v>
      </c>
      <c r="DQ5" s="122">
        <f t="shared" si="3"/>
        <v>0.35527660716573772</v>
      </c>
      <c r="DR5" s="122">
        <f t="shared" si="3"/>
        <v>2.1316596429944266</v>
      </c>
      <c r="DS5" s="122">
        <f t="shared" si="3"/>
        <v>0.35527660716573772</v>
      </c>
      <c r="DT5" s="122">
        <f t="shared" si="3"/>
        <v>1.4211064286629518</v>
      </c>
      <c r="DU5" s="122">
        <f t="shared" si="3"/>
        <v>1.0658298214972137</v>
      </c>
      <c r="DV5" s="122">
        <f t="shared" si="3"/>
        <v>1.0658298214972133</v>
      </c>
      <c r="DW5" s="122">
        <f t="shared" si="3"/>
        <v>1.0658298214972133</v>
      </c>
      <c r="DX5" s="122">
        <f t="shared" si="3"/>
        <v>1.0658298214972137</v>
      </c>
      <c r="DY5" s="122">
        <f t="shared" si="3"/>
        <v>1.4211064286629518</v>
      </c>
      <c r="DZ5" s="122">
        <f t="shared" si="3"/>
        <v>0.35527660716573795</v>
      </c>
      <c r="EA5" s="122">
        <f t="shared" si="3"/>
        <v>0.35527660716573795</v>
      </c>
      <c r="EB5" s="122">
        <f t="shared" si="3"/>
        <v>1.7763830358286885</v>
      </c>
      <c r="EC5" s="122">
        <f t="shared" si="3"/>
        <v>1.0658298214972133</v>
      </c>
      <c r="ED5" s="122">
        <f t="shared" si="3"/>
        <v>1.0658298214972137</v>
      </c>
      <c r="EE5" s="122">
        <f t="shared" si="3"/>
        <v>1.0658298214972133</v>
      </c>
      <c r="EF5" s="122">
        <f t="shared" si="3"/>
        <v>0.35527660716573772</v>
      </c>
      <c r="EG5" s="122">
        <f t="shared" si="3"/>
        <v>0.35527660716573795</v>
      </c>
      <c r="EH5" s="122">
        <f t="shared" si="3"/>
        <v>1.0658298214972133</v>
      </c>
      <c r="EI5" s="122">
        <f t="shared" si="3"/>
        <v>1.0658298214972133</v>
      </c>
      <c r="EJ5" s="122">
        <f t="shared" si="3"/>
        <v>0.35527660716573772</v>
      </c>
      <c r="EK5" s="122">
        <f t="shared" si="3"/>
        <v>0.35527660716573795</v>
      </c>
      <c r="EL5" s="122">
        <f t="shared" si="3"/>
        <v>0.35527660716573795</v>
      </c>
      <c r="EM5" s="122">
        <f t="shared" si="3"/>
        <v>1.7763830358286898</v>
      </c>
      <c r="EN5" s="122">
        <f t="shared" si="3"/>
        <v>1.0658298214972137</v>
      </c>
      <c r="EO5" s="122">
        <f t="shared" si="3"/>
        <v>1.0658298214972137</v>
      </c>
      <c r="EP5" s="122">
        <f t="shared" si="3"/>
        <v>0.35527660716573772</v>
      </c>
      <c r="EQ5" s="122">
        <f t="shared" si="3"/>
        <v>0.35527660716573772</v>
      </c>
      <c r="ER5" s="122">
        <f t="shared" si="3"/>
        <v>1.0658298214972137</v>
      </c>
      <c r="ES5" s="122">
        <f t="shared" si="3"/>
        <v>0.35527660716573772</v>
      </c>
      <c r="ET5" s="122">
        <f t="shared" si="3"/>
        <v>0.35527660716573772</v>
      </c>
      <c r="EU5" s="122">
        <f t="shared" si="3"/>
        <v>2.1316596429944275</v>
      </c>
      <c r="EV5" s="122">
        <f t="shared" si="3"/>
        <v>1.4211064286629518</v>
      </c>
      <c r="EW5" s="122">
        <f t="shared" si="3"/>
        <v>0.35527660716573772</v>
      </c>
      <c r="EX5" s="122">
        <f t="shared" si="3"/>
        <v>2.1316596429944266</v>
      </c>
      <c r="EY5" s="122">
        <f t="shared" si="3"/>
        <v>1.0658298214972133</v>
      </c>
      <c r="EZ5" s="122">
        <f t="shared" si="3"/>
        <v>1.0658298214972133</v>
      </c>
      <c r="FA5" s="122">
        <f t="shared" si="3"/>
        <v>1.4211064286629509</v>
      </c>
      <c r="FB5" s="122">
        <f t="shared" si="3"/>
        <v>0.35527660716573772</v>
      </c>
      <c r="FC5" s="122">
        <f t="shared" si="3"/>
        <v>0.35527660716573795</v>
      </c>
      <c r="FD5" s="122">
        <f t="shared" si="3"/>
        <v>1.0658298214972133</v>
      </c>
      <c r="FE5" s="122">
        <f t="shared" si="3"/>
        <v>0.35527660716573772</v>
      </c>
      <c r="FF5" s="122">
        <f t="shared" si="3"/>
        <v>1.0658298214972133</v>
      </c>
      <c r="FG5" s="122">
        <f t="shared" si="4"/>
        <v>0.35527660716573795</v>
      </c>
      <c r="FH5" s="122">
        <f t="shared" si="4"/>
        <v>0.35527660716573772</v>
      </c>
      <c r="FI5" s="122">
        <f t="shared" si="4"/>
        <v>1.0658298214972133</v>
      </c>
      <c r="FJ5" s="122">
        <f t="shared" si="4"/>
        <v>1.4211064286629509</v>
      </c>
      <c r="FK5" s="122">
        <f t="shared" si="4"/>
        <v>1.4211064286629509</v>
      </c>
      <c r="FL5" s="122">
        <f t="shared" si="4"/>
        <v>1.4211064286629509</v>
      </c>
      <c r="FM5" s="122">
        <f t="shared" si="4"/>
        <v>1.7763830358286885</v>
      </c>
      <c r="FN5" s="122">
        <f t="shared" si="4"/>
        <v>1.7763830358286885</v>
      </c>
      <c r="FO5" s="122">
        <f t="shared" si="4"/>
        <v>1.7763830358286885</v>
      </c>
      <c r="FP5" s="122">
        <f t="shared" si="4"/>
        <v>1.7763830358286885</v>
      </c>
      <c r="FQ5" s="122">
        <f t="shared" si="4"/>
        <v>0.35527660716573772</v>
      </c>
      <c r="FR5" s="122">
        <f t="shared" si="4"/>
        <v>1.0658298214972137</v>
      </c>
      <c r="FS5" s="122">
        <f t="shared" si="4"/>
        <v>1.0658298214972133</v>
      </c>
      <c r="FT5" s="122">
        <f t="shared" si="4"/>
        <v>0.35527660716573795</v>
      </c>
      <c r="FU5" s="122">
        <f t="shared" si="4"/>
        <v>1.4211064286629509</v>
      </c>
      <c r="FV5" s="122">
        <f t="shared" si="4"/>
        <v>2.1316596429944266</v>
      </c>
      <c r="FW5" s="122">
        <f t="shared" si="4"/>
        <v>0.35527660716573772</v>
      </c>
      <c r="FX5" s="122">
        <f t="shared" si="4"/>
        <v>0.35527660716573772</v>
      </c>
      <c r="FY5" s="122">
        <f t="shared" si="4"/>
        <v>0.35527660716573772</v>
      </c>
      <c r="FZ5" s="122">
        <f t="shared" si="4"/>
        <v>1.0658298214972137</v>
      </c>
      <c r="GA5" s="122">
        <f t="shared" si="4"/>
        <v>1.0658298214972133</v>
      </c>
      <c r="GB5" s="122">
        <f t="shared" si="4"/>
        <v>1.0658298214972133</v>
      </c>
      <c r="GC5" s="122">
        <f t="shared" si="4"/>
        <v>1.0658298214972133</v>
      </c>
      <c r="GD5" s="122">
        <f t="shared" si="4"/>
        <v>1.7763830358286885</v>
      </c>
      <c r="GE5" s="122">
        <f t="shared" si="4"/>
        <v>2.1316596429944266</v>
      </c>
      <c r="GF5" s="122">
        <f t="shared" si="4"/>
        <v>1.4211064286629509</v>
      </c>
      <c r="GG5" s="122">
        <f t="shared" si="4"/>
        <v>0.35527660716573772</v>
      </c>
      <c r="GH5" s="122">
        <f t="shared" si="4"/>
        <v>1.0658298214972133</v>
      </c>
      <c r="GI5" s="122">
        <f t="shared" si="4"/>
        <v>1.0658298214972133</v>
      </c>
      <c r="GJ5" s="123">
        <f t="shared" si="2"/>
        <v>115100</v>
      </c>
      <c r="GK5" s="122">
        <f t="shared" ref="GK5:GK37" si="6">PRODUCT(CT5:GI5)</f>
        <v>7.0206603805144405E-5</v>
      </c>
      <c r="GL5" s="122">
        <f t="shared" ref="GL5:GL37" si="7">GJ5-GK5</f>
        <v>115099.9999297934</v>
      </c>
    </row>
    <row r="6" spans="1:194" x14ac:dyDescent="0.3">
      <c r="A6" t="s">
        <v>98</v>
      </c>
      <c r="B6">
        <v>6</v>
      </c>
      <c r="C6">
        <v>6</v>
      </c>
      <c r="D6">
        <v>6</v>
      </c>
      <c r="E6">
        <v>1</v>
      </c>
      <c r="F6">
        <v>1</v>
      </c>
      <c r="G6">
        <v>6</v>
      </c>
      <c r="H6">
        <v>1</v>
      </c>
      <c r="I6">
        <v>5</v>
      </c>
      <c r="J6">
        <v>6</v>
      </c>
      <c r="K6">
        <v>1</v>
      </c>
      <c r="L6">
        <v>1</v>
      </c>
      <c r="M6">
        <v>4</v>
      </c>
      <c r="N6">
        <v>4</v>
      </c>
      <c r="O6">
        <v>1</v>
      </c>
      <c r="P6">
        <v>2</v>
      </c>
      <c r="Q6">
        <v>2</v>
      </c>
      <c r="R6">
        <v>3</v>
      </c>
      <c r="S6">
        <v>5</v>
      </c>
      <c r="T6">
        <v>5</v>
      </c>
      <c r="U6">
        <v>6</v>
      </c>
      <c r="V6">
        <v>6</v>
      </c>
      <c r="W6">
        <v>6</v>
      </c>
      <c r="X6">
        <v>6</v>
      </c>
      <c r="Y6">
        <v>6</v>
      </c>
      <c r="Z6">
        <v>5</v>
      </c>
      <c r="AA6">
        <v>1</v>
      </c>
      <c r="AB6">
        <v>5</v>
      </c>
      <c r="AC6">
        <v>1</v>
      </c>
      <c r="AD6">
        <v>1</v>
      </c>
      <c r="AE6">
        <v>1</v>
      </c>
      <c r="AF6">
        <v>1</v>
      </c>
      <c r="AG6">
        <v>5</v>
      </c>
      <c r="AH6">
        <v>1</v>
      </c>
      <c r="AI6">
        <v>1</v>
      </c>
      <c r="AJ6">
        <v>6</v>
      </c>
      <c r="AK6">
        <v>1</v>
      </c>
      <c r="AL6">
        <v>4</v>
      </c>
      <c r="AM6">
        <v>4</v>
      </c>
      <c r="AN6">
        <v>5</v>
      </c>
      <c r="AO6">
        <v>1</v>
      </c>
      <c r="AP6">
        <v>4</v>
      </c>
      <c r="AQ6">
        <v>1</v>
      </c>
      <c r="AR6">
        <v>1</v>
      </c>
      <c r="AS6">
        <v>1</v>
      </c>
      <c r="AT6">
        <v>6</v>
      </c>
      <c r="AU6">
        <v>1</v>
      </c>
      <c r="AV6">
        <v>5</v>
      </c>
      <c r="AW6">
        <v>4</v>
      </c>
      <c r="AX6">
        <v>1</v>
      </c>
      <c r="AY6">
        <v>5</v>
      </c>
      <c r="AZ6">
        <v>1</v>
      </c>
      <c r="BA6">
        <v>5</v>
      </c>
      <c r="BB6">
        <v>1</v>
      </c>
      <c r="BC6">
        <v>5</v>
      </c>
      <c r="BD6">
        <v>1</v>
      </c>
      <c r="BE6">
        <v>4</v>
      </c>
      <c r="BF6">
        <v>5</v>
      </c>
      <c r="BG6">
        <v>4</v>
      </c>
      <c r="BH6">
        <v>5</v>
      </c>
      <c r="BI6">
        <v>5</v>
      </c>
      <c r="BJ6">
        <v>1</v>
      </c>
      <c r="BK6">
        <v>1</v>
      </c>
      <c r="BL6">
        <v>5</v>
      </c>
      <c r="BM6">
        <v>6</v>
      </c>
      <c r="BN6">
        <v>6</v>
      </c>
      <c r="BO6">
        <v>5</v>
      </c>
      <c r="BP6">
        <v>1</v>
      </c>
      <c r="BQ6">
        <v>5</v>
      </c>
      <c r="BR6">
        <v>1</v>
      </c>
      <c r="BS6">
        <v>1</v>
      </c>
      <c r="BT6">
        <v>1</v>
      </c>
      <c r="BU6">
        <v>1</v>
      </c>
      <c r="BV6">
        <v>5</v>
      </c>
      <c r="BW6">
        <v>5</v>
      </c>
      <c r="BX6">
        <v>1</v>
      </c>
      <c r="BY6">
        <v>1</v>
      </c>
      <c r="BZ6">
        <v>1</v>
      </c>
      <c r="CA6">
        <v>1</v>
      </c>
      <c r="CB6">
        <v>1</v>
      </c>
      <c r="CC6">
        <v>6</v>
      </c>
      <c r="CD6">
        <v>6</v>
      </c>
      <c r="CE6">
        <v>1</v>
      </c>
      <c r="CF6">
        <v>5</v>
      </c>
      <c r="CG6">
        <v>6</v>
      </c>
      <c r="CH6">
        <v>1</v>
      </c>
      <c r="CI6">
        <v>6</v>
      </c>
      <c r="CJ6">
        <v>1</v>
      </c>
      <c r="CK6">
        <v>5</v>
      </c>
      <c r="CL6">
        <v>6</v>
      </c>
      <c r="CM6">
        <v>5</v>
      </c>
      <c r="CN6">
        <v>1</v>
      </c>
      <c r="CO6">
        <v>1</v>
      </c>
      <c r="CP6">
        <v>2</v>
      </c>
      <c r="CQ6">
        <v>5</v>
      </c>
      <c r="CR6">
        <v>115600</v>
      </c>
      <c r="CT6">
        <f t="shared" si="5"/>
        <v>2.1316596429944275</v>
      </c>
      <c r="CU6" s="122">
        <f t="shared" si="3"/>
        <v>2.1316596429944248</v>
      </c>
      <c r="CV6" s="122">
        <f t="shared" si="3"/>
        <v>2.1316596429944248</v>
      </c>
      <c r="CW6" s="122">
        <f t="shared" si="3"/>
        <v>0.35527660716573795</v>
      </c>
      <c r="CX6" s="122">
        <f t="shared" si="3"/>
        <v>0.3552766071657375</v>
      </c>
      <c r="CY6" s="122">
        <f t="shared" si="3"/>
        <v>2.1316596429944275</v>
      </c>
      <c r="CZ6" s="122">
        <f t="shared" si="3"/>
        <v>0.3552766071657375</v>
      </c>
      <c r="DA6" s="122">
        <f t="shared" si="3"/>
        <v>1.7763830358286898</v>
      </c>
      <c r="DB6" s="122">
        <f t="shared" si="3"/>
        <v>2.1316596429944248</v>
      </c>
      <c r="DC6" s="122">
        <f t="shared" si="3"/>
        <v>0.35527660716573772</v>
      </c>
      <c r="DD6" s="122">
        <f t="shared" si="3"/>
        <v>0.35527660716573772</v>
      </c>
      <c r="DE6" s="122">
        <f t="shared" si="3"/>
        <v>1.4211064286629509</v>
      </c>
      <c r="DF6" s="122">
        <f t="shared" si="3"/>
        <v>1.4211064286629509</v>
      </c>
      <c r="DG6" s="122">
        <f t="shared" si="3"/>
        <v>0.3552766071657375</v>
      </c>
      <c r="DH6" s="122">
        <f t="shared" si="3"/>
        <v>0.71055321433147545</v>
      </c>
      <c r="DI6" s="122">
        <f t="shared" si="3"/>
        <v>0.71055321433147589</v>
      </c>
      <c r="DJ6" s="122">
        <f t="shared" si="3"/>
        <v>1.0658298214972137</v>
      </c>
      <c r="DK6" s="122">
        <f t="shared" si="3"/>
        <v>1.7763830358286898</v>
      </c>
      <c r="DL6" s="122">
        <f t="shared" si="3"/>
        <v>1.7763830358286885</v>
      </c>
      <c r="DM6" s="122">
        <f t="shared" si="3"/>
        <v>2.1316596429944275</v>
      </c>
      <c r="DN6" s="122">
        <f t="shared" si="3"/>
        <v>2.1316596429944266</v>
      </c>
      <c r="DO6" s="122">
        <f t="shared" si="3"/>
        <v>2.1316596429944275</v>
      </c>
      <c r="DP6" s="122">
        <f t="shared" si="3"/>
        <v>2.1316596429944275</v>
      </c>
      <c r="DQ6" s="122">
        <f t="shared" si="3"/>
        <v>2.1316596429944266</v>
      </c>
      <c r="DR6" s="122">
        <f t="shared" si="3"/>
        <v>1.7763830358286885</v>
      </c>
      <c r="DS6" s="122">
        <f t="shared" si="3"/>
        <v>0.35527660716573772</v>
      </c>
      <c r="DT6" s="122">
        <f t="shared" si="3"/>
        <v>1.7763830358286898</v>
      </c>
      <c r="DU6" s="122">
        <f t="shared" si="3"/>
        <v>0.35527660716573795</v>
      </c>
      <c r="DV6" s="122">
        <f t="shared" si="3"/>
        <v>0.35527660716573772</v>
      </c>
      <c r="DW6" s="122">
        <f t="shared" si="3"/>
        <v>0.35527660716573772</v>
      </c>
      <c r="DX6" s="122">
        <f t="shared" si="3"/>
        <v>0.35527660716573795</v>
      </c>
      <c r="DY6" s="122">
        <f t="shared" si="3"/>
        <v>1.7763830358286898</v>
      </c>
      <c r="DZ6" s="122">
        <f t="shared" si="3"/>
        <v>0.35527660716573795</v>
      </c>
      <c r="EA6" s="122">
        <f t="shared" si="3"/>
        <v>0.35527660716573795</v>
      </c>
      <c r="EB6" s="122">
        <f t="shared" si="3"/>
        <v>2.1316596429944266</v>
      </c>
      <c r="EC6" s="122">
        <f t="shared" si="3"/>
        <v>0.35527660716573772</v>
      </c>
      <c r="ED6" s="122">
        <f t="shared" si="3"/>
        <v>1.4211064286629518</v>
      </c>
      <c r="EE6" s="122">
        <f t="shared" si="3"/>
        <v>1.4211064286629509</v>
      </c>
      <c r="EF6" s="122">
        <f t="shared" si="3"/>
        <v>1.7763830358286885</v>
      </c>
      <c r="EG6" s="122">
        <f t="shared" si="3"/>
        <v>0.35527660716573795</v>
      </c>
      <c r="EH6" s="122">
        <f t="shared" si="3"/>
        <v>1.4211064286629509</v>
      </c>
      <c r="EI6" s="122">
        <f t="shared" si="3"/>
        <v>0.35527660716573772</v>
      </c>
      <c r="EJ6" s="122">
        <f t="shared" si="3"/>
        <v>0.35527660716573772</v>
      </c>
      <c r="EK6" s="122">
        <f t="shared" si="3"/>
        <v>0.35527660716573795</v>
      </c>
      <c r="EL6" s="122">
        <f t="shared" si="3"/>
        <v>2.1316596429944275</v>
      </c>
      <c r="EM6" s="122">
        <f t="shared" si="3"/>
        <v>0.35527660716573795</v>
      </c>
      <c r="EN6" s="122">
        <f t="shared" si="3"/>
        <v>1.7763830358286898</v>
      </c>
      <c r="EO6" s="122">
        <f t="shared" si="3"/>
        <v>1.4211064286629518</v>
      </c>
      <c r="EP6" s="122">
        <f t="shared" si="3"/>
        <v>0.35527660716573772</v>
      </c>
      <c r="EQ6" s="122">
        <f t="shared" si="3"/>
        <v>1.7763830358286885</v>
      </c>
      <c r="ER6" s="122">
        <f t="shared" si="3"/>
        <v>0.35527660716573795</v>
      </c>
      <c r="ES6" s="122">
        <f t="shared" si="3"/>
        <v>1.7763830358286885</v>
      </c>
      <c r="ET6" s="122">
        <f t="shared" si="3"/>
        <v>0.35527660716573772</v>
      </c>
      <c r="EU6" s="122">
        <f t="shared" si="3"/>
        <v>1.7763830358286898</v>
      </c>
      <c r="EV6" s="122">
        <f t="shared" si="3"/>
        <v>0.35527660716573795</v>
      </c>
      <c r="EW6" s="122">
        <f t="shared" si="3"/>
        <v>1.4211064286629509</v>
      </c>
      <c r="EX6" s="122">
        <f t="shared" si="3"/>
        <v>1.7763830358286885</v>
      </c>
      <c r="EY6" s="122">
        <f t="shared" si="3"/>
        <v>1.4211064286629509</v>
      </c>
      <c r="EZ6" s="122">
        <f t="shared" si="3"/>
        <v>1.7763830358286885</v>
      </c>
      <c r="FA6" s="122">
        <f t="shared" si="3"/>
        <v>1.7763830358286885</v>
      </c>
      <c r="FB6" s="122">
        <f t="shared" si="3"/>
        <v>0.35527660716573772</v>
      </c>
      <c r="FC6" s="122">
        <f t="shared" si="3"/>
        <v>0.35527660716573795</v>
      </c>
      <c r="FD6" s="122">
        <f t="shared" si="3"/>
        <v>1.7763830358286885</v>
      </c>
      <c r="FE6" s="122">
        <f t="shared" si="3"/>
        <v>2.1316596429944266</v>
      </c>
      <c r="FF6" s="122">
        <f t="shared" si="3"/>
        <v>2.1316596429944266</v>
      </c>
      <c r="FG6" s="122">
        <f t="shared" si="4"/>
        <v>1.7763830358286898</v>
      </c>
      <c r="FH6" s="122">
        <f t="shared" si="4"/>
        <v>0.35527660716573772</v>
      </c>
      <c r="FI6" s="122">
        <f t="shared" si="4"/>
        <v>1.7763830358286885</v>
      </c>
      <c r="FJ6" s="122">
        <f t="shared" si="4"/>
        <v>0.35527660716573772</v>
      </c>
      <c r="FK6" s="122">
        <f t="shared" si="4"/>
        <v>0.35527660716573772</v>
      </c>
      <c r="FL6" s="122">
        <f t="shared" si="4"/>
        <v>0.35527660716573772</v>
      </c>
      <c r="FM6" s="122">
        <f t="shared" si="4"/>
        <v>0.35527660716573772</v>
      </c>
      <c r="FN6" s="122">
        <f t="shared" si="4"/>
        <v>1.7763830358286885</v>
      </c>
      <c r="FO6" s="122">
        <f t="shared" si="4"/>
        <v>1.7763830358286885</v>
      </c>
      <c r="FP6" s="122">
        <f t="shared" si="4"/>
        <v>0.35527660716573772</v>
      </c>
      <c r="FQ6" s="122">
        <f t="shared" si="4"/>
        <v>0.35527660716573772</v>
      </c>
      <c r="FR6" s="122">
        <f t="shared" si="4"/>
        <v>0.35527660716573795</v>
      </c>
      <c r="FS6" s="122">
        <f t="shared" si="4"/>
        <v>0.35527660716573772</v>
      </c>
      <c r="FT6" s="122">
        <f t="shared" si="4"/>
        <v>0.35527660716573795</v>
      </c>
      <c r="FU6" s="122">
        <f t="shared" si="4"/>
        <v>2.1316596429944266</v>
      </c>
      <c r="FV6" s="122">
        <f t="shared" si="4"/>
        <v>2.1316596429944266</v>
      </c>
      <c r="FW6" s="122">
        <f t="shared" si="4"/>
        <v>0.35527660716573772</v>
      </c>
      <c r="FX6" s="122">
        <f t="shared" si="4"/>
        <v>1.7763830358286885</v>
      </c>
      <c r="FY6" s="122">
        <f t="shared" si="4"/>
        <v>2.1316596429944266</v>
      </c>
      <c r="FZ6" s="122">
        <f t="shared" si="4"/>
        <v>0.35527660716573795</v>
      </c>
      <c r="GA6" s="122">
        <f t="shared" si="4"/>
        <v>2.1316596429944266</v>
      </c>
      <c r="GB6" s="122">
        <f t="shared" si="4"/>
        <v>0.35527660716573772</v>
      </c>
      <c r="GC6" s="122">
        <f t="shared" si="4"/>
        <v>1.7763830358286885</v>
      </c>
      <c r="GD6" s="122">
        <f t="shared" si="4"/>
        <v>2.1316596429944266</v>
      </c>
      <c r="GE6" s="122">
        <f t="shared" si="4"/>
        <v>1.7763830358286885</v>
      </c>
      <c r="GF6" s="122">
        <f t="shared" si="4"/>
        <v>0.35527660716573772</v>
      </c>
      <c r="GG6" s="122">
        <f t="shared" si="4"/>
        <v>0.35527660716573772</v>
      </c>
      <c r="GH6" s="122">
        <f t="shared" si="4"/>
        <v>0.71055321433147545</v>
      </c>
      <c r="GI6" s="122">
        <f t="shared" si="4"/>
        <v>1.7763830358286885</v>
      </c>
      <c r="GJ6" s="123">
        <f t="shared" si="2"/>
        <v>115600</v>
      </c>
      <c r="GK6" s="122">
        <f t="shared" si="6"/>
        <v>6.4734623611694982E-6</v>
      </c>
      <c r="GL6" s="122">
        <f t="shared" si="7"/>
        <v>115599.99999352654</v>
      </c>
    </row>
    <row r="7" spans="1:194" x14ac:dyDescent="0.3">
      <c r="A7" t="s">
        <v>99</v>
      </c>
      <c r="B7">
        <v>5</v>
      </c>
      <c r="C7">
        <v>6</v>
      </c>
      <c r="D7">
        <v>6</v>
      </c>
      <c r="E7">
        <v>3</v>
      </c>
      <c r="F7">
        <v>1</v>
      </c>
      <c r="G7">
        <v>5</v>
      </c>
      <c r="H7">
        <v>1</v>
      </c>
      <c r="I7">
        <v>6</v>
      </c>
      <c r="J7">
        <v>6</v>
      </c>
      <c r="K7">
        <v>5</v>
      </c>
      <c r="L7">
        <v>3</v>
      </c>
      <c r="M7">
        <v>1</v>
      </c>
      <c r="N7">
        <v>1</v>
      </c>
      <c r="O7">
        <v>2</v>
      </c>
      <c r="P7">
        <v>1</v>
      </c>
      <c r="Q7">
        <v>1</v>
      </c>
      <c r="R7">
        <v>2</v>
      </c>
      <c r="S7">
        <v>1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6</v>
      </c>
      <c r="AA7">
        <v>1</v>
      </c>
      <c r="AB7">
        <v>1</v>
      </c>
      <c r="AC7">
        <v>3</v>
      </c>
      <c r="AD7">
        <v>1</v>
      </c>
      <c r="AE7">
        <v>1</v>
      </c>
      <c r="AF7">
        <v>3</v>
      </c>
      <c r="AG7">
        <v>1</v>
      </c>
      <c r="AH7">
        <v>1</v>
      </c>
      <c r="AI7">
        <v>1</v>
      </c>
      <c r="AJ7">
        <v>6</v>
      </c>
      <c r="AK7">
        <v>2</v>
      </c>
      <c r="AL7">
        <v>1</v>
      </c>
      <c r="AM7">
        <v>1</v>
      </c>
      <c r="AN7">
        <v>2</v>
      </c>
      <c r="AO7">
        <v>1</v>
      </c>
      <c r="AP7">
        <v>1</v>
      </c>
      <c r="AQ7">
        <v>1</v>
      </c>
      <c r="AR7">
        <v>1</v>
      </c>
      <c r="AS7">
        <v>4</v>
      </c>
      <c r="AT7">
        <v>6</v>
      </c>
      <c r="AU7">
        <v>2</v>
      </c>
      <c r="AV7">
        <v>1</v>
      </c>
      <c r="AW7">
        <v>3</v>
      </c>
      <c r="AX7">
        <v>5</v>
      </c>
      <c r="AY7">
        <v>1</v>
      </c>
      <c r="AZ7">
        <v>3</v>
      </c>
      <c r="BA7">
        <v>1</v>
      </c>
      <c r="BB7">
        <v>1</v>
      </c>
      <c r="BC7">
        <v>5</v>
      </c>
      <c r="BD7">
        <v>1</v>
      </c>
      <c r="BE7">
        <v>6</v>
      </c>
      <c r="BF7">
        <v>6</v>
      </c>
      <c r="BG7">
        <v>1</v>
      </c>
      <c r="BH7">
        <v>1</v>
      </c>
      <c r="BI7">
        <v>6</v>
      </c>
      <c r="BJ7">
        <v>6</v>
      </c>
      <c r="BK7">
        <v>1</v>
      </c>
      <c r="BL7">
        <v>2</v>
      </c>
      <c r="BM7">
        <v>6</v>
      </c>
      <c r="BN7">
        <v>2</v>
      </c>
      <c r="BO7">
        <v>2</v>
      </c>
      <c r="BP7">
        <v>1</v>
      </c>
      <c r="BQ7">
        <v>1</v>
      </c>
      <c r="BR7">
        <v>1</v>
      </c>
      <c r="BS7">
        <v>5</v>
      </c>
      <c r="BT7">
        <v>1</v>
      </c>
      <c r="BU7">
        <v>3</v>
      </c>
      <c r="BV7">
        <v>2</v>
      </c>
      <c r="BW7">
        <v>3</v>
      </c>
      <c r="BX7">
        <v>2</v>
      </c>
      <c r="BY7">
        <v>1</v>
      </c>
      <c r="BZ7">
        <v>1</v>
      </c>
      <c r="CA7">
        <v>1</v>
      </c>
      <c r="CB7">
        <v>3</v>
      </c>
      <c r="CC7">
        <v>6</v>
      </c>
      <c r="CD7">
        <v>6</v>
      </c>
      <c r="CE7">
        <v>1</v>
      </c>
      <c r="CF7">
        <v>6</v>
      </c>
      <c r="CG7">
        <v>1</v>
      </c>
      <c r="CH7">
        <v>3</v>
      </c>
      <c r="CI7">
        <v>2</v>
      </c>
      <c r="CJ7">
        <v>1</v>
      </c>
      <c r="CK7">
        <v>2</v>
      </c>
      <c r="CL7">
        <v>1</v>
      </c>
      <c r="CM7">
        <v>5</v>
      </c>
      <c r="CN7">
        <v>2</v>
      </c>
      <c r="CO7">
        <v>1</v>
      </c>
      <c r="CP7">
        <v>1</v>
      </c>
      <c r="CQ7">
        <v>5</v>
      </c>
      <c r="CR7">
        <v>131666</v>
      </c>
      <c r="CT7">
        <f t="shared" si="5"/>
        <v>1.7763830358286898</v>
      </c>
      <c r="CU7" s="122">
        <f t="shared" si="3"/>
        <v>2.1316596429944248</v>
      </c>
      <c r="CV7" s="122">
        <f t="shared" si="3"/>
        <v>2.1316596429944248</v>
      </c>
      <c r="CW7" s="122">
        <f t="shared" si="3"/>
        <v>1.0658298214972137</v>
      </c>
      <c r="CX7" s="122">
        <f t="shared" si="3"/>
        <v>0.3552766071657375</v>
      </c>
      <c r="CY7" s="122">
        <f t="shared" si="3"/>
        <v>1.7763830358286898</v>
      </c>
      <c r="CZ7" s="122">
        <f t="shared" si="3"/>
        <v>0.3552766071657375</v>
      </c>
      <c r="DA7" s="122">
        <f t="shared" si="3"/>
        <v>2.1316596429944275</v>
      </c>
      <c r="DB7" s="122">
        <f t="shared" si="3"/>
        <v>2.1316596429944248</v>
      </c>
      <c r="DC7" s="122">
        <f t="shared" si="3"/>
        <v>1.7763830358286885</v>
      </c>
      <c r="DD7" s="122">
        <f t="shared" si="3"/>
        <v>1.0658298214972133</v>
      </c>
      <c r="DE7" s="122">
        <f t="shared" si="3"/>
        <v>0.35527660716573772</v>
      </c>
      <c r="DF7" s="122">
        <f t="shared" si="3"/>
        <v>0.35527660716573772</v>
      </c>
      <c r="DG7" s="122">
        <f t="shared" si="3"/>
        <v>0.710553214331475</v>
      </c>
      <c r="DH7" s="122">
        <f t="shared" si="3"/>
        <v>0.35527660716573772</v>
      </c>
      <c r="DI7" s="122">
        <f t="shared" si="3"/>
        <v>0.35527660716573795</v>
      </c>
      <c r="DJ7" s="122">
        <f t="shared" si="3"/>
        <v>0.71055321433147589</v>
      </c>
      <c r="DK7" s="122">
        <f t="shared" si="3"/>
        <v>0.35527660716573795</v>
      </c>
      <c r="DL7" s="122">
        <f t="shared" si="3"/>
        <v>1.7763830358286885</v>
      </c>
      <c r="DM7" s="122">
        <f t="shared" si="3"/>
        <v>2.1316596429944275</v>
      </c>
      <c r="DN7" s="122">
        <f t="shared" si="3"/>
        <v>2.1316596429944266</v>
      </c>
      <c r="DO7" s="122">
        <f t="shared" si="3"/>
        <v>2.1316596429944275</v>
      </c>
      <c r="DP7" s="122">
        <f t="shared" si="3"/>
        <v>2.1316596429944275</v>
      </c>
      <c r="DQ7" s="122">
        <f t="shared" si="3"/>
        <v>2.1316596429944266</v>
      </c>
      <c r="DR7" s="122">
        <f t="shared" si="3"/>
        <v>2.1316596429944266</v>
      </c>
      <c r="DS7" s="122">
        <f t="shared" si="3"/>
        <v>0.35527660716573772</v>
      </c>
      <c r="DT7" s="122">
        <f t="shared" si="3"/>
        <v>0.35527660716573795</v>
      </c>
      <c r="DU7" s="122">
        <f t="shared" si="3"/>
        <v>1.0658298214972137</v>
      </c>
      <c r="DV7" s="122">
        <f t="shared" si="3"/>
        <v>0.35527660716573772</v>
      </c>
      <c r="DW7" s="122">
        <f t="shared" si="3"/>
        <v>0.35527660716573772</v>
      </c>
      <c r="DX7" s="122">
        <f t="shared" si="3"/>
        <v>1.0658298214972137</v>
      </c>
      <c r="DY7" s="122">
        <f t="shared" si="3"/>
        <v>0.35527660716573795</v>
      </c>
      <c r="DZ7" s="122">
        <f t="shared" si="3"/>
        <v>0.35527660716573795</v>
      </c>
      <c r="EA7" s="122">
        <f t="shared" si="3"/>
        <v>0.35527660716573795</v>
      </c>
      <c r="EB7" s="122">
        <f t="shared" si="3"/>
        <v>2.1316596429944266</v>
      </c>
      <c r="EC7" s="122">
        <f t="shared" si="3"/>
        <v>0.71055321433147545</v>
      </c>
      <c r="ED7" s="122">
        <f t="shared" si="3"/>
        <v>0.35527660716573795</v>
      </c>
      <c r="EE7" s="122">
        <f t="shared" si="3"/>
        <v>0.35527660716573772</v>
      </c>
      <c r="EF7" s="122">
        <f t="shared" si="3"/>
        <v>0.71055321433147545</v>
      </c>
      <c r="EG7" s="122">
        <f t="shared" si="3"/>
        <v>0.35527660716573795</v>
      </c>
      <c r="EH7" s="122">
        <f t="shared" si="3"/>
        <v>0.35527660716573772</v>
      </c>
      <c r="EI7" s="122">
        <f t="shared" si="3"/>
        <v>0.35527660716573772</v>
      </c>
      <c r="EJ7" s="122">
        <f t="shared" si="3"/>
        <v>0.35527660716573772</v>
      </c>
      <c r="EK7" s="122">
        <f t="shared" si="3"/>
        <v>1.4211064286629518</v>
      </c>
      <c r="EL7" s="122">
        <f t="shared" si="3"/>
        <v>2.1316596429944275</v>
      </c>
      <c r="EM7" s="122">
        <f t="shared" si="3"/>
        <v>0.71055321433147589</v>
      </c>
      <c r="EN7" s="122">
        <f t="shared" si="3"/>
        <v>0.35527660716573795</v>
      </c>
      <c r="EO7" s="122">
        <f t="shared" si="3"/>
        <v>1.0658298214972137</v>
      </c>
      <c r="EP7" s="122">
        <f t="shared" si="3"/>
        <v>1.7763830358286885</v>
      </c>
      <c r="EQ7" s="122">
        <f t="shared" si="3"/>
        <v>0.35527660716573772</v>
      </c>
      <c r="ER7" s="122">
        <f t="shared" si="3"/>
        <v>1.0658298214972137</v>
      </c>
      <c r="ES7" s="122">
        <f t="shared" si="3"/>
        <v>0.35527660716573772</v>
      </c>
      <c r="ET7" s="122">
        <f t="shared" si="3"/>
        <v>0.35527660716573772</v>
      </c>
      <c r="EU7" s="122">
        <f t="shared" si="3"/>
        <v>1.7763830358286898</v>
      </c>
      <c r="EV7" s="122">
        <f t="shared" si="3"/>
        <v>0.35527660716573795</v>
      </c>
      <c r="EW7" s="122">
        <f t="shared" si="3"/>
        <v>2.1316596429944266</v>
      </c>
      <c r="EX7" s="122">
        <f t="shared" si="3"/>
        <v>2.1316596429944266</v>
      </c>
      <c r="EY7" s="122">
        <f t="shared" si="3"/>
        <v>0.35527660716573772</v>
      </c>
      <c r="EZ7" s="122">
        <f t="shared" si="3"/>
        <v>0.35527660716573772</v>
      </c>
      <c r="FA7" s="122">
        <f t="shared" si="3"/>
        <v>2.1316596429944266</v>
      </c>
      <c r="FB7" s="122">
        <f t="shared" si="3"/>
        <v>2.1316596429944266</v>
      </c>
      <c r="FC7" s="122">
        <f t="shared" si="3"/>
        <v>0.35527660716573795</v>
      </c>
      <c r="FD7" s="122">
        <f t="shared" si="3"/>
        <v>0.71055321433147545</v>
      </c>
      <c r="FE7" s="122">
        <f t="shared" si="3"/>
        <v>2.1316596429944266</v>
      </c>
      <c r="FF7" s="122">
        <f t="shared" ref="FF7:FU28" si="8">BN$2*BN7</f>
        <v>0.71055321433147545</v>
      </c>
      <c r="FG7" s="122">
        <f t="shared" si="4"/>
        <v>0.71055321433147589</v>
      </c>
      <c r="FH7" s="122">
        <f t="shared" si="4"/>
        <v>0.35527660716573772</v>
      </c>
      <c r="FI7" s="122">
        <f t="shared" si="4"/>
        <v>0.35527660716573772</v>
      </c>
      <c r="FJ7" s="122">
        <f t="shared" si="4"/>
        <v>0.35527660716573772</v>
      </c>
      <c r="FK7" s="122">
        <f t="shared" si="4"/>
        <v>1.7763830358286885</v>
      </c>
      <c r="FL7" s="122">
        <f t="shared" si="4"/>
        <v>0.35527660716573772</v>
      </c>
      <c r="FM7" s="122">
        <f t="shared" si="4"/>
        <v>1.0658298214972133</v>
      </c>
      <c r="FN7" s="122">
        <f t="shared" si="4"/>
        <v>0.71055321433147545</v>
      </c>
      <c r="FO7" s="122">
        <f t="shared" si="4"/>
        <v>1.0658298214972133</v>
      </c>
      <c r="FP7" s="122">
        <f t="shared" si="4"/>
        <v>0.71055321433147545</v>
      </c>
      <c r="FQ7" s="122">
        <f t="shared" si="4"/>
        <v>0.35527660716573772</v>
      </c>
      <c r="FR7" s="122">
        <f t="shared" si="4"/>
        <v>0.35527660716573795</v>
      </c>
      <c r="FS7" s="122">
        <f t="shared" si="4"/>
        <v>0.35527660716573772</v>
      </c>
      <c r="FT7" s="122">
        <f t="shared" si="4"/>
        <v>1.0658298214972137</v>
      </c>
      <c r="FU7" s="122">
        <f t="shared" si="4"/>
        <v>2.1316596429944266</v>
      </c>
      <c r="FV7" s="122">
        <f t="shared" si="4"/>
        <v>2.1316596429944266</v>
      </c>
      <c r="FW7" s="122">
        <f t="shared" si="4"/>
        <v>0.35527660716573772</v>
      </c>
      <c r="FX7" s="122">
        <f t="shared" si="4"/>
        <v>2.1316596429944266</v>
      </c>
      <c r="FY7" s="122">
        <f t="shared" si="4"/>
        <v>0.35527660716573772</v>
      </c>
      <c r="FZ7" s="122">
        <f t="shared" si="4"/>
        <v>1.0658298214972137</v>
      </c>
      <c r="GA7" s="122">
        <f t="shared" si="4"/>
        <v>0.71055321433147545</v>
      </c>
      <c r="GB7" s="122">
        <f t="shared" si="4"/>
        <v>0.35527660716573772</v>
      </c>
      <c r="GC7" s="122">
        <f t="shared" si="4"/>
        <v>0.71055321433147545</v>
      </c>
      <c r="GD7" s="122">
        <f t="shared" si="4"/>
        <v>0.35527660716573772</v>
      </c>
      <c r="GE7" s="122">
        <f t="shared" si="4"/>
        <v>1.7763830358286885</v>
      </c>
      <c r="GF7" s="122">
        <f t="shared" si="4"/>
        <v>0.71055321433147545</v>
      </c>
      <c r="GG7" s="122">
        <f t="shared" si="4"/>
        <v>0.35527660716573772</v>
      </c>
      <c r="GH7" s="122">
        <f t="shared" si="4"/>
        <v>0.35527660716573772</v>
      </c>
      <c r="GI7" s="122">
        <f t="shared" si="4"/>
        <v>1.7763830358286885</v>
      </c>
      <c r="GJ7" s="123">
        <f t="shared" si="2"/>
        <v>131666</v>
      </c>
      <c r="GK7" s="122">
        <f t="shared" si="6"/>
        <v>7.8285102891970146E-12</v>
      </c>
      <c r="GL7" s="122">
        <f t="shared" si="7"/>
        <v>131666</v>
      </c>
    </row>
    <row r="8" spans="1:194" x14ac:dyDescent="0.3">
      <c r="A8" t="s">
        <v>100</v>
      </c>
      <c r="B8">
        <v>5</v>
      </c>
      <c r="C8">
        <v>6</v>
      </c>
      <c r="D8">
        <v>6</v>
      </c>
      <c r="E8">
        <v>3</v>
      </c>
      <c r="F8">
        <v>1</v>
      </c>
      <c r="G8">
        <v>5</v>
      </c>
      <c r="H8">
        <v>1</v>
      </c>
      <c r="I8">
        <v>6</v>
      </c>
      <c r="J8">
        <v>6</v>
      </c>
      <c r="K8">
        <v>5</v>
      </c>
      <c r="L8">
        <v>5</v>
      </c>
      <c r="M8">
        <v>1</v>
      </c>
      <c r="N8">
        <v>1</v>
      </c>
      <c r="O8">
        <v>5</v>
      </c>
      <c r="P8">
        <v>1</v>
      </c>
      <c r="Q8">
        <v>1</v>
      </c>
      <c r="R8">
        <v>5</v>
      </c>
      <c r="S8">
        <v>1</v>
      </c>
      <c r="T8">
        <v>5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1</v>
      </c>
      <c r="AB8">
        <v>1</v>
      </c>
      <c r="AC8">
        <v>3</v>
      </c>
      <c r="AD8">
        <v>1</v>
      </c>
      <c r="AE8">
        <v>1</v>
      </c>
      <c r="AF8">
        <v>3</v>
      </c>
      <c r="AG8">
        <v>1</v>
      </c>
      <c r="AH8">
        <v>1</v>
      </c>
      <c r="AI8">
        <v>1</v>
      </c>
      <c r="AJ8">
        <v>6</v>
      </c>
      <c r="AK8">
        <v>5</v>
      </c>
      <c r="AL8">
        <v>3</v>
      </c>
      <c r="AM8">
        <v>3</v>
      </c>
      <c r="AN8">
        <v>5</v>
      </c>
      <c r="AO8">
        <v>1</v>
      </c>
      <c r="AP8">
        <v>3</v>
      </c>
      <c r="AQ8">
        <v>1</v>
      </c>
      <c r="AR8">
        <v>1</v>
      </c>
      <c r="AS8">
        <v>5</v>
      </c>
      <c r="AT8">
        <v>6</v>
      </c>
      <c r="AU8">
        <v>5</v>
      </c>
      <c r="AV8">
        <v>1</v>
      </c>
      <c r="AW8">
        <v>3</v>
      </c>
      <c r="AX8">
        <v>5</v>
      </c>
      <c r="AY8">
        <v>1</v>
      </c>
      <c r="AZ8">
        <v>3</v>
      </c>
      <c r="BA8">
        <v>1</v>
      </c>
      <c r="BB8">
        <v>1</v>
      </c>
      <c r="BC8">
        <v>5</v>
      </c>
      <c r="BD8">
        <v>1</v>
      </c>
      <c r="BE8">
        <v>6</v>
      </c>
      <c r="BF8">
        <v>6</v>
      </c>
      <c r="BG8">
        <v>1</v>
      </c>
      <c r="BH8">
        <v>1</v>
      </c>
      <c r="BI8">
        <v>6</v>
      </c>
      <c r="BJ8">
        <v>6</v>
      </c>
      <c r="BK8">
        <v>3</v>
      </c>
      <c r="BL8">
        <v>5</v>
      </c>
      <c r="BM8">
        <v>6</v>
      </c>
      <c r="BN8">
        <v>5</v>
      </c>
      <c r="BO8">
        <v>5</v>
      </c>
      <c r="BP8">
        <v>1</v>
      </c>
      <c r="BQ8">
        <v>1</v>
      </c>
      <c r="BR8">
        <v>1</v>
      </c>
      <c r="BS8">
        <v>5</v>
      </c>
      <c r="BT8">
        <v>3</v>
      </c>
      <c r="BU8">
        <v>1</v>
      </c>
      <c r="BV8">
        <v>5</v>
      </c>
      <c r="BW8">
        <v>3</v>
      </c>
      <c r="BX8">
        <v>5</v>
      </c>
      <c r="BY8">
        <v>1</v>
      </c>
      <c r="BZ8">
        <v>1</v>
      </c>
      <c r="CA8">
        <v>1</v>
      </c>
      <c r="CB8">
        <v>3</v>
      </c>
      <c r="CC8">
        <v>6</v>
      </c>
      <c r="CD8">
        <v>6</v>
      </c>
      <c r="CE8">
        <v>1</v>
      </c>
      <c r="CF8">
        <v>6</v>
      </c>
      <c r="CG8">
        <v>1</v>
      </c>
      <c r="CH8">
        <v>3</v>
      </c>
      <c r="CI8">
        <v>5</v>
      </c>
      <c r="CJ8">
        <v>1</v>
      </c>
      <c r="CK8">
        <v>5</v>
      </c>
      <c r="CL8">
        <v>1</v>
      </c>
      <c r="CM8">
        <v>5</v>
      </c>
      <c r="CN8">
        <v>5</v>
      </c>
      <c r="CO8">
        <v>1</v>
      </c>
      <c r="CP8">
        <v>1</v>
      </c>
      <c r="CQ8">
        <v>5</v>
      </c>
      <c r="CR8">
        <v>130933</v>
      </c>
      <c r="CT8">
        <f t="shared" si="5"/>
        <v>1.7763830358286898</v>
      </c>
      <c r="CU8" s="122">
        <f t="shared" si="5"/>
        <v>2.1316596429944248</v>
      </c>
      <c r="CV8" s="122">
        <f t="shared" si="5"/>
        <v>2.1316596429944248</v>
      </c>
      <c r="CW8" s="122">
        <f t="shared" si="5"/>
        <v>1.0658298214972137</v>
      </c>
      <c r="CX8" s="122">
        <f t="shared" si="5"/>
        <v>0.3552766071657375</v>
      </c>
      <c r="CY8" s="122">
        <f t="shared" si="5"/>
        <v>1.7763830358286898</v>
      </c>
      <c r="CZ8" s="122">
        <f t="shared" si="5"/>
        <v>0.3552766071657375</v>
      </c>
      <c r="DA8" s="122">
        <f t="shared" si="5"/>
        <v>2.1316596429944275</v>
      </c>
      <c r="DB8" s="122">
        <f t="shared" si="5"/>
        <v>2.1316596429944248</v>
      </c>
      <c r="DC8" s="122">
        <f t="shared" si="5"/>
        <v>1.7763830358286885</v>
      </c>
      <c r="DD8" s="122">
        <f t="shared" si="5"/>
        <v>1.7763830358286885</v>
      </c>
      <c r="DE8" s="122">
        <f t="shared" si="5"/>
        <v>0.35527660716573772</v>
      </c>
      <c r="DF8" s="122">
        <f t="shared" si="5"/>
        <v>0.35527660716573772</v>
      </c>
      <c r="DG8" s="122">
        <f t="shared" si="5"/>
        <v>1.7763830358286876</v>
      </c>
      <c r="DH8" s="122">
        <f t="shared" si="5"/>
        <v>0.35527660716573772</v>
      </c>
      <c r="DI8" s="122">
        <f t="shared" si="5"/>
        <v>0.35527660716573795</v>
      </c>
      <c r="DJ8" s="122">
        <f t="shared" ref="DJ8:DY23" si="9">R$2*R8</f>
        <v>1.7763830358286898</v>
      </c>
      <c r="DK8" s="122">
        <f t="shared" si="9"/>
        <v>0.35527660716573795</v>
      </c>
      <c r="DL8" s="122">
        <f t="shared" si="9"/>
        <v>1.7763830358286885</v>
      </c>
      <c r="DM8" s="122">
        <f t="shared" si="9"/>
        <v>2.1316596429944275</v>
      </c>
      <c r="DN8" s="122">
        <f t="shared" si="9"/>
        <v>2.1316596429944266</v>
      </c>
      <c r="DO8" s="122">
        <f t="shared" si="9"/>
        <v>2.1316596429944275</v>
      </c>
      <c r="DP8" s="122">
        <f t="shared" si="9"/>
        <v>2.1316596429944275</v>
      </c>
      <c r="DQ8" s="122">
        <f t="shared" si="9"/>
        <v>2.1316596429944266</v>
      </c>
      <c r="DR8" s="122">
        <f t="shared" si="9"/>
        <v>2.1316596429944266</v>
      </c>
      <c r="DS8" s="122">
        <f t="shared" si="9"/>
        <v>0.35527660716573772</v>
      </c>
      <c r="DT8" s="122">
        <f t="shared" si="9"/>
        <v>0.35527660716573795</v>
      </c>
      <c r="DU8" s="122">
        <f t="shared" si="9"/>
        <v>1.0658298214972137</v>
      </c>
      <c r="DV8" s="122">
        <f t="shared" si="9"/>
        <v>0.35527660716573772</v>
      </c>
      <c r="DW8" s="122">
        <f t="shared" si="9"/>
        <v>0.35527660716573772</v>
      </c>
      <c r="DX8" s="122">
        <f t="shared" si="9"/>
        <v>1.0658298214972137</v>
      </c>
      <c r="DY8" s="122">
        <f t="shared" si="9"/>
        <v>0.35527660716573795</v>
      </c>
      <c r="DZ8" s="122">
        <f t="shared" ref="DZ8:EO23" si="10">AH$2*AH8</f>
        <v>0.35527660716573795</v>
      </c>
      <c r="EA8" s="122">
        <f t="shared" si="10"/>
        <v>0.35527660716573795</v>
      </c>
      <c r="EB8" s="122">
        <f t="shared" si="10"/>
        <v>2.1316596429944266</v>
      </c>
      <c r="EC8" s="122">
        <f t="shared" si="10"/>
        <v>1.7763830358286885</v>
      </c>
      <c r="ED8" s="122">
        <f t="shared" si="10"/>
        <v>1.0658298214972137</v>
      </c>
      <c r="EE8" s="122">
        <f t="shared" si="10"/>
        <v>1.0658298214972133</v>
      </c>
      <c r="EF8" s="122">
        <f t="shared" si="10"/>
        <v>1.7763830358286885</v>
      </c>
      <c r="EG8" s="122">
        <f t="shared" si="10"/>
        <v>0.35527660716573795</v>
      </c>
      <c r="EH8" s="122">
        <f t="shared" si="10"/>
        <v>1.0658298214972133</v>
      </c>
      <c r="EI8" s="122">
        <f t="shared" si="10"/>
        <v>0.35527660716573772</v>
      </c>
      <c r="EJ8" s="122">
        <f t="shared" si="10"/>
        <v>0.35527660716573772</v>
      </c>
      <c r="EK8" s="122">
        <f t="shared" si="10"/>
        <v>1.7763830358286898</v>
      </c>
      <c r="EL8" s="122">
        <f t="shared" si="10"/>
        <v>2.1316596429944275</v>
      </c>
      <c r="EM8" s="122">
        <f t="shared" si="10"/>
        <v>1.7763830358286898</v>
      </c>
      <c r="EN8" s="122">
        <f t="shared" si="10"/>
        <v>0.35527660716573795</v>
      </c>
      <c r="EO8" s="122">
        <f t="shared" si="10"/>
        <v>1.0658298214972137</v>
      </c>
      <c r="EP8" s="122">
        <f t="shared" ref="EP8:FE23" si="11">AX$2*AX8</f>
        <v>1.7763830358286885</v>
      </c>
      <c r="EQ8" s="122">
        <f t="shared" si="11"/>
        <v>0.35527660716573772</v>
      </c>
      <c r="ER8" s="122">
        <f t="shared" si="11"/>
        <v>1.0658298214972137</v>
      </c>
      <c r="ES8" s="122">
        <f t="shared" si="11"/>
        <v>0.35527660716573772</v>
      </c>
      <c r="ET8" s="122">
        <f t="shared" si="11"/>
        <v>0.35527660716573772</v>
      </c>
      <c r="EU8" s="122">
        <f t="shared" si="11"/>
        <v>1.7763830358286898</v>
      </c>
      <c r="EV8" s="122">
        <f t="shared" si="11"/>
        <v>0.35527660716573795</v>
      </c>
      <c r="EW8" s="122">
        <f t="shared" si="11"/>
        <v>2.1316596429944266</v>
      </c>
      <c r="EX8" s="122">
        <f t="shared" si="11"/>
        <v>2.1316596429944266</v>
      </c>
      <c r="EY8" s="122">
        <f t="shared" si="11"/>
        <v>0.35527660716573772</v>
      </c>
      <c r="EZ8" s="122">
        <f t="shared" si="11"/>
        <v>0.35527660716573772</v>
      </c>
      <c r="FA8" s="122">
        <f t="shared" si="11"/>
        <v>2.1316596429944266</v>
      </c>
      <c r="FB8" s="122">
        <f t="shared" si="11"/>
        <v>2.1316596429944266</v>
      </c>
      <c r="FC8" s="122">
        <f t="shared" si="11"/>
        <v>1.0658298214972137</v>
      </c>
      <c r="FD8" s="122">
        <f t="shared" si="11"/>
        <v>1.7763830358286885</v>
      </c>
      <c r="FE8" s="122">
        <f t="shared" si="11"/>
        <v>2.1316596429944266</v>
      </c>
      <c r="FF8" s="122">
        <f t="shared" si="8"/>
        <v>1.7763830358286885</v>
      </c>
      <c r="FG8" s="122">
        <f t="shared" si="4"/>
        <v>1.7763830358286898</v>
      </c>
      <c r="FH8" s="122">
        <f t="shared" si="4"/>
        <v>0.35527660716573772</v>
      </c>
      <c r="FI8" s="122">
        <f t="shared" si="4"/>
        <v>0.35527660716573772</v>
      </c>
      <c r="FJ8" s="122">
        <f t="shared" si="4"/>
        <v>0.35527660716573772</v>
      </c>
      <c r="FK8" s="122">
        <f t="shared" si="4"/>
        <v>1.7763830358286885</v>
      </c>
      <c r="FL8" s="122">
        <f t="shared" si="4"/>
        <v>1.0658298214972133</v>
      </c>
      <c r="FM8" s="122">
        <f t="shared" si="4"/>
        <v>0.35527660716573772</v>
      </c>
      <c r="FN8" s="122">
        <f t="shared" si="4"/>
        <v>1.7763830358286885</v>
      </c>
      <c r="FO8" s="122">
        <f t="shared" si="4"/>
        <v>1.0658298214972133</v>
      </c>
      <c r="FP8" s="122">
        <f t="shared" si="4"/>
        <v>1.7763830358286885</v>
      </c>
      <c r="FQ8" s="122">
        <f t="shared" si="4"/>
        <v>0.35527660716573772</v>
      </c>
      <c r="FR8" s="122">
        <f t="shared" si="4"/>
        <v>0.35527660716573795</v>
      </c>
      <c r="FS8" s="122">
        <f t="shared" si="4"/>
        <v>0.35527660716573772</v>
      </c>
      <c r="FT8" s="122">
        <f t="shared" si="4"/>
        <v>1.0658298214972137</v>
      </c>
      <c r="FU8" s="122">
        <f t="shared" si="4"/>
        <v>2.1316596429944266</v>
      </c>
      <c r="FV8" s="122">
        <f t="shared" si="4"/>
        <v>2.1316596429944266</v>
      </c>
      <c r="FW8" s="122">
        <f t="shared" si="4"/>
        <v>0.35527660716573772</v>
      </c>
      <c r="FX8" s="122">
        <f t="shared" si="4"/>
        <v>2.1316596429944266</v>
      </c>
      <c r="FY8" s="122">
        <f t="shared" si="4"/>
        <v>0.35527660716573772</v>
      </c>
      <c r="FZ8" s="122">
        <f t="shared" si="4"/>
        <v>1.0658298214972137</v>
      </c>
      <c r="GA8" s="122">
        <f t="shared" si="4"/>
        <v>1.7763830358286885</v>
      </c>
      <c r="GB8" s="122">
        <f t="shared" si="4"/>
        <v>0.35527660716573772</v>
      </c>
      <c r="GC8" s="122">
        <f t="shared" si="4"/>
        <v>1.7763830358286885</v>
      </c>
      <c r="GD8" s="122">
        <f t="shared" si="4"/>
        <v>0.35527660716573772</v>
      </c>
      <c r="GE8" s="122">
        <f t="shared" si="4"/>
        <v>1.7763830358286885</v>
      </c>
      <c r="GF8" s="122">
        <f t="shared" si="4"/>
        <v>1.7763830358286885</v>
      </c>
      <c r="GG8" s="122">
        <f t="shared" si="4"/>
        <v>0.35527660716573772</v>
      </c>
      <c r="GH8" s="122">
        <f t="shared" si="4"/>
        <v>0.35527660716573772</v>
      </c>
      <c r="GI8" s="122">
        <f t="shared" si="4"/>
        <v>1.7763830358286885</v>
      </c>
      <c r="GJ8" s="123">
        <f t="shared" si="2"/>
        <v>130933</v>
      </c>
      <c r="GK8" s="122">
        <f t="shared" si="6"/>
        <v>1.9685344566434566E-4</v>
      </c>
      <c r="GL8" s="122">
        <f t="shared" si="7"/>
        <v>130932.99980314655</v>
      </c>
    </row>
    <row r="9" spans="1:194" x14ac:dyDescent="0.3">
      <c r="A9" t="s">
        <v>101</v>
      </c>
      <c r="B9">
        <v>6</v>
      </c>
      <c r="C9">
        <v>7</v>
      </c>
      <c r="D9">
        <v>6</v>
      </c>
      <c r="E9">
        <v>1</v>
      </c>
      <c r="F9">
        <v>1</v>
      </c>
      <c r="G9">
        <v>1</v>
      </c>
      <c r="H9">
        <v>1</v>
      </c>
      <c r="I9">
        <v>5</v>
      </c>
      <c r="J9">
        <v>6</v>
      </c>
      <c r="K9">
        <v>6</v>
      </c>
      <c r="L9">
        <v>1</v>
      </c>
      <c r="M9">
        <v>5</v>
      </c>
      <c r="N9">
        <v>1</v>
      </c>
      <c r="O9">
        <v>1</v>
      </c>
      <c r="P9">
        <v>5</v>
      </c>
      <c r="Q9">
        <v>4</v>
      </c>
      <c r="R9">
        <v>1</v>
      </c>
      <c r="S9">
        <v>4</v>
      </c>
      <c r="T9">
        <v>1</v>
      </c>
      <c r="U9">
        <v>7</v>
      </c>
      <c r="V9">
        <v>5</v>
      </c>
      <c r="W9">
        <v>6</v>
      </c>
      <c r="X9">
        <v>6</v>
      </c>
      <c r="Y9">
        <v>5</v>
      </c>
      <c r="Z9">
        <v>5</v>
      </c>
      <c r="AA9">
        <v>1</v>
      </c>
      <c r="AB9">
        <v>1</v>
      </c>
      <c r="AC9">
        <v>5</v>
      </c>
      <c r="AD9">
        <v>4</v>
      </c>
      <c r="AE9">
        <v>1</v>
      </c>
      <c r="AF9">
        <v>4</v>
      </c>
      <c r="AG9">
        <v>6</v>
      </c>
      <c r="AH9">
        <v>1</v>
      </c>
      <c r="AI9">
        <v>1</v>
      </c>
      <c r="AJ9">
        <v>6</v>
      </c>
      <c r="AK9">
        <v>5</v>
      </c>
      <c r="AL9">
        <v>1</v>
      </c>
      <c r="AM9">
        <v>4</v>
      </c>
      <c r="AN9">
        <v>1</v>
      </c>
      <c r="AO9">
        <v>5</v>
      </c>
      <c r="AP9">
        <v>4</v>
      </c>
      <c r="AQ9">
        <v>1</v>
      </c>
      <c r="AR9">
        <v>4</v>
      </c>
      <c r="AS9">
        <v>5</v>
      </c>
      <c r="AT9">
        <v>1</v>
      </c>
      <c r="AU9">
        <v>5</v>
      </c>
      <c r="AV9">
        <v>6</v>
      </c>
      <c r="AW9">
        <v>5</v>
      </c>
      <c r="AX9">
        <v>1</v>
      </c>
      <c r="AY9">
        <v>5</v>
      </c>
      <c r="AZ9">
        <v>4</v>
      </c>
      <c r="BA9">
        <v>5</v>
      </c>
      <c r="BB9">
        <v>1</v>
      </c>
      <c r="BC9">
        <v>5</v>
      </c>
      <c r="BD9">
        <v>4</v>
      </c>
      <c r="BE9">
        <v>5</v>
      </c>
      <c r="BF9">
        <v>6</v>
      </c>
      <c r="BG9">
        <v>1</v>
      </c>
      <c r="BH9">
        <v>7</v>
      </c>
      <c r="BI9">
        <v>1</v>
      </c>
      <c r="BJ9">
        <v>1</v>
      </c>
      <c r="BK9">
        <v>1</v>
      </c>
      <c r="BL9">
        <v>1</v>
      </c>
      <c r="BM9">
        <v>5</v>
      </c>
      <c r="BN9">
        <v>1</v>
      </c>
      <c r="BO9">
        <v>1</v>
      </c>
      <c r="BP9">
        <v>1</v>
      </c>
      <c r="BQ9">
        <v>5</v>
      </c>
      <c r="BR9">
        <v>4</v>
      </c>
      <c r="BS9">
        <v>5</v>
      </c>
      <c r="BT9">
        <v>1</v>
      </c>
      <c r="BU9">
        <v>1</v>
      </c>
      <c r="BV9">
        <v>6</v>
      </c>
      <c r="BW9">
        <v>6</v>
      </c>
      <c r="BX9">
        <v>5</v>
      </c>
      <c r="BY9">
        <v>1</v>
      </c>
      <c r="BZ9">
        <v>1</v>
      </c>
      <c r="CA9">
        <v>1</v>
      </c>
      <c r="CB9">
        <v>1</v>
      </c>
      <c r="CC9">
        <v>6</v>
      </c>
      <c r="CD9">
        <v>7</v>
      </c>
      <c r="CE9">
        <v>1</v>
      </c>
      <c r="CF9">
        <v>5</v>
      </c>
      <c r="CG9">
        <v>1</v>
      </c>
      <c r="CH9">
        <v>1</v>
      </c>
      <c r="CI9">
        <v>6</v>
      </c>
      <c r="CJ9">
        <v>1</v>
      </c>
      <c r="CK9">
        <v>5</v>
      </c>
      <c r="CL9">
        <v>6</v>
      </c>
      <c r="CM9">
        <v>4</v>
      </c>
      <c r="CN9">
        <v>5</v>
      </c>
      <c r="CO9">
        <v>5</v>
      </c>
      <c r="CP9">
        <v>4</v>
      </c>
      <c r="CQ9">
        <v>5</v>
      </c>
      <c r="CR9">
        <v>112800</v>
      </c>
      <c r="CT9">
        <f t="shared" si="5"/>
        <v>2.1316596429944275</v>
      </c>
      <c r="CU9" s="122">
        <f t="shared" si="5"/>
        <v>2.4869362501601624</v>
      </c>
      <c r="CV9" s="122">
        <f t="shared" si="5"/>
        <v>2.1316596429944248</v>
      </c>
      <c r="CW9" s="122">
        <f t="shared" si="5"/>
        <v>0.35527660716573795</v>
      </c>
      <c r="CX9" s="122">
        <f t="shared" si="5"/>
        <v>0.3552766071657375</v>
      </c>
      <c r="CY9" s="122">
        <f t="shared" si="5"/>
        <v>0.35527660716573795</v>
      </c>
      <c r="CZ9" s="122">
        <f t="shared" si="5"/>
        <v>0.3552766071657375</v>
      </c>
      <c r="DA9" s="122">
        <f t="shared" si="5"/>
        <v>1.7763830358286898</v>
      </c>
      <c r="DB9" s="122">
        <f t="shared" si="5"/>
        <v>2.1316596429944248</v>
      </c>
      <c r="DC9" s="122">
        <f t="shared" si="5"/>
        <v>2.1316596429944266</v>
      </c>
      <c r="DD9" s="122">
        <f t="shared" si="5"/>
        <v>0.35527660716573772</v>
      </c>
      <c r="DE9" s="122">
        <f t="shared" si="5"/>
        <v>1.7763830358286885</v>
      </c>
      <c r="DF9" s="122">
        <f t="shared" si="5"/>
        <v>0.35527660716573772</v>
      </c>
      <c r="DG9" s="122">
        <f t="shared" si="5"/>
        <v>0.3552766071657375</v>
      </c>
      <c r="DH9" s="122">
        <f t="shared" si="5"/>
        <v>1.7763830358286885</v>
      </c>
      <c r="DI9" s="122">
        <f t="shared" si="5"/>
        <v>1.4211064286629518</v>
      </c>
      <c r="DJ9" s="122">
        <f t="shared" si="9"/>
        <v>0.35527660716573795</v>
      </c>
      <c r="DK9" s="122">
        <f t="shared" si="9"/>
        <v>1.4211064286629518</v>
      </c>
      <c r="DL9" s="122">
        <f t="shared" si="9"/>
        <v>0.35527660716573772</v>
      </c>
      <c r="DM9" s="122">
        <f t="shared" si="9"/>
        <v>2.4869362501601655</v>
      </c>
      <c r="DN9" s="122">
        <f t="shared" si="9"/>
        <v>1.7763830358286885</v>
      </c>
      <c r="DO9" s="122">
        <f t="shared" si="9"/>
        <v>2.1316596429944275</v>
      </c>
      <c r="DP9" s="122">
        <f t="shared" si="9"/>
        <v>2.1316596429944275</v>
      </c>
      <c r="DQ9" s="122">
        <f t="shared" si="9"/>
        <v>1.7763830358286885</v>
      </c>
      <c r="DR9" s="122">
        <f t="shared" si="9"/>
        <v>1.7763830358286885</v>
      </c>
      <c r="DS9" s="122">
        <f t="shared" si="9"/>
        <v>0.35527660716573772</v>
      </c>
      <c r="DT9" s="122">
        <f t="shared" si="9"/>
        <v>0.35527660716573795</v>
      </c>
      <c r="DU9" s="122">
        <f t="shared" si="9"/>
        <v>1.7763830358286898</v>
      </c>
      <c r="DV9" s="122">
        <f t="shared" si="9"/>
        <v>1.4211064286629509</v>
      </c>
      <c r="DW9" s="122">
        <f t="shared" si="9"/>
        <v>0.35527660716573772</v>
      </c>
      <c r="DX9" s="122">
        <f t="shared" si="9"/>
        <v>1.4211064286629518</v>
      </c>
      <c r="DY9" s="122">
        <f t="shared" si="9"/>
        <v>2.1316596429944275</v>
      </c>
      <c r="DZ9" s="122">
        <f t="shared" si="10"/>
        <v>0.35527660716573795</v>
      </c>
      <c r="EA9" s="122">
        <f t="shared" si="10"/>
        <v>0.35527660716573795</v>
      </c>
      <c r="EB9" s="122">
        <f t="shared" si="10"/>
        <v>2.1316596429944266</v>
      </c>
      <c r="EC9" s="122">
        <f t="shared" si="10"/>
        <v>1.7763830358286885</v>
      </c>
      <c r="ED9" s="122">
        <f t="shared" si="10"/>
        <v>0.35527660716573795</v>
      </c>
      <c r="EE9" s="122">
        <f t="shared" si="10"/>
        <v>1.4211064286629509</v>
      </c>
      <c r="EF9" s="122">
        <f t="shared" si="10"/>
        <v>0.35527660716573772</v>
      </c>
      <c r="EG9" s="122">
        <f t="shared" si="10"/>
        <v>1.7763830358286898</v>
      </c>
      <c r="EH9" s="122">
        <f t="shared" si="10"/>
        <v>1.4211064286629509</v>
      </c>
      <c r="EI9" s="122">
        <f t="shared" si="10"/>
        <v>0.35527660716573772</v>
      </c>
      <c r="EJ9" s="122">
        <f t="shared" si="10"/>
        <v>1.4211064286629509</v>
      </c>
      <c r="EK9" s="122">
        <f t="shared" si="10"/>
        <v>1.7763830358286898</v>
      </c>
      <c r="EL9" s="122">
        <f t="shared" si="10"/>
        <v>0.35527660716573795</v>
      </c>
      <c r="EM9" s="122">
        <f t="shared" si="10"/>
        <v>1.7763830358286898</v>
      </c>
      <c r="EN9" s="122">
        <f t="shared" si="10"/>
        <v>2.1316596429944275</v>
      </c>
      <c r="EO9" s="122">
        <f t="shared" si="10"/>
        <v>1.7763830358286898</v>
      </c>
      <c r="EP9" s="122">
        <f t="shared" si="11"/>
        <v>0.35527660716573772</v>
      </c>
      <c r="EQ9" s="122">
        <f t="shared" si="11"/>
        <v>1.7763830358286885</v>
      </c>
      <c r="ER9" s="122">
        <f t="shared" si="11"/>
        <v>1.4211064286629518</v>
      </c>
      <c r="ES9" s="122">
        <f t="shared" si="11"/>
        <v>1.7763830358286885</v>
      </c>
      <c r="ET9" s="122">
        <f t="shared" si="11"/>
        <v>0.35527660716573772</v>
      </c>
      <c r="EU9" s="122">
        <f t="shared" si="11"/>
        <v>1.7763830358286898</v>
      </c>
      <c r="EV9" s="122">
        <f t="shared" si="11"/>
        <v>1.4211064286629518</v>
      </c>
      <c r="EW9" s="122">
        <f t="shared" si="11"/>
        <v>1.7763830358286885</v>
      </c>
      <c r="EX9" s="122">
        <f t="shared" si="11"/>
        <v>2.1316596429944266</v>
      </c>
      <c r="EY9" s="122">
        <f t="shared" si="11"/>
        <v>0.35527660716573772</v>
      </c>
      <c r="EZ9" s="122">
        <f t="shared" si="11"/>
        <v>2.4869362501601642</v>
      </c>
      <c r="FA9" s="122">
        <f t="shared" si="11"/>
        <v>0.35527660716573772</v>
      </c>
      <c r="FB9" s="122">
        <f t="shared" si="11"/>
        <v>0.35527660716573772</v>
      </c>
      <c r="FC9" s="122">
        <f t="shared" si="11"/>
        <v>0.35527660716573795</v>
      </c>
      <c r="FD9" s="122">
        <f t="shared" si="11"/>
        <v>0.35527660716573772</v>
      </c>
      <c r="FE9" s="122">
        <f t="shared" si="11"/>
        <v>1.7763830358286885</v>
      </c>
      <c r="FF9" s="122">
        <f t="shared" si="8"/>
        <v>0.35527660716573772</v>
      </c>
      <c r="FG9" s="122">
        <f t="shared" si="4"/>
        <v>0.35527660716573795</v>
      </c>
      <c r="FH9" s="122">
        <f t="shared" si="4"/>
        <v>0.35527660716573772</v>
      </c>
      <c r="FI9" s="122">
        <f t="shared" si="4"/>
        <v>1.7763830358286885</v>
      </c>
      <c r="FJ9" s="122">
        <f t="shared" si="4"/>
        <v>1.4211064286629509</v>
      </c>
      <c r="FK9" s="122">
        <f t="shared" si="4"/>
        <v>1.7763830358286885</v>
      </c>
      <c r="FL9" s="122">
        <f t="shared" si="4"/>
        <v>0.35527660716573772</v>
      </c>
      <c r="FM9" s="122">
        <f t="shared" si="4"/>
        <v>0.35527660716573772</v>
      </c>
      <c r="FN9" s="122">
        <f t="shared" si="4"/>
        <v>2.1316596429944266</v>
      </c>
      <c r="FO9" s="122">
        <f t="shared" si="4"/>
        <v>2.1316596429944266</v>
      </c>
      <c r="FP9" s="122">
        <f t="shared" si="4"/>
        <v>1.7763830358286885</v>
      </c>
      <c r="FQ9" s="122">
        <f t="shared" si="4"/>
        <v>0.35527660716573772</v>
      </c>
      <c r="FR9" s="122">
        <f t="shared" si="4"/>
        <v>0.35527660716573795</v>
      </c>
      <c r="FS9" s="122">
        <f t="shared" si="4"/>
        <v>0.35527660716573772</v>
      </c>
      <c r="FT9" s="122">
        <f t="shared" si="4"/>
        <v>0.35527660716573795</v>
      </c>
      <c r="FU9" s="122">
        <f t="shared" si="4"/>
        <v>2.1316596429944266</v>
      </c>
      <c r="FV9" s="122">
        <f t="shared" si="4"/>
        <v>2.4869362501601642</v>
      </c>
      <c r="FW9" s="122">
        <f t="shared" si="4"/>
        <v>0.35527660716573772</v>
      </c>
      <c r="FX9" s="122">
        <f t="shared" si="4"/>
        <v>1.7763830358286885</v>
      </c>
      <c r="FY9" s="122">
        <f t="shared" si="4"/>
        <v>0.35527660716573772</v>
      </c>
      <c r="FZ9" s="122">
        <f t="shared" si="4"/>
        <v>0.35527660716573795</v>
      </c>
      <c r="GA9" s="122">
        <f t="shared" si="4"/>
        <v>2.1316596429944266</v>
      </c>
      <c r="GB9" s="122">
        <f t="shared" si="4"/>
        <v>0.35527660716573772</v>
      </c>
      <c r="GC9" s="122">
        <f t="shared" si="4"/>
        <v>1.7763830358286885</v>
      </c>
      <c r="GD9" s="122">
        <f t="shared" si="4"/>
        <v>2.1316596429944266</v>
      </c>
      <c r="GE9" s="122">
        <f t="shared" si="4"/>
        <v>1.4211064286629509</v>
      </c>
      <c r="GF9" s="122">
        <f t="shared" si="4"/>
        <v>1.7763830358286885</v>
      </c>
      <c r="GG9" s="122">
        <f t="shared" si="4"/>
        <v>1.7763830358286885</v>
      </c>
      <c r="GH9" s="122">
        <f t="shared" si="4"/>
        <v>1.4211064286629509</v>
      </c>
      <c r="GI9" s="122">
        <f t="shared" si="4"/>
        <v>1.7763830358286885</v>
      </c>
      <c r="GJ9" s="123">
        <f t="shared" si="2"/>
        <v>112800</v>
      </c>
      <c r="GK9" s="122">
        <f t="shared" si="6"/>
        <v>3.1981035245201564E-3</v>
      </c>
      <c r="GL9" s="122">
        <f t="shared" si="7"/>
        <v>112799.99680189647</v>
      </c>
    </row>
    <row r="10" spans="1:194" x14ac:dyDescent="0.3">
      <c r="A10" t="s">
        <v>102</v>
      </c>
      <c r="B10">
        <v>6</v>
      </c>
      <c r="C10">
        <v>7</v>
      </c>
      <c r="D10">
        <v>6</v>
      </c>
      <c r="E10">
        <v>4</v>
      </c>
      <c r="F10">
        <v>1</v>
      </c>
      <c r="G10">
        <v>1</v>
      </c>
      <c r="H10">
        <v>1</v>
      </c>
      <c r="I10">
        <v>5</v>
      </c>
      <c r="J10">
        <v>6</v>
      </c>
      <c r="K10">
        <v>6</v>
      </c>
      <c r="L10">
        <v>4</v>
      </c>
      <c r="M10">
        <v>5</v>
      </c>
      <c r="N10">
        <v>1</v>
      </c>
      <c r="O10">
        <v>1</v>
      </c>
      <c r="P10">
        <v>5</v>
      </c>
      <c r="Q10">
        <v>4</v>
      </c>
      <c r="R10">
        <v>3</v>
      </c>
      <c r="S10">
        <v>1</v>
      </c>
      <c r="T10">
        <v>5</v>
      </c>
      <c r="U10">
        <v>7</v>
      </c>
      <c r="V10">
        <v>5</v>
      </c>
      <c r="W10">
        <v>6</v>
      </c>
      <c r="X10">
        <v>6</v>
      </c>
      <c r="Y10">
        <v>5</v>
      </c>
      <c r="Z10">
        <v>5</v>
      </c>
      <c r="AA10">
        <v>5</v>
      </c>
      <c r="AB10">
        <v>1</v>
      </c>
      <c r="AC10">
        <v>5</v>
      </c>
      <c r="AD10">
        <v>4</v>
      </c>
      <c r="AE10">
        <v>1</v>
      </c>
      <c r="AF10">
        <v>4</v>
      </c>
      <c r="AG10">
        <v>1</v>
      </c>
      <c r="AH10">
        <v>1</v>
      </c>
      <c r="AI10">
        <v>1</v>
      </c>
      <c r="AJ10">
        <v>6</v>
      </c>
      <c r="AK10">
        <v>5</v>
      </c>
      <c r="AL10">
        <v>4</v>
      </c>
      <c r="AM10">
        <v>4</v>
      </c>
      <c r="AN10">
        <v>1</v>
      </c>
      <c r="AO10">
        <v>5</v>
      </c>
      <c r="AP10">
        <v>4</v>
      </c>
      <c r="AQ10">
        <v>1</v>
      </c>
      <c r="AR10">
        <v>4</v>
      </c>
      <c r="AS10">
        <v>4</v>
      </c>
      <c r="AT10">
        <v>7</v>
      </c>
      <c r="AU10">
        <v>5</v>
      </c>
      <c r="AV10">
        <v>6</v>
      </c>
      <c r="AW10">
        <v>5</v>
      </c>
      <c r="AX10">
        <v>1</v>
      </c>
      <c r="AY10">
        <v>5</v>
      </c>
      <c r="AZ10">
        <v>4</v>
      </c>
      <c r="BA10">
        <v>5</v>
      </c>
      <c r="BB10">
        <v>1</v>
      </c>
      <c r="BC10">
        <v>5</v>
      </c>
      <c r="BD10">
        <v>4</v>
      </c>
      <c r="BE10">
        <v>5</v>
      </c>
      <c r="BF10">
        <v>6</v>
      </c>
      <c r="BG10">
        <v>4</v>
      </c>
      <c r="BH10">
        <v>7</v>
      </c>
      <c r="BI10">
        <v>5</v>
      </c>
      <c r="BJ10">
        <v>1</v>
      </c>
      <c r="BK10">
        <v>1</v>
      </c>
      <c r="BL10">
        <v>3</v>
      </c>
      <c r="BM10">
        <v>5</v>
      </c>
      <c r="BN10">
        <v>3</v>
      </c>
      <c r="BO10">
        <v>1</v>
      </c>
      <c r="BP10">
        <v>1</v>
      </c>
      <c r="BQ10">
        <v>5</v>
      </c>
      <c r="BR10">
        <v>4</v>
      </c>
      <c r="BS10">
        <v>5</v>
      </c>
      <c r="BT10">
        <v>1</v>
      </c>
      <c r="BU10">
        <v>1</v>
      </c>
      <c r="BV10">
        <v>6</v>
      </c>
      <c r="BW10">
        <v>6</v>
      </c>
      <c r="BX10">
        <v>5</v>
      </c>
      <c r="BY10">
        <v>1</v>
      </c>
      <c r="BZ10">
        <v>1</v>
      </c>
      <c r="CA10">
        <v>1</v>
      </c>
      <c r="CB10">
        <v>6</v>
      </c>
      <c r="CC10">
        <v>6</v>
      </c>
      <c r="CD10">
        <v>7</v>
      </c>
      <c r="CE10">
        <v>1</v>
      </c>
      <c r="CF10">
        <v>5</v>
      </c>
      <c r="CG10">
        <v>1</v>
      </c>
      <c r="CH10">
        <v>6</v>
      </c>
      <c r="CI10">
        <v>6</v>
      </c>
      <c r="CJ10">
        <v>5</v>
      </c>
      <c r="CK10">
        <v>5</v>
      </c>
      <c r="CL10">
        <v>6</v>
      </c>
      <c r="CM10">
        <v>4</v>
      </c>
      <c r="CN10">
        <v>5</v>
      </c>
      <c r="CO10">
        <v>5</v>
      </c>
      <c r="CP10">
        <v>4</v>
      </c>
      <c r="CQ10">
        <v>5</v>
      </c>
      <c r="CR10">
        <v>115100</v>
      </c>
      <c r="CT10">
        <f t="shared" si="5"/>
        <v>2.1316596429944275</v>
      </c>
      <c r="CU10" s="122">
        <f t="shared" si="5"/>
        <v>2.4869362501601624</v>
      </c>
      <c r="CV10" s="122">
        <f t="shared" si="5"/>
        <v>2.1316596429944248</v>
      </c>
      <c r="CW10" s="122">
        <f t="shared" si="5"/>
        <v>1.4211064286629518</v>
      </c>
      <c r="CX10" s="122">
        <f t="shared" si="5"/>
        <v>0.3552766071657375</v>
      </c>
      <c r="CY10" s="122">
        <f t="shared" si="5"/>
        <v>0.35527660716573795</v>
      </c>
      <c r="CZ10" s="122">
        <f t="shared" si="5"/>
        <v>0.3552766071657375</v>
      </c>
      <c r="DA10" s="122">
        <f t="shared" si="5"/>
        <v>1.7763830358286898</v>
      </c>
      <c r="DB10" s="122">
        <f t="shared" si="5"/>
        <v>2.1316596429944248</v>
      </c>
      <c r="DC10" s="122">
        <f t="shared" si="5"/>
        <v>2.1316596429944266</v>
      </c>
      <c r="DD10" s="122">
        <f t="shared" si="5"/>
        <v>1.4211064286629509</v>
      </c>
      <c r="DE10" s="122">
        <f t="shared" si="5"/>
        <v>1.7763830358286885</v>
      </c>
      <c r="DF10" s="122">
        <f t="shared" si="5"/>
        <v>0.35527660716573772</v>
      </c>
      <c r="DG10" s="122">
        <f t="shared" si="5"/>
        <v>0.3552766071657375</v>
      </c>
      <c r="DH10" s="122">
        <f t="shared" si="5"/>
        <v>1.7763830358286885</v>
      </c>
      <c r="DI10" s="122">
        <f t="shared" si="5"/>
        <v>1.4211064286629518</v>
      </c>
      <c r="DJ10" s="122">
        <f t="shared" si="9"/>
        <v>1.0658298214972137</v>
      </c>
      <c r="DK10" s="122">
        <f t="shared" si="9"/>
        <v>0.35527660716573795</v>
      </c>
      <c r="DL10" s="122">
        <f t="shared" si="9"/>
        <v>1.7763830358286885</v>
      </c>
      <c r="DM10" s="122">
        <f t="shared" si="9"/>
        <v>2.4869362501601655</v>
      </c>
      <c r="DN10" s="122">
        <f t="shared" si="9"/>
        <v>1.7763830358286885</v>
      </c>
      <c r="DO10" s="122">
        <f t="shared" si="9"/>
        <v>2.1316596429944275</v>
      </c>
      <c r="DP10" s="122">
        <f t="shared" si="9"/>
        <v>2.1316596429944275</v>
      </c>
      <c r="DQ10" s="122">
        <f t="shared" si="9"/>
        <v>1.7763830358286885</v>
      </c>
      <c r="DR10" s="122">
        <f t="shared" si="9"/>
        <v>1.7763830358286885</v>
      </c>
      <c r="DS10" s="122">
        <f t="shared" si="9"/>
        <v>1.7763830358286885</v>
      </c>
      <c r="DT10" s="122">
        <f t="shared" si="9"/>
        <v>0.35527660716573795</v>
      </c>
      <c r="DU10" s="122">
        <f t="shared" si="9"/>
        <v>1.7763830358286898</v>
      </c>
      <c r="DV10" s="122">
        <f t="shared" si="9"/>
        <v>1.4211064286629509</v>
      </c>
      <c r="DW10" s="122">
        <f t="shared" si="9"/>
        <v>0.35527660716573772</v>
      </c>
      <c r="DX10" s="122">
        <f t="shared" si="9"/>
        <v>1.4211064286629518</v>
      </c>
      <c r="DY10" s="122">
        <f t="shared" si="9"/>
        <v>0.35527660716573795</v>
      </c>
      <c r="DZ10" s="122">
        <f t="shared" si="10"/>
        <v>0.35527660716573795</v>
      </c>
      <c r="EA10" s="122">
        <f t="shared" si="10"/>
        <v>0.35527660716573795</v>
      </c>
      <c r="EB10" s="122">
        <f t="shared" si="10"/>
        <v>2.1316596429944266</v>
      </c>
      <c r="EC10" s="122">
        <f t="shared" si="10"/>
        <v>1.7763830358286885</v>
      </c>
      <c r="ED10" s="122">
        <f t="shared" si="10"/>
        <v>1.4211064286629518</v>
      </c>
      <c r="EE10" s="122">
        <f t="shared" si="10"/>
        <v>1.4211064286629509</v>
      </c>
      <c r="EF10" s="122">
        <f t="shared" si="10"/>
        <v>0.35527660716573772</v>
      </c>
      <c r="EG10" s="122">
        <f t="shared" si="10"/>
        <v>1.7763830358286898</v>
      </c>
      <c r="EH10" s="122">
        <f t="shared" si="10"/>
        <v>1.4211064286629509</v>
      </c>
      <c r="EI10" s="122">
        <f t="shared" si="10"/>
        <v>0.35527660716573772</v>
      </c>
      <c r="EJ10" s="122">
        <f t="shared" si="10"/>
        <v>1.4211064286629509</v>
      </c>
      <c r="EK10" s="122">
        <f t="shared" si="10"/>
        <v>1.4211064286629518</v>
      </c>
      <c r="EL10" s="122">
        <f t="shared" si="10"/>
        <v>2.4869362501601655</v>
      </c>
      <c r="EM10" s="122">
        <f t="shared" si="10"/>
        <v>1.7763830358286898</v>
      </c>
      <c r="EN10" s="122">
        <f t="shared" si="10"/>
        <v>2.1316596429944275</v>
      </c>
      <c r="EO10" s="122">
        <f t="shared" si="10"/>
        <v>1.7763830358286898</v>
      </c>
      <c r="EP10" s="122">
        <f t="shared" si="11"/>
        <v>0.35527660716573772</v>
      </c>
      <c r="EQ10" s="122">
        <f t="shared" si="11"/>
        <v>1.7763830358286885</v>
      </c>
      <c r="ER10" s="122">
        <f t="shared" si="11"/>
        <v>1.4211064286629518</v>
      </c>
      <c r="ES10" s="122">
        <f t="shared" si="11"/>
        <v>1.7763830358286885</v>
      </c>
      <c r="ET10" s="122">
        <f t="shared" si="11"/>
        <v>0.35527660716573772</v>
      </c>
      <c r="EU10" s="122">
        <f t="shared" si="11"/>
        <v>1.7763830358286898</v>
      </c>
      <c r="EV10" s="122">
        <f t="shared" si="11"/>
        <v>1.4211064286629518</v>
      </c>
      <c r="EW10" s="122">
        <f t="shared" si="11"/>
        <v>1.7763830358286885</v>
      </c>
      <c r="EX10" s="122">
        <f t="shared" si="11"/>
        <v>2.1316596429944266</v>
      </c>
      <c r="EY10" s="122">
        <f t="shared" si="11"/>
        <v>1.4211064286629509</v>
      </c>
      <c r="EZ10" s="122">
        <f t="shared" si="11"/>
        <v>2.4869362501601642</v>
      </c>
      <c r="FA10" s="122">
        <f t="shared" si="11"/>
        <v>1.7763830358286885</v>
      </c>
      <c r="FB10" s="122">
        <f t="shared" si="11"/>
        <v>0.35527660716573772</v>
      </c>
      <c r="FC10" s="122">
        <f t="shared" si="11"/>
        <v>0.35527660716573795</v>
      </c>
      <c r="FD10" s="122">
        <f t="shared" si="11"/>
        <v>1.0658298214972133</v>
      </c>
      <c r="FE10" s="122">
        <f t="shared" si="11"/>
        <v>1.7763830358286885</v>
      </c>
      <c r="FF10" s="122">
        <f t="shared" si="8"/>
        <v>1.0658298214972133</v>
      </c>
      <c r="FG10" s="122">
        <f t="shared" si="4"/>
        <v>0.35527660716573795</v>
      </c>
      <c r="FH10" s="122">
        <f t="shared" si="4"/>
        <v>0.35527660716573772</v>
      </c>
      <c r="FI10" s="122">
        <f t="shared" si="4"/>
        <v>1.7763830358286885</v>
      </c>
      <c r="FJ10" s="122">
        <f t="shared" si="4"/>
        <v>1.4211064286629509</v>
      </c>
      <c r="FK10" s="122">
        <f t="shared" si="4"/>
        <v>1.7763830358286885</v>
      </c>
      <c r="FL10" s="122">
        <f t="shared" si="4"/>
        <v>0.35527660716573772</v>
      </c>
      <c r="FM10" s="122">
        <f t="shared" si="4"/>
        <v>0.35527660716573772</v>
      </c>
      <c r="FN10" s="122">
        <f t="shared" si="4"/>
        <v>2.1316596429944266</v>
      </c>
      <c r="FO10" s="122">
        <f t="shared" si="4"/>
        <v>2.1316596429944266</v>
      </c>
      <c r="FP10" s="122">
        <f t="shared" si="4"/>
        <v>1.7763830358286885</v>
      </c>
      <c r="FQ10" s="122">
        <f t="shared" si="4"/>
        <v>0.35527660716573772</v>
      </c>
      <c r="FR10" s="122">
        <f t="shared" si="4"/>
        <v>0.35527660716573795</v>
      </c>
      <c r="FS10" s="122">
        <f t="shared" si="4"/>
        <v>0.35527660716573772</v>
      </c>
      <c r="FT10" s="122">
        <f t="shared" si="4"/>
        <v>2.1316596429944275</v>
      </c>
      <c r="FU10" s="122">
        <f t="shared" si="4"/>
        <v>2.1316596429944266</v>
      </c>
      <c r="FV10" s="122">
        <f t="shared" si="4"/>
        <v>2.4869362501601642</v>
      </c>
      <c r="FW10" s="122">
        <f t="shared" si="4"/>
        <v>0.35527660716573772</v>
      </c>
      <c r="FX10" s="122">
        <f t="shared" si="4"/>
        <v>1.7763830358286885</v>
      </c>
      <c r="FY10" s="122">
        <f t="shared" si="4"/>
        <v>0.35527660716573772</v>
      </c>
      <c r="FZ10" s="122">
        <f t="shared" si="4"/>
        <v>2.1316596429944275</v>
      </c>
      <c r="GA10" s="122">
        <f t="shared" si="4"/>
        <v>2.1316596429944266</v>
      </c>
      <c r="GB10" s="122">
        <f t="shared" si="4"/>
        <v>1.7763830358286885</v>
      </c>
      <c r="GC10" s="122">
        <f t="shared" si="4"/>
        <v>1.7763830358286885</v>
      </c>
      <c r="GD10" s="122">
        <f t="shared" si="4"/>
        <v>2.1316596429944266</v>
      </c>
      <c r="GE10" s="122">
        <f t="shared" si="4"/>
        <v>1.4211064286629509</v>
      </c>
      <c r="GF10" s="122">
        <f t="shared" si="4"/>
        <v>1.7763830358286885</v>
      </c>
      <c r="GG10" s="122">
        <f t="shared" si="4"/>
        <v>1.7763830358286885</v>
      </c>
      <c r="GH10" s="122">
        <f t="shared" si="4"/>
        <v>1.4211064286629509</v>
      </c>
      <c r="GI10" s="122">
        <f t="shared" si="4"/>
        <v>1.7763830358286885</v>
      </c>
      <c r="GJ10" s="123">
        <f t="shared" si="2"/>
        <v>115100</v>
      </c>
      <c r="GK10" s="122">
        <f t="shared" si="6"/>
        <v>116052.78069778746</v>
      </c>
      <c r="GL10" s="122">
        <f t="shared" si="7"/>
        <v>-952.78069778745703</v>
      </c>
    </row>
    <row r="11" spans="1:194" x14ac:dyDescent="0.3">
      <c r="A11" t="s">
        <v>103</v>
      </c>
      <c r="B11">
        <v>6</v>
      </c>
      <c r="C11">
        <v>7</v>
      </c>
      <c r="D11">
        <v>6</v>
      </c>
      <c r="E11">
        <v>4</v>
      </c>
      <c r="F11">
        <v>1</v>
      </c>
      <c r="G11">
        <v>1</v>
      </c>
      <c r="H11">
        <v>1</v>
      </c>
      <c r="I11">
        <v>5</v>
      </c>
      <c r="J11">
        <v>6</v>
      </c>
      <c r="K11">
        <v>6</v>
      </c>
      <c r="L11">
        <v>4</v>
      </c>
      <c r="M11">
        <v>5</v>
      </c>
      <c r="N11">
        <v>1</v>
      </c>
      <c r="O11">
        <v>1</v>
      </c>
      <c r="P11">
        <v>5</v>
      </c>
      <c r="Q11">
        <v>4</v>
      </c>
      <c r="R11">
        <v>1</v>
      </c>
      <c r="S11">
        <v>5</v>
      </c>
      <c r="T11">
        <v>5</v>
      </c>
      <c r="U11">
        <v>7</v>
      </c>
      <c r="V11">
        <v>5</v>
      </c>
      <c r="W11">
        <v>6</v>
      </c>
      <c r="X11">
        <v>6</v>
      </c>
      <c r="Y11">
        <v>5</v>
      </c>
      <c r="Z11">
        <v>5</v>
      </c>
      <c r="AA11">
        <v>5</v>
      </c>
      <c r="AB11">
        <v>1</v>
      </c>
      <c r="AC11">
        <v>5</v>
      </c>
      <c r="AD11">
        <v>4</v>
      </c>
      <c r="AE11">
        <v>1</v>
      </c>
      <c r="AF11">
        <v>4</v>
      </c>
      <c r="AG11">
        <v>1</v>
      </c>
      <c r="AH11">
        <v>1</v>
      </c>
      <c r="AI11">
        <v>1</v>
      </c>
      <c r="AJ11">
        <v>6</v>
      </c>
      <c r="AK11">
        <v>5</v>
      </c>
      <c r="AL11">
        <v>4</v>
      </c>
      <c r="AM11">
        <v>4</v>
      </c>
      <c r="AN11">
        <v>1</v>
      </c>
      <c r="AO11">
        <v>5</v>
      </c>
      <c r="AP11">
        <v>4</v>
      </c>
      <c r="AQ11">
        <v>4</v>
      </c>
      <c r="AR11">
        <v>4</v>
      </c>
      <c r="AS11">
        <v>1</v>
      </c>
      <c r="AT11">
        <v>7</v>
      </c>
      <c r="AU11">
        <v>5</v>
      </c>
      <c r="AV11">
        <v>6</v>
      </c>
      <c r="AW11">
        <v>5</v>
      </c>
      <c r="AX11">
        <v>1</v>
      </c>
      <c r="AY11">
        <v>5</v>
      </c>
      <c r="AZ11">
        <v>4</v>
      </c>
      <c r="BA11">
        <v>5</v>
      </c>
      <c r="BB11">
        <v>1</v>
      </c>
      <c r="BC11">
        <v>5</v>
      </c>
      <c r="BD11">
        <v>4</v>
      </c>
      <c r="BE11">
        <v>5</v>
      </c>
      <c r="BF11">
        <v>6</v>
      </c>
      <c r="BG11">
        <v>4</v>
      </c>
      <c r="BH11">
        <v>7</v>
      </c>
      <c r="BI11">
        <v>5</v>
      </c>
      <c r="BJ11">
        <v>1</v>
      </c>
      <c r="BK11">
        <v>1</v>
      </c>
      <c r="BL11">
        <v>1</v>
      </c>
      <c r="BM11">
        <v>5</v>
      </c>
      <c r="BN11">
        <v>1</v>
      </c>
      <c r="BO11">
        <v>1</v>
      </c>
      <c r="BP11">
        <v>1</v>
      </c>
      <c r="BQ11">
        <v>5</v>
      </c>
      <c r="BR11">
        <v>4</v>
      </c>
      <c r="BS11">
        <v>5</v>
      </c>
      <c r="BT11">
        <v>1</v>
      </c>
      <c r="BU11">
        <v>6</v>
      </c>
      <c r="BV11">
        <v>6</v>
      </c>
      <c r="BW11">
        <v>6</v>
      </c>
      <c r="BX11">
        <v>1</v>
      </c>
      <c r="BY11">
        <v>1</v>
      </c>
      <c r="BZ11">
        <v>1</v>
      </c>
      <c r="CA11">
        <v>1</v>
      </c>
      <c r="CB11">
        <v>5</v>
      </c>
      <c r="CC11">
        <v>6</v>
      </c>
      <c r="CD11">
        <v>7</v>
      </c>
      <c r="CE11">
        <v>1</v>
      </c>
      <c r="CF11">
        <v>5</v>
      </c>
      <c r="CG11">
        <v>1</v>
      </c>
      <c r="CH11">
        <v>5</v>
      </c>
      <c r="CI11">
        <v>6</v>
      </c>
      <c r="CJ11">
        <v>1</v>
      </c>
      <c r="CK11">
        <v>5</v>
      </c>
      <c r="CL11">
        <v>6</v>
      </c>
      <c r="CM11">
        <v>4</v>
      </c>
      <c r="CN11">
        <v>1</v>
      </c>
      <c r="CO11">
        <v>5</v>
      </c>
      <c r="CP11">
        <v>4</v>
      </c>
      <c r="CQ11">
        <v>5</v>
      </c>
      <c r="CR11">
        <v>112533</v>
      </c>
      <c r="CT11">
        <f t="shared" si="5"/>
        <v>2.1316596429944275</v>
      </c>
      <c r="CU11" s="122">
        <f t="shared" si="5"/>
        <v>2.4869362501601624</v>
      </c>
      <c r="CV11" s="122">
        <f t="shared" si="5"/>
        <v>2.1316596429944248</v>
      </c>
      <c r="CW11" s="122">
        <f t="shared" si="5"/>
        <v>1.4211064286629518</v>
      </c>
      <c r="CX11" s="122">
        <f t="shared" si="5"/>
        <v>0.3552766071657375</v>
      </c>
      <c r="CY11" s="122">
        <f t="shared" si="5"/>
        <v>0.35527660716573795</v>
      </c>
      <c r="CZ11" s="122">
        <f t="shared" si="5"/>
        <v>0.3552766071657375</v>
      </c>
      <c r="DA11" s="122">
        <f t="shared" si="5"/>
        <v>1.7763830358286898</v>
      </c>
      <c r="DB11" s="122">
        <f t="shared" si="5"/>
        <v>2.1316596429944248</v>
      </c>
      <c r="DC11" s="122">
        <f t="shared" si="5"/>
        <v>2.1316596429944266</v>
      </c>
      <c r="DD11" s="122">
        <f t="shared" si="5"/>
        <v>1.4211064286629509</v>
      </c>
      <c r="DE11" s="122">
        <f t="shared" si="5"/>
        <v>1.7763830358286885</v>
      </c>
      <c r="DF11" s="122">
        <f t="shared" si="5"/>
        <v>0.35527660716573772</v>
      </c>
      <c r="DG11" s="122">
        <f t="shared" si="5"/>
        <v>0.3552766071657375</v>
      </c>
      <c r="DH11" s="122">
        <f t="shared" si="5"/>
        <v>1.7763830358286885</v>
      </c>
      <c r="DI11" s="122">
        <f t="shared" si="5"/>
        <v>1.4211064286629518</v>
      </c>
      <c r="DJ11" s="122">
        <f t="shared" si="9"/>
        <v>0.35527660716573795</v>
      </c>
      <c r="DK11" s="122">
        <f t="shared" si="9"/>
        <v>1.7763830358286898</v>
      </c>
      <c r="DL11" s="122">
        <f t="shared" si="9"/>
        <v>1.7763830358286885</v>
      </c>
      <c r="DM11" s="122">
        <f t="shared" si="9"/>
        <v>2.4869362501601655</v>
      </c>
      <c r="DN11" s="122">
        <f t="shared" si="9"/>
        <v>1.7763830358286885</v>
      </c>
      <c r="DO11" s="122">
        <f t="shared" si="9"/>
        <v>2.1316596429944275</v>
      </c>
      <c r="DP11" s="122">
        <f t="shared" si="9"/>
        <v>2.1316596429944275</v>
      </c>
      <c r="DQ11" s="122">
        <f t="shared" si="9"/>
        <v>1.7763830358286885</v>
      </c>
      <c r="DR11" s="122">
        <f t="shared" si="9"/>
        <v>1.7763830358286885</v>
      </c>
      <c r="DS11" s="122">
        <f t="shared" si="9"/>
        <v>1.7763830358286885</v>
      </c>
      <c r="DT11" s="122">
        <f t="shared" si="9"/>
        <v>0.35527660716573795</v>
      </c>
      <c r="DU11" s="122">
        <f t="shared" si="9"/>
        <v>1.7763830358286898</v>
      </c>
      <c r="DV11" s="122">
        <f t="shared" si="9"/>
        <v>1.4211064286629509</v>
      </c>
      <c r="DW11" s="122">
        <f t="shared" si="9"/>
        <v>0.35527660716573772</v>
      </c>
      <c r="DX11" s="122">
        <f t="shared" si="9"/>
        <v>1.4211064286629518</v>
      </c>
      <c r="DY11" s="122">
        <f t="shared" si="9"/>
        <v>0.35527660716573795</v>
      </c>
      <c r="DZ11" s="122">
        <f t="shared" si="10"/>
        <v>0.35527660716573795</v>
      </c>
      <c r="EA11" s="122">
        <f t="shared" si="10"/>
        <v>0.35527660716573795</v>
      </c>
      <c r="EB11" s="122">
        <f t="shared" si="10"/>
        <v>2.1316596429944266</v>
      </c>
      <c r="EC11" s="122">
        <f t="shared" si="10"/>
        <v>1.7763830358286885</v>
      </c>
      <c r="ED11" s="122">
        <f t="shared" si="10"/>
        <v>1.4211064286629518</v>
      </c>
      <c r="EE11" s="122">
        <f t="shared" si="10"/>
        <v>1.4211064286629509</v>
      </c>
      <c r="EF11" s="122">
        <f t="shared" si="10"/>
        <v>0.35527660716573772</v>
      </c>
      <c r="EG11" s="122">
        <f t="shared" si="10"/>
        <v>1.7763830358286898</v>
      </c>
      <c r="EH11" s="122">
        <f t="shared" si="10"/>
        <v>1.4211064286629509</v>
      </c>
      <c r="EI11" s="122">
        <f t="shared" si="10"/>
        <v>1.4211064286629509</v>
      </c>
      <c r="EJ11" s="122">
        <f t="shared" si="10"/>
        <v>1.4211064286629509</v>
      </c>
      <c r="EK11" s="122">
        <f t="shared" si="10"/>
        <v>0.35527660716573795</v>
      </c>
      <c r="EL11" s="122">
        <f t="shared" si="10"/>
        <v>2.4869362501601655</v>
      </c>
      <c r="EM11" s="122">
        <f t="shared" si="10"/>
        <v>1.7763830358286898</v>
      </c>
      <c r="EN11" s="122">
        <f t="shared" si="10"/>
        <v>2.1316596429944275</v>
      </c>
      <c r="EO11" s="122">
        <f t="shared" si="10"/>
        <v>1.7763830358286898</v>
      </c>
      <c r="EP11" s="122">
        <f t="shared" si="11"/>
        <v>0.35527660716573772</v>
      </c>
      <c r="EQ11" s="122">
        <f t="shared" si="11"/>
        <v>1.7763830358286885</v>
      </c>
      <c r="ER11" s="122">
        <f t="shared" si="11"/>
        <v>1.4211064286629518</v>
      </c>
      <c r="ES11" s="122">
        <f t="shared" si="11"/>
        <v>1.7763830358286885</v>
      </c>
      <c r="ET11" s="122">
        <f t="shared" si="11"/>
        <v>0.35527660716573772</v>
      </c>
      <c r="EU11" s="122">
        <f t="shared" si="11"/>
        <v>1.7763830358286898</v>
      </c>
      <c r="EV11" s="122">
        <f t="shared" si="11"/>
        <v>1.4211064286629518</v>
      </c>
      <c r="EW11" s="122">
        <f t="shared" si="11"/>
        <v>1.7763830358286885</v>
      </c>
      <c r="EX11" s="122">
        <f t="shared" si="11"/>
        <v>2.1316596429944266</v>
      </c>
      <c r="EY11" s="122">
        <f t="shared" si="11"/>
        <v>1.4211064286629509</v>
      </c>
      <c r="EZ11" s="122">
        <f t="shared" si="11"/>
        <v>2.4869362501601642</v>
      </c>
      <c r="FA11" s="122">
        <f t="shared" si="11"/>
        <v>1.7763830358286885</v>
      </c>
      <c r="FB11" s="122">
        <f t="shared" si="11"/>
        <v>0.35527660716573772</v>
      </c>
      <c r="FC11" s="122">
        <f t="shared" si="11"/>
        <v>0.35527660716573795</v>
      </c>
      <c r="FD11" s="122">
        <f t="shared" si="11"/>
        <v>0.35527660716573772</v>
      </c>
      <c r="FE11" s="122">
        <f t="shared" si="11"/>
        <v>1.7763830358286885</v>
      </c>
      <c r="FF11" s="122">
        <f t="shared" si="8"/>
        <v>0.35527660716573772</v>
      </c>
      <c r="FG11" s="122">
        <f t="shared" si="4"/>
        <v>0.35527660716573795</v>
      </c>
      <c r="FH11" s="122">
        <f t="shared" si="4"/>
        <v>0.35527660716573772</v>
      </c>
      <c r="FI11" s="122">
        <f t="shared" si="4"/>
        <v>1.7763830358286885</v>
      </c>
      <c r="FJ11" s="122">
        <f t="shared" si="4"/>
        <v>1.4211064286629509</v>
      </c>
      <c r="FK11" s="122">
        <f t="shared" si="4"/>
        <v>1.7763830358286885</v>
      </c>
      <c r="FL11" s="122">
        <f t="shared" si="4"/>
        <v>0.35527660716573772</v>
      </c>
      <c r="FM11" s="122">
        <f t="shared" si="4"/>
        <v>2.1316596429944266</v>
      </c>
      <c r="FN11" s="122">
        <f t="shared" si="4"/>
        <v>2.1316596429944266</v>
      </c>
      <c r="FO11" s="122">
        <f t="shared" si="4"/>
        <v>2.1316596429944266</v>
      </c>
      <c r="FP11" s="122">
        <f t="shared" si="4"/>
        <v>0.35527660716573772</v>
      </c>
      <c r="FQ11" s="122">
        <f t="shared" si="4"/>
        <v>0.35527660716573772</v>
      </c>
      <c r="FR11" s="122">
        <f t="shared" si="4"/>
        <v>0.35527660716573795</v>
      </c>
      <c r="FS11" s="122">
        <f t="shared" si="4"/>
        <v>0.35527660716573772</v>
      </c>
      <c r="FT11" s="122">
        <f t="shared" si="4"/>
        <v>1.7763830358286898</v>
      </c>
      <c r="FU11" s="122">
        <f t="shared" si="4"/>
        <v>2.1316596429944266</v>
      </c>
      <c r="FV11" s="122">
        <f t="shared" si="4"/>
        <v>2.4869362501601642</v>
      </c>
      <c r="FW11" s="122">
        <f t="shared" si="4"/>
        <v>0.35527660716573772</v>
      </c>
      <c r="FX11" s="122">
        <f t="shared" si="4"/>
        <v>1.7763830358286885</v>
      </c>
      <c r="FY11" s="122">
        <f t="shared" si="4"/>
        <v>0.35527660716573772</v>
      </c>
      <c r="FZ11" s="122">
        <f t="shared" si="4"/>
        <v>1.7763830358286898</v>
      </c>
      <c r="GA11" s="122">
        <f t="shared" si="4"/>
        <v>2.1316596429944266</v>
      </c>
      <c r="GB11" s="122">
        <f t="shared" si="4"/>
        <v>0.35527660716573772</v>
      </c>
      <c r="GC11" s="122">
        <f t="shared" si="4"/>
        <v>1.7763830358286885</v>
      </c>
      <c r="GD11" s="122">
        <f t="shared" si="4"/>
        <v>2.1316596429944266</v>
      </c>
      <c r="GE11" s="122">
        <f t="shared" si="4"/>
        <v>1.4211064286629509</v>
      </c>
      <c r="GF11" s="122">
        <f t="shared" si="4"/>
        <v>0.35527660716573772</v>
      </c>
      <c r="GG11" s="122">
        <f t="shared" si="4"/>
        <v>1.7763830358286885</v>
      </c>
      <c r="GH11" s="122">
        <f t="shared" si="4"/>
        <v>1.4211064286629509</v>
      </c>
      <c r="GI11" s="122">
        <f t="shared" si="4"/>
        <v>1.7763830358286885</v>
      </c>
      <c r="GJ11" s="123">
        <f t="shared" si="2"/>
        <v>112533</v>
      </c>
      <c r="GK11" s="122">
        <f t="shared" si="6"/>
        <v>716.37518949251546</v>
      </c>
      <c r="GL11" s="122">
        <f t="shared" si="7"/>
        <v>111816.62481050748</v>
      </c>
    </row>
    <row r="12" spans="1:194" x14ac:dyDescent="0.3">
      <c r="A12" t="s">
        <v>104</v>
      </c>
      <c r="B12">
        <v>5</v>
      </c>
      <c r="C12">
        <v>6</v>
      </c>
      <c r="D12">
        <v>4</v>
      </c>
      <c r="E12">
        <v>1</v>
      </c>
      <c r="F12">
        <v>5</v>
      </c>
      <c r="G12">
        <v>2</v>
      </c>
      <c r="H12">
        <v>4</v>
      </c>
      <c r="I12">
        <v>5</v>
      </c>
      <c r="J12">
        <v>5</v>
      </c>
      <c r="K12">
        <v>4</v>
      </c>
      <c r="L12">
        <v>2</v>
      </c>
      <c r="M12">
        <v>2</v>
      </c>
      <c r="N12">
        <v>1</v>
      </c>
      <c r="O12">
        <v>4</v>
      </c>
      <c r="P12">
        <v>2</v>
      </c>
      <c r="Q12">
        <v>1</v>
      </c>
      <c r="R12">
        <v>1</v>
      </c>
      <c r="S12">
        <v>1</v>
      </c>
      <c r="T12">
        <v>1</v>
      </c>
      <c r="U12">
        <v>5</v>
      </c>
      <c r="V12">
        <v>4</v>
      </c>
      <c r="W12">
        <v>5</v>
      </c>
      <c r="X12">
        <v>5</v>
      </c>
      <c r="Y12">
        <v>5</v>
      </c>
      <c r="Z12">
        <v>5</v>
      </c>
      <c r="AA12">
        <v>2</v>
      </c>
      <c r="AB12">
        <v>1</v>
      </c>
      <c r="AC12">
        <v>2</v>
      </c>
      <c r="AD12">
        <v>2</v>
      </c>
      <c r="AE12">
        <v>1</v>
      </c>
      <c r="AF12">
        <v>4</v>
      </c>
      <c r="AG12">
        <v>1</v>
      </c>
      <c r="AH12">
        <v>1</v>
      </c>
      <c r="AI12">
        <v>1</v>
      </c>
      <c r="AJ12">
        <v>6</v>
      </c>
      <c r="AK12">
        <v>1</v>
      </c>
      <c r="AL12">
        <v>1</v>
      </c>
      <c r="AM12">
        <v>4</v>
      </c>
      <c r="AN12">
        <v>1</v>
      </c>
      <c r="AO12">
        <v>1</v>
      </c>
      <c r="AP12">
        <v>4</v>
      </c>
      <c r="AQ12">
        <v>1</v>
      </c>
      <c r="AR12">
        <v>1</v>
      </c>
      <c r="AS12">
        <v>1</v>
      </c>
      <c r="AT12">
        <v>6</v>
      </c>
      <c r="AU12">
        <v>5</v>
      </c>
      <c r="AV12">
        <v>4</v>
      </c>
      <c r="AW12">
        <v>2</v>
      </c>
      <c r="AX12">
        <v>4</v>
      </c>
      <c r="AY12">
        <v>1</v>
      </c>
      <c r="AZ12">
        <v>2</v>
      </c>
      <c r="BA12">
        <v>1</v>
      </c>
      <c r="BB12">
        <v>4</v>
      </c>
      <c r="BC12">
        <v>4</v>
      </c>
      <c r="BD12">
        <v>1</v>
      </c>
      <c r="BE12">
        <v>4</v>
      </c>
      <c r="BF12">
        <v>4</v>
      </c>
      <c r="BG12">
        <v>2</v>
      </c>
      <c r="BH12">
        <v>2</v>
      </c>
      <c r="BI12">
        <v>1</v>
      </c>
      <c r="BJ12">
        <v>4</v>
      </c>
      <c r="BK12">
        <v>5</v>
      </c>
      <c r="BL12">
        <v>4</v>
      </c>
      <c r="BM12">
        <v>1</v>
      </c>
      <c r="BN12">
        <v>5</v>
      </c>
      <c r="BO12">
        <v>5</v>
      </c>
      <c r="BP12">
        <v>4</v>
      </c>
      <c r="BQ12">
        <v>1</v>
      </c>
      <c r="BR12">
        <v>4</v>
      </c>
      <c r="BS12">
        <v>4</v>
      </c>
      <c r="BT12">
        <v>1</v>
      </c>
      <c r="BU12">
        <v>4</v>
      </c>
      <c r="BV12">
        <v>4</v>
      </c>
      <c r="BW12">
        <v>4</v>
      </c>
      <c r="BX12">
        <v>5</v>
      </c>
      <c r="BY12">
        <v>1</v>
      </c>
      <c r="BZ12">
        <v>2</v>
      </c>
      <c r="CA12">
        <v>1</v>
      </c>
      <c r="CB12">
        <v>4</v>
      </c>
      <c r="CC12">
        <v>6</v>
      </c>
      <c r="CD12">
        <v>6</v>
      </c>
      <c r="CE12">
        <v>1</v>
      </c>
      <c r="CF12">
        <v>5</v>
      </c>
      <c r="CG12">
        <v>2</v>
      </c>
      <c r="CH12">
        <v>1</v>
      </c>
      <c r="CI12">
        <v>1</v>
      </c>
      <c r="CJ12">
        <v>4</v>
      </c>
      <c r="CK12">
        <v>2</v>
      </c>
      <c r="CL12">
        <v>4</v>
      </c>
      <c r="CM12">
        <v>4</v>
      </c>
      <c r="CN12">
        <v>5</v>
      </c>
      <c r="CO12">
        <v>5</v>
      </c>
      <c r="CP12">
        <v>1</v>
      </c>
      <c r="CQ12">
        <v>5</v>
      </c>
      <c r="CR12">
        <v>174357</v>
      </c>
      <c r="CT12">
        <f t="shared" si="5"/>
        <v>1.7763830358286898</v>
      </c>
      <c r="CU12" s="122">
        <f t="shared" si="5"/>
        <v>2.1316596429944248</v>
      </c>
      <c r="CV12" s="122">
        <f t="shared" si="5"/>
        <v>1.42110642866295</v>
      </c>
      <c r="CW12" s="122">
        <f t="shared" si="5"/>
        <v>0.35527660716573795</v>
      </c>
      <c r="CX12" s="122">
        <f t="shared" si="5"/>
        <v>1.7763830358286876</v>
      </c>
      <c r="CY12" s="122">
        <f t="shared" si="5"/>
        <v>0.71055321433147589</v>
      </c>
      <c r="CZ12" s="122">
        <f t="shared" si="5"/>
        <v>1.42110642866295</v>
      </c>
      <c r="DA12" s="122">
        <f t="shared" si="5"/>
        <v>1.7763830358286898</v>
      </c>
      <c r="DB12" s="122">
        <f t="shared" si="5"/>
        <v>1.7763830358286876</v>
      </c>
      <c r="DC12" s="122">
        <f t="shared" si="5"/>
        <v>1.4211064286629509</v>
      </c>
      <c r="DD12" s="122">
        <f t="shared" si="5"/>
        <v>0.71055321433147545</v>
      </c>
      <c r="DE12" s="122">
        <f t="shared" si="5"/>
        <v>0.71055321433147545</v>
      </c>
      <c r="DF12" s="122">
        <f t="shared" si="5"/>
        <v>0.35527660716573772</v>
      </c>
      <c r="DG12" s="122">
        <f t="shared" si="5"/>
        <v>1.42110642866295</v>
      </c>
      <c r="DH12" s="122">
        <f t="shared" si="5"/>
        <v>0.71055321433147545</v>
      </c>
      <c r="DI12" s="122">
        <f t="shared" si="5"/>
        <v>0.35527660716573795</v>
      </c>
      <c r="DJ12" s="122">
        <f t="shared" si="9"/>
        <v>0.35527660716573795</v>
      </c>
      <c r="DK12" s="122">
        <f t="shared" si="9"/>
        <v>0.35527660716573795</v>
      </c>
      <c r="DL12" s="122">
        <f t="shared" si="9"/>
        <v>0.35527660716573772</v>
      </c>
      <c r="DM12" s="122">
        <f t="shared" si="9"/>
        <v>1.7763830358286898</v>
      </c>
      <c r="DN12" s="122">
        <f t="shared" si="9"/>
        <v>1.4211064286629509</v>
      </c>
      <c r="DO12" s="122">
        <f t="shared" si="9"/>
        <v>1.7763830358286898</v>
      </c>
      <c r="DP12" s="122">
        <f t="shared" si="9"/>
        <v>1.7763830358286898</v>
      </c>
      <c r="DQ12" s="122">
        <f t="shared" si="9"/>
        <v>1.7763830358286885</v>
      </c>
      <c r="DR12" s="122">
        <f t="shared" si="9"/>
        <v>1.7763830358286885</v>
      </c>
      <c r="DS12" s="122">
        <f t="shared" si="9"/>
        <v>0.71055321433147545</v>
      </c>
      <c r="DT12" s="122">
        <f t="shared" si="9"/>
        <v>0.35527660716573795</v>
      </c>
      <c r="DU12" s="122">
        <f t="shared" si="9"/>
        <v>0.71055321433147589</v>
      </c>
      <c r="DV12" s="122">
        <f t="shared" si="9"/>
        <v>0.71055321433147545</v>
      </c>
      <c r="DW12" s="122">
        <f t="shared" si="9"/>
        <v>0.35527660716573772</v>
      </c>
      <c r="DX12" s="122">
        <f t="shared" si="9"/>
        <v>1.4211064286629518</v>
      </c>
      <c r="DY12" s="122">
        <f t="shared" si="9"/>
        <v>0.35527660716573795</v>
      </c>
      <c r="DZ12" s="122">
        <f t="shared" si="10"/>
        <v>0.35527660716573795</v>
      </c>
      <c r="EA12" s="122">
        <f t="shared" si="10"/>
        <v>0.35527660716573795</v>
      </c>
      <c r="EB12" s="122">
        <f t="shared" si="10"/>
        <v>2.1316596429944266</v>
      </c>
      <c r="EC12" s="122">
        <f t="shared" si="10"/>
        <v>0.35527660716573772</v>
      </c>
      <c r="ED12" s="122">
        <f t="shared" si="10"/>
        <v>0.35527660716573795</v>
      </c>
      <c r="EE12" s="122">
        <f t="shared" si="10"/>
        <v>1.4211064286629509</v>
      </c>
      <c r="EF12" s="122">
        <f t="shared" si="10"/>
        <v>0.35527660716573772</v>
      </c>
      <c r="EG12" s="122">
        <f t="shared" si="10"/>
        <v>0.35527660716573795</v>
      </c>
      <c r="EH12" s="122">
        <f t="shared" si="10"/>
        <v>1.4211064286629509</v>
      </c>
      <c r="EI12" s="122">
        <f t="shared" si="10"/>
        <v>0.35527660716573772</v>
      </c>
      <c r="EJ12" s="122">
        <f t="shared" si="10"/>
        <v>0.35527660716573772</v>
      </c>
      <c r="EK12" s="122">
        <f t="shared" si="10"/>
        <v>0.35527660716573795</v>
      </c>
      <c r="EL12" s="122">
        <f t="shared" si="10"/>
        <v>2.1316596429944275</v>
      </c>
      <c r="EM12" s="122">
        <f t="shared" si="10"/>
        <v>1.7763830358286898</v>
      </c>
      <c r="EN12" s="122">
        <f t="shared" si="10"/>
        <v>1.4211064286629518</v>
      </c>
      <c r="EO12" s="122">
        <f t="shared" si="10"/>
        <v>0.71055321433147589</v>
      </c>
      <c r="EP12" s="122">
        <f t="shared" si="11"/>
        <v>1.4211064286629509</v>
      </c>
      <c r="EQ12" s="122">
        <f t="shared" si="11"/>
        <v>0.35527660716573772</v>
      </c>
      <c r="ER12" s="122">
        <f t="shared" si="11"/>
        <v>0.71055321433147589</v>
      </c>
      <c r="ES12" s="122">
        <f t="shared" si="11"/>
        <v>0.35527660716573772</v>
      </c>
      <c r="ET12" s="122">
        <f t="shared" si="11"/>
        <v>1.4211064286629509</v>
      </c>
      <c r="EU12" s="122">
        <f t="shared" si="11"/>
        <v>1.4211064286629518</v>
      </c>
      <c r="EV12" s="122">
        <f t="shared" si="11"/>
        <v>0.35527660716573795</v>
      </c>
      <c r="EW12" s="122">
        <f t="shared" si="11"/>
        <v>1.4211064286629509</v>
      </c>
      <c r="EX12" s="122">
        <f t="shared" si="11"/>
        <v>1.4211064286629509</v>
      </c>
      <c r="EY12" s="122">
        <f t="shared" si="11"/>
        <v>0.71055321433147545</v>
      </c>
      <c r="EZ12" s="122">
        <f t="shared" si="11"/>
        <v>0.71055321433147545</v>
      </c>
      <c r="FA12" s="122">
        <f t="shared" si="11"/>
        <v>0.35527660716573772</v>
      </c>
      <c r="FB12" s="122">
        <f t="shared" si="11"/>
        <v>1.4211064286629509</v>
      </c>
      <c r="FC12" s="122">
        <f t="shared" si="11"/>
        <v>1.7763830358286898</v>
      </c>
      <c r="FD12" s="122">
        <f t="shared" si="11"/>
        <v>1.4211064286629509</v>
      </c>
      <c r="FE12" s="122">
        <f t="shared" si="11"/>
        <v>0.35527660716573772</v>
      </c>
      <c r="FF12" s="122">
        <f t="shared" si="8"/>
        <v>1.7763830358286885</v>
      </c>
      <c r="FG12" s="122">
        <f t="shared" si="4"/>
        <v>1.7763830358286898</v>
      </c>
      <c r="FH12" s="122">
        <f t="shared" si="4"/>
        <v>1.4211064286629509</v>
      </c>
      <c r="FI12" s="122">
        <f t="shared" si="4"/>
        <v>0.35527660716573772</v>
      </c>
      <c r="FJ12" s="122">
        <f t="shared" si="4"/>
        <v>1.4211064286629509</v>
      </c>
      <c r="FK12" s="122">
        <f t="shared" si="4"/>
        <v>1.4211064286629509</v>
      </c>
      <c r="FL12" s="122">
        <f t="shared" si="4"/>
        <v>0.35527660716573772</v>
      </c>
      <c r="FM12" s="122">
        <f t="shared" si="4"/>
        <v>1.4211064286629509</v>
      </c>
      <c r="FN12" s="122">
        <f t="shared" si="4"/>
        <v>1.4211064286629509</v>
      </c>
      <c r="FO12" s="122">
        <f t="shared" si="4"/>
        <v>1.4211064286629509</v>
      </c>
      <c r="FP12" s="122">
        <f t="shared" si="4"/>
        <v>1.7763830358286885</v>
      </c>
      <c r="FQ12" s="122">
        <f t="shared" si="4"/>
        <v>0.35527660716573772</v>
      </c>
      <c r="FR12" s="122">
        <f t="shared" si="4"/>
        <v>0.71055321433147589</v>
      </c>
      <c r="FS12" s="122">
        <f t="shared" si="4"/>
        <v>0.35527660716573772</v>
      </c>
      <c r="FT12" s="122">
        <f t="shared" si="4"/>
        <v>1.4211064286629518</v>
      </c>
      <c r="FU12" s="122">
        <f t="shared" si="4"/>
        <v>2.1316596429944266</v>
      </c>
      <c r="FV12" s="122">
        <f t="shared" si="4"/>
        <v>2.1316596429944266</v>
      </c>
      <c r="FW12" s="122">
        <f t="shared" si="4"/>
        <v>0.35527660716573772</v>
      </c>
      <c r="FX12" s="122">
        <f t="shared" si="4"/>
        <v>1.7763830358286885</v>
      </c>
      <c r="FY12" s="122">
        <f t="shared" si="4"/>
        <v>0.71055321433147545</v>
      </c>
      <c r="FZ12" s="122">
        <f t="shared" si="4"/>
        <v>0.35527660716573795</v>
      </c>
      <c r="GA12" s="122">
        <f t="shared" si="4"/>
        <v>0.35527660716573772</v>
      </c>
      <c r="GB12" s="122">
        <f t="shared" si="4"/>
        <v>1.4211064286629509</v>
      </c>
      <c r="GC12" s="122">
        <f t="shared" si="4"/>
        <v>0.71055321433147545</v>
      </c>
      <c r="GD12" s="122">
        <f t="shared" ref="GD12:GI37" si="12">CL$2*CL12</f>
        <v>1.4211064286629509</v>
      </c>
      <c r="GE12" s="122">
        <f t="shared" si="12"/>
        <v>1.4211064286629509</v>
      </c>
      <c r="GF12" s="122">
        <f t="shared" si="12"/>
        <v>1.7763830358286885</v>
      </c>
      <c r="GG12" s="122">
        <f t="shared" si="12"/>
        <v>1.7763830358286885</v>
      </c>
      <c r="GH12" s="122">
        <f t="shared" si="12"/>
        <v>0.35527660716573772</v>
      </c>
      <c r="GI12" s="122">
        <f t="shared" si="12"/>
        <v>1.7763830358286885</v>
      </c>
      <c r="GJ12" s="123">
        <f t="shared" si="2"/>
        <v>174357</v>
      </c>
      <c r="GK12" s="122">
        <f t="shared" si="6"/>
        <v>1.2401026674150426E-6</v>
      </c>
      <c r="GL12" s="122">
        <f t="shared" si="7"/>
        <v>174356.99999875989</v>
      </c>
    </row>
    <row r="13" spans="1:194" x14ac:dyDescent="0.3">
      <c r="A13" t="s">
        <v>105</v>
      </c>
      <c r="B13">
        <v>6</v>
      </c>
      <c r="C13">
        <v>6</v>
      </c>
      <c r="D13">
        <v>6</v>
      </c>
      <c r="E13">
        <v>1</v>
      </c>
      <c r="F13">
        <v>1</v>
      </c>
      <c r="G13">
        <v>1</v>
      </c>
      <c r="H13">
        <v>6</v>
      </c>
      <c r="I13">
        <v>5</v>
      </c>
      <c r="J13">
        <v>6</v>
      </c>
      <c r="K13">
        <v>1</v>
      </c>
      <c r="L13">
        <v>4</v>
      </c>
      <c r="M13">
        <v>1</v>
      </c>
      <c r="N13">
        <v>4</v>
      </c>
      <c r="O13">
        <v>1</v>
      </c>
      <c r="P13">
        <v>2</v>
      </c>
      <c r="Q13">
        <v>2</v>
      </c>
      <c r="R13">
        <v>3</v>
      </c>
      <c r="S13">
        <v>5</v>
      </c>
      <c r="T13">
        <v>5</v>
      </c>
      <c r="U13">
        <v>6</v>
      </c>
      <c r="V13">
        <v>6</v>
      </c>
      <c r="W13">
        <v>6</v>
      </c>
      <c r="X13">
        <v>6</v>
      </c>
      <c r="Y13">
        <v>6</v>
      </c>
      <c r="Z13">
        <v>5</v>
      </c>
      <c r="AA13">
        <v>1</v>
      </c>
      <c r="AB13">
        <v>5</v>
      </c>
      <c r="AC13">
        <v>5</v>
      </c>
      <c r="AD13">
        <v>5</v>
      </c>
      <c r="AE13">
        <v>1</v>
      </c>
      <c r="AF13">
        <v>1</v>
      </c>
      <c r="AG13">
        <v>5</v>
      </c>
      <c r="AH13">
        <v>1</v>
      </c>
      <c r="AI13">
        <v>1</v>
      </c>
      <c r="AJ13">
        <v>6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4</v>
      </c>
      <c r="AU13">
        <v>1</v>
      </c>
      <c r="AV13">
        <v>5</v>
      </c>
      <c r="AW13">
        <v>4</v>
      </c>
      <c r="AX13">
        <v>1</v>
      </c>
      <c r="AY13">
        <v>5</v>
      </c>
      <c r="AZ13">
        <v>1</v>
      </c>
      <c r="BA13">
        <v>5</v>
      </c>
      <c r="BB13">
        <v>1</v>
      </c>
      <c r="BC13">
        <v>5</v>
      </c>
      <c r="BD13">
        <v>1</v>
      </c>
      <c r="BE13">
        <v>4</v>
      </c>
      <c r="BF13">
        <v>5</v>
      </c>
      <c r="BG13">
        <v>4</v>
      </c>
      <c r="BH13">
        <v>5</v>
      </c>
      <c r="BI13">
        <v>5</v>
      </c>
      <c r="BJ13">
        <v>1</v>
      </c>
      <c r="BK13">
        <v>1</v>
      </c>
      <c r="BL13">
        <v>5</v>
      </c>
      <c r="BM13">
        <v>6</v>
      </c>
      <c r="BN13">
        <v>5</v>
      </c>
      <c r="BO13">
        <v>5</v>
      </c>
      <c r="BP13">
        <v>1</v>
      </c>
      <c r="BQ13">
        <v>1</v>
      </c>
      <c r="BR13">
        <v>5</v>
      </c>
      <c r="BS13">
        <v>5</v>
      </c>
      <c r="BT13">
        <v>5</v>
      </c>
      <c r="BU13">
        <v>1</v>
      </c>
      <c r="BV13">
        <v>5</v>
      </c>
      <c r="BW13">
        <v>5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6</v>
      </c>
      <c r="CD13">
        <v>6</v>
      </c>
      <c r="CE13">
        <v>1</v>
      </c>
      <c r="CF13">
        <v>5</v>
      </c>
      <c r="CG13">
        <v>6</v>
      </c>
      <c r="CH13">
        <v>1</v>
      </c>
      <c r="CI13">
        <v>6</v>
      </c>
      <c r="CJ13">
        <v>1</v>
      </c>
      <c r="CK13">
        <v>5</v>
      </c>
      <c r="CL13">
        <v>6</v>
      </c>
      <c r="CM13">
        <v>5</v>
      </c>
      <c r="CN13">
        <v>1</v>
      </c>
      <c r="CO13">
        <v>1</v>
      </c>
      <c r="CP13">
        <v>2</v>
      </c>
      <c r="CQ13">
        <v>5</v>
      </c>
      <c r="CR13">
        <v>125964</v>
      </c>
      <c r="CT13">
        <f t="shared" si="5"/>
        <v>2.1316596429944275</v>
      </c>
      <c r="CU13" s="122">
        <f t="shared" si="5"/>
        <v>2.1316596429944248</v>
      </c>
      <c r="CV13" s="122">
        <f t="shared" si="5"/>
        <v>2.1316596429944248</v>
      </c>
      <c r="CW13" s="122">
        <f t="shared" si="5"/>
        <v>0.35527660716573795</v>
      </c>
      <c r="CX13" s="122">
        <f t="shared" si="5"/>
        <v>0.3552766071657375</v>
      </c>
      <c r="CY13" s="122">
        <f t="shared" si="5"/>
        <v>0.35527660716573795</v>
      </c>
      <c r="CZ13" s="122">
        <f t="shared" si="5"/>
        <v>2.1316596429944248</v>
      </c>
      <c r="DA13" s="122">
        <f t="shared" si="5"/>
        <v>1.7763830358286898</v>
      </c>
      <c r="DB13" s="122">
        <f t="shared" si="5"/>
        <v>2.1316596429944248</v>
      </c>
      <c r="DC13" s="122">
        <f t="shared" si="5"/>
        <v>0.35527660716573772</v>
      </c>
      <c r="DD13" s="122">
        <f t="shared" si="5"/>
        <v>1.4211064286629509</v>
      </c>
      <c r="DE13" s="122">
        <f t="shared" si="5"/>
        <v>0.35527660716573772</v>
      </c>
      <c r="DF13" s="122">
        <f t="shared" si="5"/>
        <v>1.4211064286629509</v>
      </c>
      <c r="DG13" s="122">
        <f t="shared" si="5"/>
        <v>0.3552766071657375</v>
      </c>
      <c r="DH13" s="122">
        <f t="shared" si="5"/>
        <v>0.71055321433147545</v>
      </c>
      <c r="DI13" s="122">
        <f t="shared" si="5"/>
        <v>0.71055321433147589</v>
      </c>
      <c r="DJ13" s="122">
        <f t="shared" si="9"/>
        <v>1.0658298214972137</v>
      </c>
      <c r="DK13" s="122">
        <f t="shared" si="9"/>
        <v>1.7763830358286898</v>
      </c>
      <c r="DL13" s="122">
        <f t="shared" si="9"/>
        <v>1.7763830358286885</v>
      </c>
      <c r="DM13" s="122">
        <f t="shared" si="9"/>
        <v>2.1316596429944275</v>
      </c>
      <c r="DN13" s="122">
        <f t="shared" si="9"/>
        <v>2.1316596429944266</v>
      </c>
      <c r="DO13" s="122">
        <f t="shared" si="9"/>
        <v>2.1316596429944275</v>
      </c>
      <c r="DP13" s="122">
        <f t="shared" si="9"/>
        <v>2.1316596429944275</v>
      </c>
      <c r="DQ13" s="122">
        <f t="shared" si="9"/>
        <v>2.1316596429944266</v>
      </c>
      <c r="DR13" s="122">
        <f t="shared" si="9"/>
        <v>1.7763830358286885</v>
      </c>
      <c r="DS13" s="122">
        <f t="shared" si="9"/>
        <v>0.35527660716573772</v>
      </c>
      <c r="DT13" s="122">
        <f t="shared" si="9"/>
        <v>1.7763830358286898</v>
      </c>
      <c r="DU13" s="122">
        <f t="shared" si="9"/>
        <v>1.7763830358286898</v>
      </c>
      <c r="DV13" s="122">
        <f t="shared" si="9"/>
        <v>1.7763830358286885</v>
      </c>
      <c r="DW13" s="122">
        <f t="shared" si="9"/>
        <v>0.35527660716573772</v>
      </c>
      <c r="DX13" s="122">
        <f t="shared" si="9"/>
        <v>0.35527660716573795</v>
      </c>
      <c r="DY13" s="122">
        <f t="shared" si="9"/>
        <v>1.7763830358286898</v>
      </c>
      <c r="DZ13" s="122">
        <f t="shared" si="10"/>
        <v>0.35527660716573795</v>
      </c>
      <c r="EA13" s="122">
        <f t="shared" si="10"/>
        <v>0.35527660716573795</v>
      </c>
      <c r="EB13" s="122">
        <f t="shared" si="10"/>
        <v>2.1316596429944266</v>
      </c>
      <c r="EC13" s="122">
        <f t="shared" si="10"/>
        <v>0.35527660716573772</v>
      </c>
      <c r="ED13" s="122">
        <f t="shared" si="10"/>
        <v>0.35527660716573795</v>
      </c>
      <c r="EE13" s="122">
        <f t="shared" si="10"/>
        <v>0.35527660716573772</v>
      </c>
      <c r="EF13" s="122">
        <f t="shared" si="10"/>
        <v>0.35527660716573772</v>
      </c>
      <c r="EG13" s="122">
        <f t="shared" si="10"/>
        <v>0.35527660716573795</v>
      </c>
      <c r="EH13" s="122">
        <f t="shared" si="10"/>
        <v>0.35527660716573772</v>
      </c>
      <c r="EI13" s="122">
        <f t="shared" si="10"/>
        <v>0.35527660716573772</v>
      </c>
      <c r="EJ13" s="122">
        <f t="shared" si="10"/>
        <v>0.35527660716573772</v>
      </c>
      <c r="EK13" s="122">
        <f t="shared" si="10"/>
        <v>0.35527660716573795</v>
      </c>
      <c r="EL13" s="122">
        <f t="shared" si="10"/>
        <v>1.4211064286629518</v>
      </c>
      <c r="EM13" s="122">
        <f t="shared" si="10"/>
        <v>0.35527660716573795</v>
      </c>
      <c r="EN13" s="122">
        <f t="shared" si="10"/>
        <v>1.7763830358286898</v>
      </c>
      <c r="EO13" s="122">
        <f t="shared" si="10"/>
        <v>1.4211064286629518</v>
      </c>
      <c r="EP13" s="122">
        <f t="shared" si="11"/>
        <v>0.35527660716573772</v>
      </c>
      <c r="EQ13" s="122">
        <f t="shared" si="11"/>
        <v>1.7763830358286885</v>
      </c>
      <c r="ER13" s="122">
        <f t="shared" si="11"/>
        <v>0.35527660716573795</v>
      </c>
      <c r="ES13" s="122">
        <f t="shared" si="11"/>
        <v>1.7763830358286885</v>
      </c>
      <c r="ET13" s="122">
        <f t="shared" si="11"/>
        <v>0.35527660716573772</v>
      </c>
      <c r="EU13" s="122">
        <f t="shared" si="11"/>
        <v>1.7763830358286898</v>
      </c>
      <c r="EV13" s="122">
        <f t="shared" si="11"/>
        <v>0.35527660716573795</v>
      </c>
      <c r="EW13" s="122">
        <f t="shared" si="11"/>
        <v>1.4211064286629509</v>
      </c>
      <c r="EX13" s="122">
        <f t="shared" si="11"/>
        <v>1.7763830358286885</v>
      </c>
      <c r="EY13" s="122">
        <f t="shared" si="11"/>
        <v>1.4211064286629509</v>
      </c>
      <c r="EZ13" s="122">
        <f t="shared" si="11"/>
        <v>1.7763830358286885</v>
      </c>
      <c r="FA13" s="122">
        <f t="shared" si="11"/>
        <v>1.7763830358286885</v>
      </c>
      <c r="FB13" s="122">
        <f t="shared" si="11"/>
        <v>0.35527660716573772</v>
      </c>
      <c r="FC13" s="122">
        <f t="shared" si="11"/>
        <v>0.35527660716573795</v>
      </c>
      <c r="FD13" s="122">
        <f t="shared" si="11"/>
        <v>1.7763830358286885</v>
      </c>
      <c r="FE13" s="122">
        <f t="shared" si="11"/>
        <v>2.1316596429944266</v>
      </c>
      <c r="FF13" s="122">
        <f t="shared" si="8"/>
        <v>1.7763830358286885</v>
      </c>
      <c r="FG13" s="122">
        <f t="shared" si="8"/>
        <v>1.7763830358286898</v>
      </c>
      <c r="FH13" s="122">
        <f t="shared" si="8"/>
        <v>0.35527660716573772</v>
      </c>
      <c r="FI13" s="122">
        <f t="shared" si="8"/>
        <v>0.35527660716573772</v>
      </c>
      <c r="FJ13" s="122">
        <f t="shared" si="8"/>
        <v>1.7763830358286885</v>
      </c>
      <c r="FK13" s="122">
        <f t="shared" si="8"/>
        <v>1.7763830358286885</v>
      </c>
      <c r="FL13" s="122">
        <f t="shared" si="8"/>
        <v>1.7763830358286885</v>
      </c>
      <c r="FM13" s="122">
        <f t="shared" si="8"/>
        <v>0.35527660716573772</v>
      </c>
      <c r="FN13" s="122">
        <f t="shared" si="8"/>
        <v>1.7763830358286885</v>
      </c>
      <c r="FO13" s="122">
        <f t="shared" si="8"/>
        <v>1.7763830358286885</v>
      </c>
      <c r="FP13" s="122">
        <f t="shared" si="8"/>
        <v>0.35527660716573772</v>
      </c>
      <c r="FQ13" s="122">
        <f t="shared" si="8"/>
        <v>0.35527660716573772</v>
      </c>
      <c r="FR13" s="122">
        <f t="shared" si="8"/>
        <v>0.35527660716573795</v>
      </c>
      <c r="FS13" s="122">
        <f t="shared" si="8"/>
        <v>0.35527660716573772</v>
      </c>
      <c r="FT13" s="122">
        <f t="shared" si="8"/>
        <v>0.35527660716573795</v>
      </c>
      <c r="FU13" s="122">
        <f t="shared" si="8"/>
        <v>2.1316596429944266</v>
      </c>
      <c r="FV13" s="122">
        <f t="shared" ref="FV13:GC37" si="13">CD$2*CD13</f>
        <v>2.1316596429944266</v>
      </c>
      <c r="FW13" s="122">
        <f t="shared" si="13"/>
        <v>0.35527660716573772</v>
      </c>
      <c r="FX13" s="122">
        <f t="shared" si="13"/>
        <v>1.7763830358286885</v>
      </c>
      <c r="FY13" s="122">
        <f t="shared" si="13"/>
        <v>2.1316596429944266</v>
      </c>
      <c r="FZ13" s="122">
        <f t="shared" si="13"/>
        <v>0.35527660716573795</v>
      </c>
      <c r="GA13" s="122">
        <f t="shared" si="13"/>
        <v>2.1316596429944266</v>
      </c>
      <c r="GB13" s="122">
        <f t="shared" si="13"/>
        <v>0.35527660716573772</v>
      </c>
      <c r="GC13" s="122">
        <f t="shared" si="13"/>
        <v>1.7763830358286885</v>
      </c>
      <c r="GD13" s="122">
        <f t="shared" si="12"/>
        <v>2.1316596429944266</v>
      </c>
      <c r="GE13" s="122">
        <f t="shared" si="12"/>
        <v>1.7763830358286885</v>
      </c>
      <c r="GF13" s="122">
        <f t="shared" si="12"/>
        <v>0.35527660716573772</v>
      </c>
      <c r="GG13" s="122">
        <f t="shared" si="12"/>
        <v>0.35527660716573772</v>
      </c>
      <c r="GH13" s="122">
        <f t="shared" si="12"/>
        <v>0.71055321433147545</v>
      </c>
      <c r="GI13" s="122">
        <f t="shared" si="12"/>
        <v>1.7763830358286885</v>
      </c>
      <c r="GJ13" s="123">
        <f t="shared" si="2"/>
        <v>125964</v>
      </c>
      <c r="GK13" s="122">
        <f t="shared" si="6"/>
        <v>7.0241562078662086E-6</v>
      </c>
      <c r="GL13" s="122">
        <f t="shared" si="7"/>
        <v>125963.99999297585</v>
      </c>
    </row>
    <row r="14" spans="1:194" x14ac:dyDescent="0.3">
      <c r="A14" t="s">
        <v>106</v>
      </c>
      <c r="B14">
        <v>5</v>
      </c>
      <c r="C14">
        <v>6</v>
      </c>
      <c r="D14">
        <v>5</v>
      </c>
      <c r="E14">
        <v>4</v>
      </c>
      <c r="F14">
        <v>1</v>
      </c>
      <c r="G14">
        <v>1</v>
      </c>
      <c r="H14">
        <v>1</v>
      </c>
      <c r="I14">
        <v>1</v>
      </c>
      <c r="J14">
        <v>5</v>
      </c>
      <c r="K14">
        <v>1</v>
      </c>
      <c r="L14">
        <v>4</v>
      </c>
      <c r="M14">
        <v>1</v>
      </c>
      <c r="N14">
        <v>1</v>
      </c>
      <c r="O14">
        <v>1</v>
      </c>
      <c r="P14">
        <v>4</v>
      </c>
      <c r="Q14">
        <v>1</v>
      </c>
      <c r="R14">
        <v>4</v>
      </c>
      <c r="S14">
        <v>5</v>
      </c>
      <c r="T14">
        <v>5</v>
      </c>
      <c r="U14">
        <v>6</v>
      </c>
      <c r="V14">
        <v>5</v>
      </c>
      <c r="W14">
        <v>5</v>
      </c>
      <c r="X14">
        <v>4</v>
      </c>
      <c r="Y14">
        <v>1</v>
      </c>
      <c r="Z14">
        <v>1</v>
      </c>
      <c r="AA14">
        <v>1</v>
      </c>
      <c r="AB14">
        <v>1</v>
      </c>
      <c r="AC14">
        <v>4</v>
      </c>
      <c r="AD14">
        <v>4</v>
      </c>
      <c r="AE14">
        <v>1</v>
      </c>
      <c r="AF14">
        <v>4</v>
      </c>
      <c r="AG14">
        <v>1</v>
      </c>
      <c r="AH14">
        <v>1</v>
      </c>
      <c r="AI14">
        <v>1</v>
      </c>
      <c r="AJ14">
        <v>5</v>
      </c>
      <c r="AK14">
        <v>1</v>
      </c>
      <c r="AL14">
        <v>4</v>
      </c>
      <c r="AM14">
        <v>4</v>
      </c>
      <c r="AN14">
        <v>1</v>
      </c>
      <c r="AO14">
        <v>1</v>
      </c>
      <c r="AP14">
        <v>4</v>
      </c>
      <c r="AQ14">
        <v>1</v>
      </c>
      <c r="AR14">
        <v>1</v>
      </c>
      <c r="AS14">
        <v>1</v>
      </c>
      <c r="AT14">
        <v>5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5</v>
      </c>
      <c r="BB14">
        <v>1</v>
      </c>
      <c r="BC14">
        <v>5</v>
      </c>
      <c r="BD14">
        <v>1</v>
      </c>
      <c r="BE14">
        <v>1</v>
      </c>
      <c r="BF14">
        <v>5</v>
      </c>
      <c r="BG14">
        <v>4</v>
      </c>
      <c r="BH14">
        <v>5</v>
      </c>
      <c r="BI14">
        <v>4</v>
      </c>
      <c r="BJ14">
        <v>1</v>
      </c>
      <c r="BK14">
        <v>4</v>
      </c>
      <c r="BL14">
        <v>5</v>
      </c>
      <c r="BM14">
        <v>5</v>
      </c>
      <c r="BN14">
        <v>5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4</v>
      </c>
      <c r="BU14">
        <v>1</v>
      </c>
      <c r="BV14">
        <v>5</v>
      </c>
      <c r="BW14">
        <v>5</v>
      </c>
      <c r="BX14">
        <v>1</v>
      </c>
      <c r="BY14">
        <v>1</v>
      </c>
      <c r="BZ14">
        <v>1</v>
      </c>
      <c r="CA14">
        <v>1</v>
      </c>
      <c r="CB14">
        <v>4</v>
      </c>
      <c r="CC14">
        <v>6</v>
      </c>
      <c r="CD14">
        <v>6</v>
      </c>
      <c r="CE14">
        <v>1</v>
      </c>
      <c r="CF14">
        <v>5</v>
      </c>
      <c r="CG14">
        <v>4</v>
      </c>
      <c r="CH14">
        <v>1</v>
      </c>
      <c r="CI14">
        <v>5</v>
      </c>
      <c r="CJ14">
        <v>1</v>
      </c>
      <c r="CK14">
        <v>1</v>
      </c>
      <c r="CL14">
        <v>6</v>
      </c>
      <c r="CM14">
        <v>5</v>
      </c>
      <c r="CN14">
        <v>1</v>
      </c>
      <c r="CO14">
        <v>1</v>
      </c>
      <c r="CP14">
        <v>4</v>
      </c>
      <c r="CQ14">
        <v>5</v>
      </c>
      <c r="CR14">
        <v>138966</v>
      </c>
      <c r="CT14">
        <f t="shared" si="5"/>
        <v>1.7763830358286898</v>
      </c>
      <c r="CU14" s="122">
        <f t="shared" si="5"/>
        <v>2.1316596429944248</v>
      </c>
      <c r="CV14" s="122">
        <f t="shared" si="5"/>
        <v>1.7763830358286876</v>
      </c>
      <c r="CW14" s="122">
        <f t="shared" si="5"/>
        <v>1.4211064286629518</v>
      </c>
      <c r="CX14" s="122">
        <f t="shared" si="5"/>
        <v>0.3552766071657375</v>
      </c>
      <c r="CY14" s="122">
        <f t="shared" si="5"/>
        <v>0.35527660716573795</v>
      </c>
      <c r="CZ14" s="122">
        <f t="shared" si="5"/>
        <v>0.3552766071657375</v>
      </c>
      <c r="DA14" s="122">
        <f t="shared" si="5"/>
        <v>0.35527660716573795</v>
      </c>
      <c r="DB14" s="122">
        <f t="shared" si="5"/>
        <v>1.7763830358286876</v>
      </c>
      <c r="DC14" s="122">
        <f t="shared" si="5"/>
        <v>0.35527660716573772</v>
      </c>
      <c r="DD14" s="122">
        <f t="shared" si="5"/>
        <v>1.4211064286629509</v>
      </c>
      <c r="DE14" s="122">
        <f t="shared" si="5"/>
        <v>0.35527660716573772</v>
      </c>
      <c r="DF14" s="122">
        <f t="shared" si="5"/>
        <v>0.35527660716573772</v>
      </c>
      <c r="DG14" s="122">
        <f t="shared" si="5"/>
        <v>0.3552766071657375</v>
      </c>
      <c r="DH14" s="122">
        <f t="shared" si="5"/>
        <v>1.4211064286629509</v>
      </c>
      <c r="DI14" s="122">
        <f t="shared" si="5"/>
        <v>0.35527660716573795</v>
      </c>
      <c r="DJ14" s="122">
        <f t="shared" si="9"/>
        <v>1.4211064286629518</v>
      </c>
      <c r="DK14" s="122">
        <f t="shared" si="9"/>
        <v>1.7763830358286898</v>
      </c>
      <c r="DL14" s="122">
        <f t="shared" si="9"/>
        <v>1.7763830358286885</v>
      </c>
      <c r="DM14" s="122">
        <f t="shared" si="9"/>
        <v>2.1316596429944275</v>
      </c>
      <c r="DN14" s="122">
        <f t="shared" si="9"/>
        <v>1.7763830358286885</v>
      </c>
      <c r="DO14" s="122">
        <f t="shared" si="9"/>
        <v>1.7763830358286898</v>
      </c>
      <c r="DP14" s="122">
        <f t="shared" si="9"/>
        <v>1.4211064286629518</v>
      </c>
      <c r="DQ14" s="122">
        <f t="shared" si="9"/>
        <v>0.35527660716573772</v>
      </c>
      <c r="DR14" s="122">
        <f t="shared" si="9"/>
        <v>0.35527660716573772</v>
      </c>
      <c r="DS14" s="122">
        <f t="shared" si="9"/>
        <v>0.35527660716573772</v>
      </c>
      <c r="DT14" s="122">
        <f t="shared" si="9"/>
        <v>0.35527660716573795</v>
      </c>
      <c r="DU14" s="122">
        <f t="shared" si="9"/>
        <v>1.4211064286629518</v>
      </c>
      <c r="DV14" s="122">
        <f t="shared" si="9"/>
        <v>1.4211064286629509</v>
      </c>
      <c r="DW14" s="122">
        <f t="shared" si="9"/>
        <v>0.35527660716573772</v>
      </c>
      <c r="DX14" s="122">
        <f t="shared" si="9"/>
        <v>1.4211064286629518</v>
      </c>
      <c r="DY14" s="122">
        <f t="shared" si="9"/>
        <v>0.35527660716573795</v>
      </c>
      <c r="DZ14" s="122">
        <f t="shared" si="10"/>
        <v>0.35527660716573795</v>
      </c>
      <c r="EA14" s="122">
        <f t="shared" si="10"/>
        <v>0.35527660716573795</v>
      </c>
      <c r="EB14" s="122">
        <f t="shared" si="10"/>
        <v>1.7763830358286885</v>
      </c>
      <c r="EC14" s="122">
        <f t="shared" si="10"/>
        <v>0.35527660716573772</v>
      </c>
      <c r="ED14" s="122">
        <f t="shared" si="10"/>
        <v>1.4211064286629518</v>
      </c>
      <c r="EE14" s="122">
        <f t="shared" si="10"/>
        <v>1.4211064286629509</v>
      </c>
      <c r="EF14" s="122">
        <f t="shared" si="10"/>
        <v>0.35527660716573772</v>
      </c>
      <c r="EG14" s="122">
        <f t="shared" si="10"/>
        <v>0.35527660716573795</v>
      </c>
      <c r="EH14" s="122">
        <f t="shared" si="10"/>
        <v>1.4211064286629509</v>
      </c>
      <c r="EI14" s="122">
        <f t="shared" si="10"/>
        <v>0.35527660716573772</v>
      </c>
      <c r="EJ14" s="122">
        <f t="shared" si="10"/>
        <v>0.35527660716573772</v>
      </c>
      <c r="EK14" s="122">
        <f t="shared" si="10"/>
        <v>0.35527660716573795</v>
      </c>
      <c r="EL14" s="122">
        <f t="shared" si="10"/>
        <v>1.7763830358286898</v>
      </c>
      <c r="EM14" s="122">
        <f t="shared" si="10"/>
        <v>0.35527660716573795</v>
      </c>
      <c r="EN14" s="122">
        <f t="shared" si="10"/>
        <v>0.35527660716573795</v>
      </c>
      <c r="EO14" s="122">
        <f t="shared" si="10"/>
        <v>0.35527660716573795</v>
      </c>
      <c r="EP14" s="122">
        <f t="shared" si="11"/>
        <v>0.35527660716573772</v>
      </c>
      <c r="EQ14" s="122">
        <f t="shared" si="11"/>
        <v>0.35527660716573772</v>
      </c>
      <c r="ER14" s="122">
        <f t="shared" si="11"/>
        <v>0.35527660716573795</v>
      </c>
      <c r="ES14" s="122">
        <f t="shared" si="11"/>
        <v>1.7763830358286885</v>
      </c>
      <c r="ET14" s="122">
        <f t="shared" si="11"/>
        <v>0.35527660716573772</v>
      </c>
      <c r="EU14" s="122">
        <f t="shared" si="11"/>
        <v>1.7763830358286898</v>
      </c>
      <c r="EV14" s="122">
        <f t="shared" si="11"/>
        <v>0.35527660716573795</v>
      </c>
      <c r="EW14" s="122">
        <f t="shared" si="11"/>
        <v>0.35527660716573772</v>
      </c>
      <c r="EX14" s="122">
        <f t="shared" si="11"/>
        <v>1.7763830358286885</v>
      </c>
      <c r="EY14" s="122">
        <f t="shared" si="11"/>
        <v>1.4211064286629509</v>
      </c>
      <c r="EZ14" s="122">
        <f t="shared" si="11"/>
        <v>1.7763830358286885</v>
      </c>
      <c r="FA14" s="122">
        <f t="shared" si="11"/>
        <v>1.4211064286629509</v>
      </c>
      <c r="FB14" s="122">
        <f t="shared" si="11"/>
        <v>0.35527660716573772</v>
      </c>
      <c r="FC14" s="122">
        <f t="shared" si="11"/>
        <v>1.4211064286629518</v>
      </c>
      <c r="FD14" s="122">
        <f t="shared" si="11"/>
        <v>1.7763830358286885</v>
      </c>
      <c r="FE14" s="122">
        <f t="shared" si="11"/>
        <v>1.7763830358286885</v>
      </c>
      <c r="FF14" s="122">
        <f t="shared" si="8"/>
        <v>1.7763830358286885</v>
      </c>
      <c r="FG14" s="122">
        <f t="shared" si="8"/>
        <v>0.35527660716573795</v>
      </c>
      <c r="FH14" s="122">
        <f t="shared" si="8"/>
        <v>0.35527660716573772</v>
      </c>
      <c r="FI14" s="122">
        <f t="shared" si="8"/>
        <v>0.35527660716573772</v>
      </c>
      <c r="FJ14" s="122">
        <f t="shared" si="8"/>
        <v>0.35527660716573772</v>
      </c>
      <c r="FK14" s="122">
        <f t="shared" si="8"/>
        <v>0.35527660716573772</v>
      </c>
      <c r="FL14" s="122">
        <f t="shared" si="8"/>
        <v>1.4211064286629509</v>
      </c>
      <c r="FM14" s="122">
        <f t="shared" si="8"/>
        <v>0.35527660716573772</v>
      </c>
      <c r="FN14" s="122">
        <f t="shared" si="8"/>
        <v>1.7763830358286885</v>
      </c>
      <c r="FO14" s="122">
        <f t="shared" si="8"/>
        <v>1.7763830358286885</v>
      </c>
      <c r="FP14" s="122">
        <f t="shared" si="8"/>
        <v>0.35527660716573772</v>
      </c>
      <c r="FQ14" s="122">
        <f t="shared" si="8"/>
        <v>0.35527660716573772</v>
      </c>
      <c r="FR14" s="122">
        <f t="shared" si="8"/>
        <v>0.35527660716573795</v>
      </c>
      <c r="FS14" s="122">
        <f t="shared" si="8"/>
        <v>0.35527660716573772</v>
      </c>
      <c r="FT14" s="122">
        <f t="shared" si="8"/>
        <v>1.4211064286629518</v>
      </c>
      <c r="FU14" s="122">
        <f t="shared" si="8"/>
        <v>2.1316596429944266</v>
      </c>
      <c r="FV14" s="122">
        <f t="shared" si="13"/>
        <v>2.1316596429944266</v>
      </c>
      <c r="FW14" s="122">
        <f t="shared" si="13"/>
        <v>0.35527660716573772</v>
      </c>
      <c r="FX14" s="122">
        <f t="shared" si="13"/>
        <v>1.7763830358286885</v>
      </c>
      <c r="FY14" s="122">
        <f t="shared" si="13"/>
        <v>1.4211064286629509</v>
      </c>
      <c r="FZ14" s="122">
        <f t="shared" si="13"/>
        <v>0.35527660716573795</v>
      </c>
      <c r="GA14" s="122">
        <f t="shared" si="13"/>
        <v>1.7763830358286885</v>
      </c>
      <c r="GB14" s="122">
        <f t="shared" si="13"/>
        <v>0.35527660716573772</v>
      </c>
      <c r="GC14" s="122">
        <f t="shared" si="13"/>
        <v>0.35527660716573772</v>
      </c>
      <c r="GD14" s="122">
        <f t="shared" si="12"/>
        <v>2.1316596429944266</v>
      </c>
      <c r="GE14" s="122">
        <f t="shared" si="12"/>
        <v>1.7763830358286885</v>
      </c>
      <c r="GF14" s="122">
        <f t="shared" si="12"/>
        <v>0.35527660716573772</v>
      </c>
      <c r="GG14" s="122">
        <f t="shared" si="12"/>
        <v>0.35527660716573772</v>
      </c>
      <c r="GH14" s="122">
        <f t="shared" si="12"/>
        <v>1.4211064286629509</v>
      </c>
      <c r="GI14" s="122">
        <f t="shared" si="12"/>
        <v>1.7763830358286885</v>
      </c>
      <c r="GJ14" s="123">
        <f t="shared" si="2"/>
        <v>138966</v>
      </c>
      <c r="GK14" s="122">
        <f t="shared" si="6"/>
        <v>7.2183475562781173E-13</v>
      </c>
      <c r="GL14" s="122">
        <f t="shared" si="7"/>
        <v>138966</v>
      </c>
    </row>
    <row r="15" spans="1:194" x14ac:dyDescent="0.3">
      <c r="A15" t="s">
        <v>107</v>
      </c>
      <c r="B15">
        <v>1</v>
      </c>
      <c r="C15">
        <v>6</v>
      </c>
      <c r="D15">
        <v>3</v>
      </c>
      <c r="E15">
        <v>3</v>
      </c>
      <c r="F15">
        <v>1</v>
      </c>
      <c r="G15">
        <v>3</v>
      </c>
      <c r="H15">
        <v>1</v>
      </c>
      <c r="I15">
        <v>5</v>
      </c>
      <c r="J15">
        <v>1</v>
      </c>
      <c r="K15">
        <v>5</v>
      </c>
      <c r="L15">
        <v>3</v>
      </c>
      <c r="M15">
        <v>4</v>
      </c>
      <c r="N15">
        <v>4</v>
      </c>
      <c r="O15">
        <v>1</v>
      </c>
      <c r="P15">
        <v>4</v>
      </c>
      <c r="Q15">
        <v>5</v>
      </c>
      <c r="R15">
        <v>1</v>
      </c>
      <c r="S15">
        <v>6</v>
      </c>
      <c r="T15">
        <v>3</v>
      </c>
      <c r="U15">
        <v>5</v>
      </c>
      <c r="V15">
        <v>6</v>
      </c>
      <c r="W15">
        <v>6</v>
      </c>
      <c r="X15">
        <v>5</v>
      </c>
      <c r="Y15">
        <v>5</v>
      </c>
      <c r="Z15">
        <v>1</v>
      </c>
      <c r="AA15">
        <v>1</v>
      </c>
      <c r="AB15">
        <v>1</v>
      </c>
      <c r="AC15">
        <v>3</v>
      </c>
      <c r="AD15">
        <v>3</v>
      </c>
      <c r="AE15">
        <v>1</v>
      </c>
      <c r="AF15">
        <v>3</v>
      </c>
      <c r="AG15">
        <v>1</v>
      </c>
      <c r="AH15">
        <v>1</v>
      </c>
      <c r="AI15">
        <v>1</v>
      </c>
      <c r="AJ15">
        <v>6</v>
      </c>
      <c r="AK15">
        <v>3</v>
      </c>
      <c r="AL15">
        <v>3</v>
      </c>
      <c r="AM15">
        <v>3</v>
      </c>
      <c r="AN15">
        <v>1</v>
      </c>
      <c r="AO15">
        <v>3</v>
      </c>
      <c r="AP15">
        <v>3</v>
      </c>
      <c r="AQ15">
        <v>3</v>
      </c>
      <c r="AR15">
        <v>3</v>
      </c>
      <c r="AS15">
        <v>5</v>
      </c>
      <c r="AT15">
        <v>5</v>
      </c>
      <c r="AU15">
        <v>1</v>
      </c>
      <c r="AV15">
        <v>5</v>
      </c>
      <c r="AW15">
        <v>4</v>
      </c>
      <c r="AX15">
        <v>5</v>
      </c>
      <c r="AY15">
        <v>1</v>
      </c>
      <c r="AZ15">
        <v>1</v>
      </c>
      <c r="BA15">
        <v>1</v>
      </c>
      <c r="BB15">
        <v>1</v>
      </c>
      <c r="BC15">
        <v>4</v>
      </c>
      <c r="BD15">
        <v>1</v>
      </c>
      <c r="BE15">
        <v>1</v>
      </c>
      <c r="BF15">
        <v>5</v>
      </c>
      <c r="BG15">
        <v>1</v>
      </c>
      <c r="BH15">
        <v>1</v>
      </c>
      <c r="BI15">
        <v>5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3</v>
      </c>
      <c r="BS15">
        <v>6</v>
      </c>
      <c r="BT15">
        <v>3</v>
      </c>
      <c r="BU15">
        <v>1</v>
      </c>
      <c r="BV15">
        <v>5</v>
      </c>
      <c r="BW15">
        <v>1</v>
      </c>
      <c r="BX15">
        <v>5</v>
      </c>
      <c r="BY15">
        <v>1</v>
      </c>
      <c r="BZ15">
        <v>1</v>
      </c>
      <c r="CA15">
        <v>1</v>
      </c>
      <c r="CB15">
        <v>5</v>
      </c>
      <c r="CC15">
        <v>6</v>
      </c>
      <c r="CD15">
        <v>6</v>
      </c>
      <c r="CE15">
        <v>1</v>
      </c>
      <c r="CF15">
        <v>5</v>
      </c>
      <c r="CG15">
        <v>3</v>
      </c>
      <c r="CH15">
        <v>1</v>
      </c>
      <c r="CI15">
        <v>5</v>
      </c>
      <c r="CJ15">
        <v>5</v>
      </c>
      <c r="CK15">
        <v>1</v>
      </c>
      <c r="CL15">
        <v>5</v>
      </c>
      <c r="CM15">
        <v>1</v>
      </c>
      <c r="CN15">
        <v>5</v>
      </c>
      <c r="CO15">
        <v>5</v>
      </c>
      <c r="CP15">
        <v>4</v>
      </c>
      <c r="CQ15">
        <v>5</v>
      </c>
      <c r="CR15">
        <v>127857</v>
      </c>
      <c r="CT15">
        <f t="shared" si="5"/>
        <v>0.35527660716573795</v>
      </c>
      <c r="CU15" s="122">
        <f t="shared" si="5"/>
        <v>2.1316596429944248</v>
      </c>
      <c r="CV15" s="122">
        <f t="shared" si="5"/>
        <v>1.0658298214972124</v>
      </c>
      <c r="CW15" s="122">
        <f t="shared" si="5"/>
        <v>1.0658298214972137</v>
      </c>
      <c r="CX15" s="122">
        <f t="shared" si="5"/>
        <v>0.3552766071657375</v>
      </c>
      <c r="CY15" s="122">
        <f t="shared" si="5"/>
        <v>1.0658298214972137</v>
      </c>
      <c r="CZ15" s="122">
        <f t="shared" si="5"/>
        <v>0.3552766071657375</v>
      </c>
      <c r="DA15" s="122">
        <f t="shared" si="5"/>
        <v>1.7763830358286898</v>
      </c>
      <c r="DB15" s="122">
        <f t="shared" si="5"/>
        <v>0.3552766071657375</v>
      </c>
      <c r="DC15" s="122">
        <f t="shared" si="5"/>
        <v>1.7763830358286885</v>
      </c>
      <c r="DD15" s="122">
        <f t="shared" si="5"/>
        <v>1.0658298214972133</v>
      </c>
      <c r="DE15" s="122">
        <f t="shared" si="5"/>
        <v>1.4211064286629509</v>
      </c>
      <c r="DF15" s="122">
        <f t="shared" si="5"/>
        <v>1.4211064286629509</v>
      </c>
      <c r="DG15" s="122">
        <f t="shared" si="5"/>
        <v>0.3552766071657375</v>
      </c>
      <c r="DH15" s="122">
        <f t="shared" si="5"/>
        <v>1.4211064286629509</v>
      </c>
      <c r="DI15" s="122">
        <f t="shared" si="5"/>
        <v>1.7763830358286898</v>
      </c>
      <c r="DJ15" s="122">
        <f t="shared" si="9"/>
        <v>0.35527660716573795</v>
      </c>
      <c r="DK15" s="122">
        <f t="shared" si="9"/>
        <v>2.1316596429944275</v>
      </c>
      <c r="DL15" s="122">
        <f t="shared" si="9"/>
        <v>1.0658298214972133</v>
      </c>
      <c r="DM15" s="122">
        <f t="shared" si="9"/>
        <v>1.7763830358286898</v>
      </c>
      <c r="DN15" s="122">
        <f t="shared" si="9"/>
        <v>2.1316596429944266</v>
      </c>
      <c r="DO15" s="122">
        <f t="shared" si="9"/>
        <v>2.1316596429944275</v>
      </c>
      <c r="DP15" s="122">
        <f t="shared" si="9"/>
        <v>1.7763830358286898</v>
      </c>
      <c r="DQ15" s="122">
        <f t="shared" si="9"/>
        <v>1.7763830358286885</v>
      </c>
      <c r="DR15" s="122">
        <f t="shared" si="9"/>
        <v>0.35527660716573772</v>
      </c>
      <c r="DS15" s="122">
        <f t="shared" si="9"/>
        <v>0.35527660716573772</v>
      </c>
      <c r="DT15" s="122">
        <f t="shared" si="9"/>
        <v>0.35527660716573795</v>
      </c>
      <c r="DU15" s="122">
        <f t="shared" si="9"/>
        <v>1.0658298214972137</v>
      </c>
      <c r="DV15" s="122">
        <f t="shared" si="9"/>
        <v>1.0658298214972133</v>
      </c>
      <c r="DW15" s="122">
        <f t="shared" si="9"/>
        <v>0.35527660716573772</v>
      </c>
      <c r="DX15" s="122">
        <f t="shared" si="9"/>
        <v>1.0658298214972137</v>
      </c>
      <c r="DY15" s="122">
        <f t="shared" si="9"/>
        <v>0.35527660716573795</v>
      </c>
      <c r="DZ15" s="122">
        <f t="shared" si="10"/>
        <v>0.35527660716573795</v>
      </c>
      <c r="EA15" s="122">
        <f t="shared" si="10"/>
        <v>0.35527660716573795</v>
      </c>
      <c r="EB15" s="122">
        <f t="shared" si="10"/>
        <v>2.1316596429944266</v>
      </c>
      <c r="EC15" s="122">
        <f t="shared" si="10"/>
        <v>1.0658298214972133</v>
      </c>
      <c r="ED15" s="122">
        <f t="shared" si="10"/>
        <v>1.0658298214972137</v>
      </c>
      <c r="EE15" s="122">
        <f t="shared" si="10"/>
        <v>1.0658298214972133</v>
      </c>
      <c r="EF15" s="122">
        <f t="shared" si="10"/>
        <v>0.35527660716573772</v>
      </c>
      <c r="EG15" s="122">
        <f t="shared" si="10"/>
        <v>1.0658298214972137</v>
      </c>
      <c r="EH15" s="122">
        <f t="shared" si="10"/>
        <v>1.0658298214972133</v>
      </c>
      <c r="EI15" s="122">
        <f t="shared" si="10"/>
        <v>1.0658298214972133</v>
      </c>
      <c r="EJ15" s="122">
        <f t="shared" si="10"/>
        <v>1.0658298214972133</v>
      </c>
      <c r="EK15" s="122">
        <f t="shared" si="10"/>
        <v>1.7763830358286898</v>
      </c>
      <c r="EL15" s="122">
        <f t="shared" si="10"/>
        <v>1.7763830358286898</v>
      </c>
      <c r="EM15" s="122">
        <f t="shared" si="10"/>
        <v>0.35527660716573795</v>
      </c>
      <c r="EN15" s="122">
        <f t="shared" si="10"/>
        <v>1.7763830358286898</v>
      </c>
      <c r="EO15" s="122">
        <f t="shared" si="10"/>
        <v>1.4211064286629518</v>
      </c>
      <c r="EP15" s="122">
        <f t="shared" si="11"/>
        <v>1.7763830358286885</v>
      </c>
      <c r="EQ15" s="122">
        <f t="shared" si="11"/>
        <v>0.35527660716573772</v>
      </c>
      <c r="ER15" s="122">
        <f t="shared" si="11"/>
        <v>0.35527660716573795</v>
      </c>
      <c r="ES15" s="122">
        <f t="shared" si="11"/>
        <v>0.35527660716573772</v>
      </c>
      <c r="ET15" s="122">
        <f t="shared" si="11"/>
        <v>0.35527660716573772</v>
      </c>
      <c r="EU15" s="122">
        <f t="shared" si="11"/>
        <v>1.4211064286629518</v>
      </c>
      <c r="EV15" s="122">
        <f t="shared" si="11"/>
        <v>0.35527660716573795</v>
      </c>
      <c r="EW15" s="122">
        <f t="shared" si="11"/>
        <v>0.35527660716573772</v>
      </c>
      <c r="EX15" s="122">
        <f t="shared" si="11"/>
        <v>1.7763830358286885</v>
      </c>
      <c r="EY15" s="122">
        <f t="shared" si="11"/>
        <v>0.35527660716573772</v>
      </c>
      <c r="EZ15" s="122">
        <f t="shared" si="11"/>
        <v>0.35527660716573772</v>
      </c>
      <c r="FA15" s="122">
        <f t="shared" si="11"/>
        <v>1.7763830358286885</v>
      </c>
      <c r="FB15" s="122">
        <f t="shared" si="11"/>
        <v>0.35527660716573772</v>
      </c>
      <c r="FC15" s="122">
        <f t="shared" si="11"/>
        <v>0.35527660716573795</v>
      </c>
      <c r="FD15" s="122">
        <f t="shared" si="11"/>
        <v>0.35527660716573772</v>
      </c>
      <c r="FE15" s="122">
        <f t="shared" si="11"/>
        <v>0.35527660716573772</v>
      </c>
      <c r="FF15" s="122">
        <f t="shared" si="8"/>
        <v>0.35527660716573772</v>
      </c>
      <c r="FG15" s="122">
        <f t="shared" si="8"/>
        <v>0.35527660716573795</v>
      </c>
      <c r="FH15" s="122">
        <f t="shared" si="8"/>
        <v>0.35527660716573772</v>
      </c>
      <c r="FI15" s="122">
        <f t="shared" si="8"/>
        <v>0.35527660716573772</v>
      </c>
      <c r="FJ15" s="122">
        <f t="shared" si="8"/>
        <v>1.0658298214972133</v>
      </c>
      <c r="FK15" s="122">
        <f t="shared" si="8"/>
        <v>2.1316596429944266</v>
      </c>
      <c r="FL15" s="122">
        <f t="shared" si="8"/>
        <v>1.0658298214972133</v>
      </c>
      <c r="FM15" s="122">
        <f t="shared" si="8"/>
        <v>0.35527660716573772</v>
      </c>
      <c r="FN15" s="122">
        <f t="shared" si="8"/>
        <v>1.7763830358286885</v>
      </c>
      <c r="FO15" s="122">
        <f t="shared" si="8"/>
        <v>0.35527660716573772</v>
      </c>
      <c r="FP15" s="122">
        <f t="shared" si="8"/>
        <v>1.7763830358286885</v>
      </c>
      <c r="FQ15" s="122">
        <f t="shared" si="8"/>
        <v>0.35527660716573772</v>
      </c>
      <c r="FR15" s="122">
        <f t="shared" si="8"/>
        <v>0.35527660716573795</v>
      </c>
      <c r="FS15" s="122">
        <f t="shared" si="8"/>
        <v>0.35527660716573772</v>
      </c>
      <c r="FT15" s="122">
        <f t="shared" si="8"/>
        <v>1.7763830358286898</v>
      </c>
      <c r="FU15" s="122">
        <f t="shared" si="8"/>
        <v>2.1316596429944266</v>
      </c>
      <c r="FV15" s="122">
        <f t="shared" si="13"/>
        <v>2.1316596429944266</v>
      </c>
      <c r="FW15" s="122">
        <f t="shared" si="13"/>
        <v>0.35527660716573772</v>
      </c>
      <c r="FX15" s="122">
        <f t="shared" si="13"/>
        <v>1.7763830358286885</v>
      </c>
      <c r="FY15" s="122">
        <f t="shared" si="13"/>
        <v>1.0658298214972133</v>
      </c>
      <c r="FZ15" s="122">
        <f t="shared" si="13"/>
        <v>0.35527660716573795</v>
      </c>
      <c r="GA15" s="122">
        <f t="shared" si="13"/>
        <v>1.7763830358286885</v>
      </c>
      <c r="GB15" s="122">
        <f t="shared" si="13"/>
        <v>1.7763830358286885</v>
      </c>
      <c r="GC15" s="122">
        <f t="shared" si="13"/>
        <v>0.35527660716573772</v>
      </c>
      <c r="GD15" s="122">
        <f t="shared" si="12"/>
        <v>1.7763830358286885</v>
      </c>
      <c r="GE15" s="122">
        <f t="shared" si="12"/>
        <v>0.35527660716573772</v>
      </c>
      <c r="GF15" s="122">
        <f t="shared" si="12"/>
        <v>1.7763830358286885</v>
      </c>
      <c r="GG15" s="122">
        <f t="shared" si="12"/>
        <v>1.7763830358286885</v>
      </c>
      <c r="GH15" s="122">
        <f t="shared" si="12"/>
        <v>1.4211064286629509</v>
      </c>
      <c r="GI15" s="122">
        <f t="shared" si="12"/>
        <v>1.7763830358286885</v>
      </c>
      <c r="GJ15" s="123">
        <f t="shared" si="2"/>
        <v>127857</v>
      </c>
      <c r="GK15" s="122">
        <f t="shared" si="6"/>
        <v>3.6004288187351754E-9</v>
      </c>
      <c r="GL15" s="122">
        <f t="shared" si="7"/>
        <v>127856.99999999641</v>
      </c>
    </row>
    <row r="16" spans="1:194" x14ac:dyDescent="0.3">
      <c r="A16" t="s">
        <v>108</v>
      </c>
      <c r="B16">
        <v>1</v>
      </c>
      <c r="C16">
        <v>6</v>
      </c>
      <c r="D16">
        <v>1</v>
      </c>
      <c r="E16">
        <v>3</v>
      </c>
      <c r="F16">
        <v>1</v>
      </c>
      <c r="G16">
        <v>3</v>
      </c>
      <c r="H16">
        <v>1</v>
      </c>
      <c r="I16">
        <v>1</v>
      </c>
      <c r="J16">
        <v>5</v>
      </c>
      <c r="K16">
        <v>5</v>
      </c>
      <c r="L16">
        <v>3</v>
      </c>
      <c r="M16">
        <v>4</v>
      </c>
      <c r="N16">
        <v>3</v>
      </c>
      <c r="O16">
        <v>4</v>
      </c>
      <c r="P16">
        <v>4</v>
      </c>
      <c r="Q16">
        <v>5</v>
      </c>
      <c r="R16">
        <v>1</v>
      </c>
      <c r="S16">
        <v>5</v>
      </c>
      <c r="T16">
        <v>3</v>
      </c>
      <c r="U16">
        <v>5</v>
      </c>
      <c r="V16">
        <v>6</v>
      </c>
      <c r="W16">
        <v>6</v>
      </c>
      <c r="X16">
        <v>5</v>
      </c>
      <c r="Y16">
        <v>5</v>
      </c>
      <c r="Z16">
        <v>1</v>
      </c>
      <c r="AA16">
        <v>1</v>
      </c>
      <c r="AB16">
        <v>1</v>
      </c>
      <c r="AC16">
        <v>3</v>
      </c>
      <c r="AD16">
        <v>3</v>
      </c>
      <c r="AE16">
        <v>1</v>
      </c>
      <c r="AF16">
        <v>3</v>
      </c>
      <c r="AG16">
        <v>1</v>
      </c>
      <c r="AH16">
        <v>1</v>
      </c>
      <c r="AI16">
        <v>1</v>
      </c>
      <c r="AJ16">
        <v>1</v>
      </c>
      <c r="AK16">
        <v>3</v>
      </c>
      <c r="AL16">
        <v>4</v>
      </c>
      <c r="AM16">
        <v>3</v>
      </c>
      <c r="AN16">
        <v>1</v>
      </c>
      <c r="AO16">
        <v>3</v>
      </c>
      <c r="AP16">
        <v>3</v>
      </c>
      <c r="AQ16">
        <v>3</v>
      </c>
      <c r="AR16">
        <v>3</v>
      </c>
      <c r="AS16">
        <v>1</v>
      </c>
      <c r="AT16">
        <v>5</v>
      </c>
      <c r="AU16">
        <v>1</v>
      </c>
      <c r="AV16">
        <v>2</v>
      </c>
      <c r="AW16">
        <v>4</v>
      </c>
      <c r="AX16">
        <v>5</v>
      </c>
      <c r="AY16">
        <v>1</v>
      </c>
      <c r="AZ16">
        <v>5</v>
      </c>
      <c r="BA16">
        <v>1</v>
      </c>
      <c r="BB16">
        <v>1</v>
      </c>
      <c r="BC16">
        <v>4</v>
      </c>
      <c r="BD16">
        <v>1</v>
      </c>
      <c r="BE16">
        <v>1</v>
      </c>
      <c r="BF16">
        <v>5</v>
      </c>
      <c r="BG16">
        <v>1</v>
      </c>
      <c r="BH16">
        <v>1</v>
      </c>
      <c r="BI16">
        <v>5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4</v>
      </c>
      <c r="BR16">
        <v>3</v>
      </c>
      <c r="BS16">
        <v>6</v>
      </c>
      <c r="BT16">
        <v>4</v>
      </c>
      <c r="BU16">
        <v>1</v>
      </c>
      <c r="BV16">
        <v>5</v>
      </c>
      <c r="BW16">
        <v>1</v>
      </c>
      <c r="BX16">
        <v>5</v>
      </c>
      <c r="BY16">
        <v>1</v>
      </c>
      <c r="BZ16">
        <v>1</v>
      </c>
      <c r="CA16">
        <v>1</v>
      </c>
      <c r="CB16">
        <v>5</v>
      </c>
      <c r="CC16">
        <v>6</v>
      </c>
      <c r="CD16">
        <v>6</v>
      </c>
      <c r="CE16">
        <v>1</v>
      </c>
      <c r="CF16">
        <v>5</v>
      </c>
      <c r="CG16">
        <v>1</v>
      </c>
      <c r="CH16">
        <v>1</v>
      </c>
      <c r="CI16">
        <v>2</v>
      </c>
      <c r="CJ16">
        <v>5</v>
      </c>
      <c r="CK16">
        <v>1</v>
      </c>
      <c r="CL16">
        <v>5</v>
      </c>
      <c r="CM16">
        <v>5</v>
      </c>
      <c r="CN16">
        <v>1</v>
      </c>
      <c r="CO16">
        <v>1</v>
      </c>
      <c r="CP16">
        <v>4</v>
      </c>
      <c r="CQ16">
        <v>5</v>
      </c>
      <c r="CR16">
        <v>125066</v>
      </c>
      <c r="CT16">
        <f t="shared" si="5"/>
        <v>0.35527660716573795</v>
      </c>
      <c r="CU16" s="122">
        <f t="shared" si="5"/>
        <v>2.1316596429944248</v>
      </c>
      <c r="CV16" s="122">
        <f t="shared" si="5"/>
        <v>0.3552766071657375</v>
      </c>
      <c r="CW16" s="122">
        <f t="shared" si="5"/>
        <v>1.0658298214972137</v>
      </c>
      <c r="CX16" s="122">
        <f t="shared" si="5"/>
        <v>0.3552766071657375</v>
      </c>
      <c r="CY16" s="122">
        <f t="shared" si="5"/>
        <v>1.0658298214972137</v>
      </c>
      <c r="CZ16" s="122">
        <f t="shared" si="5"/>
        <v>0.3552766071657375</v>
      </c>
      <c r="DA16" s="122">
        <f t="shared" si="5"/>
        <v>0.35527660716573795</v>
      </c>
      <c r="DB16" s="122">
        <f t="shared" si="5"/>
        <v>1.7763830358286876</v>
      </c>
      <c r="DC16" s="122">
        <f t="shared" si="5"/>
        <v>1.7763830358286885</v>
      </c>
      <c r="DD16" s="122">
        <f t="shared" si="5"/>
        <v>1.0658298214972133</v>
      </c>
      <c r="DE16" s="122">
        <f t="shared" si="5"/>
        <v>1.4211064286629509</v>
      </c>
      <c r="DF16" s="122">
        <f t="shared" si="5"/>
        <v>1.0658298214972133</v>
      </c>
      <c r="DG16" s="122">
        <f t="shared" si="5"/>
        <v>1.42110642866295</v>
      </c>
      <c r="DH16" s="122">
        <f t="shared" si="5"/>
        <v>1.4211064286629509</v>
      </c>
      <c r="DI16" s="122">
        <f t="shared" si="5"/>
        <v>1.7763830358286898</v>
      </c>
      <c r="DJ16" s="122">
        <f t="shared" si="9"/>
        <v>0.35527660716573795</v>
      </c>
      <c r="DK16" s="122">
        <f t="shared" si="9"/>
        <v>1.7763830358286898</v>
      </c>
      <c r="DL16" s="122">
        <f t="shared" si="9"/>
        <v>1.0658298214972133</v>
      </c>
      <c r="DM16" s="122">
        <f t="shared" si="9"/>
        <v>1.7763830358286898</v>
      </c>
      <c r="DN16" s="122">
        <f t="shared" si="9"/>
        <v>2.1316596429944266</v>
      </c>
      <c r="DO16" s="122">
        <f t="shared" si="9"/>
        <v>2.1316596429944275</v>
      </c>
      <c r="DP16" s="122">
        <f t="shared" si="9"/>
        <v>1.7763830358286898</v>
      </c>
      <c r="DQ16" s="122">
        <f t="shared" si="9"/>
        <v>1.7763830358286885</v>
      </c>
      <c r="DR16" s="122">
        <f t="shared" si="9"/>
        <v>0.35527660716573772</v>
      </c>
      <c r="DS16" s="122">
        <f t="shared" si="9"/>
        <v>0.35527660716573772</v>
      </c>
      <c r="DT16" s="122">
        <f t="shared" si="9"/>
        <v>0.35527660716573795</v>
      </c>
      <c r="DU16" s="122">
        <f t="shared" si="9"/>
        <v>1.0658298214972137</v>
      </c>
      <c r="DV16" s="122">
        <f t="shared" si="9"/>
        <v>1.0658298214972133</v>
      </c>
      <c r="DW16" s="122">
        <f t="shared" si="9"/>
        <v>0.35527660716573772</v>
      </c>
      <c r="DX16" s="122">
        <f t="shared" si="9"/>
        <v>1.0658298214972137</v>
      </c>
      <c r="DY16" s="122">
        <f t="shared" si="9"/>
        <v>0.35527660716573795</v>
      </c>
      <c r="DZ16" s="122">
        <f t="shared" si="10"/>
        <v>0.35527660716573795</v>
      </c>
      <c r="EA16" s="122">
        <f t="shared" si="10"/>
        <v>0.35527660716573795</v>
      </c>
      <c r="EB16" s="122">
        <f t="shared" si="10"/>
        <v>0.35527660716573772</v>
      </c>
      <c r="EC16" s="122">
        <f t="shared" si="10"/>
        <v>1.0658298214972133</v>
      </c>
      <c r="ED16" s="122">
        <f t="shared" si="10"/>
        <v>1.4211064286629518</v>
      </c>
      <c r="EE16" s="122">
        <f t="shared" si="10"/>
        <v>1.0658298214972133</v>
      </c>
      <c r="EF16" s="122">
        <f t="shared" si="10"/>
        <v>0.35527660716573772</v>
      </c>
      <c r="EG16" s="122">
        <f t="shared" si="10"/>
        <v>1.0658298214972137</v>
      </c>
      <c r="EH16" s="122">
        <f t="shared" si="10"/>
        <v>1.0658298214972133</v>
      </c>
      <c r="EI16" s="122">
        <f t="shared" si="10"/>
        <v>1.0658298214972133</v>
      </c>
      <c r="EJ16" s="122">
        <f t="shared" si="10"/>
        <v>1.0658298214972133</v>
      </c>
      <c r="EK16" s="122">
        <f t="shared" si="10"/>
        <v>0.35527660716573795</v>
      </c>
      <c r="EL16" s="122">
        <f t="shared" si="10"/>
        <v>1.7763830358286898</v>
      </c>
      <c r="EM16" s="122">
        <f t="shared" si="10"/>
        <v>0.35527660716573795</v>
      </c>
      <c r="EN16" s="122">
        <f t="shared" si="10"/>
        <v>0.71055321433147589</v>
      </c>
      <c r="EO16" s="122">
        <f t="shared" si="10"/>
        <v>1.4211064286629518</v>
      </c>
      <c r="EP16" s="122">
        <f t="shared" si="11"/>
        <v>1.7763830358286885</v>
      </c>
      <c r="EQ16" s="122">
        <f t="shared" si="11"/>
        <v>0.35527660716573772</v>
      </c>
      <c r="ER16" s="122">
        <f t="shared" si="11"/>
        <v>1.7763830358286898</v>
      </c>
      <c r="ES16" s="122">
        <f t="shared" si="11"/>
        <v>0.35527660716573772</v>
      </c>
      <c r="ET16" s="122">
        <f t="shared" si="11"/>
        <v>0.35527660716573772</v>
      </c>
      <c r="EU16" s="122">
        <f t="shared" si="11"/>
        <v>1.4211064286629518</v>
      </c>
      <c r="EV16" s="122">
        <f t="shared" si="11"/>
        <v>0.35527660716573795</v>
      </c>
      <c r="EW16" s="122">
        <f t="shared" si="11"/>
        <v>0.35527660716573772</v>
      </c>
      <c r="EX16" s="122">
        <f t="shared" si="11"/>
        <v>1.7763830358286885</v>
      </c>
      <c r="EY16" s="122">
        <f t="shared" si="11"/>
        <v>0.35527660716573772</v>
      </c>
      <c r="EZ16" s="122">
        <f t="shared" si="11"/>
        <v>0.35527660716573772</v>
      </c>
      <c r="FA16" s="122">
        <f t="shared" si="11"/>
        <v>1.7763830358286885</v>
      </c>
      <c r="FB16" s="122">
        <f t="shared" si="11"/>
        <v>0.35527660716573772</v>
      </c>
      <c r="FC16" s="122">
        <f t="shared" si="11"/>
        <v>0.35527660716573795</v>
      </c>
      <c r="FD16" s="122">
        <f t="shared" si="11"/>
        <v>0.35527660716573772</v>
      </c>
      <c r="FE16" s="122">
        <f t="shared" si="11"/>
        <v>0.35527660716573772</v>
      </c>
      <c r="FF16" s="122">
        <f t="shared" si="8"/>
        <v>0.35527660716573772</v>
      </c>
      <c r="FG16" s="122">
        <f t="shared" si="8"/>
        <v>0.35527660716573795</v>
      </c>
      <c r="FH16" s="122">
        <f t="shared" si="8"/>
        <v>0.35527660716573772</v>
      </c>
      <c r="FI16" s="122">
        <f t="shared" si="8"/>
        <v>1.4211064286629509</v>
      </c>
      <c r="FJ16" s="122">
        <f t="shared" si="8"/>
        <v>1.0658298214972133</v>
      </c>
      <c r="FK16" s="122">
        <f t="shared" si="8"/>
        <v>2.1316596429944266</v>
      </c>
      <c r="FL16" s="122">
        <f t="shared" si="8"/>
        <v>1.4211064286629509</v>
      </c>
      <c r="FM16" s="122">
        <f t="shared" si="8"/>
        <v>0.35527660716573772</v>
      </c>
      <c r="FN16" s="122">
        <f t="shared" si="8"/>
        <v>1.7763830358286885</v>
      </c>
      <c r="FO16" s="122">
        <f t="shared" si="8"/>
        <v>0.35527660716573772</v>
      </c>
      <c r="FP16" s="122">
        <f t="shared" si="8"/>
        <v>1.7763830358286885</v>
      </c>
      <c r="FQ16" s="122">
        <f t="shared" si="8"/>
        <v>0.35527660716573772</v>
      </c>
      <c r="FR16" s="122">
        <f t="shared" si="8"/>
        <v>0.35527660716573795</v>
      </c>
      <c r="FS16" s="122">
        <f t="shared" si="8"/>
        <v>0.35527660716573772</v>
      </c>
      <c r="FT16" s="122">
        <f t="shared" si="8"/>
        <v>1.7763830358286898</v>
      </c>
      <c r="FU16" s="122">
        <f t="shared" si="8"/>
        <v>2.1316596429944266</v>
      </c>
      <c r="FV16" s="122">
        <f t="shared" si="13"/>
        <v>2.1316596429944266</v>
      </c>
      <c r="FW16" s="122">
        <f t="shared" si="13"/>
        <v>0.35527660716573772</v>
      </c>
      <c r="FX16" s="122">
        <f t="shared" si="13"/>
        <v>1.7763830358286885</v>
      </c>
      <c r="FY16" s="122">
        <f t="shared" si="13"/>
        <v>0.35527660716573772</v>
      </c>
      <c r="FZ16" s="122">
        <f t="shared" si="13"/>
        <v>0.35527660716573795</v>
      </c>
      <c r="GA16" s="122">
        <f t="shared" si="13"/>
        <v>0.71055321433147545</v>
      </c>
      <c r="GB16" s="122">
        <f t="shared" si="13"/>
        <v>1.7763830358286885</v>
      </c>
      <c r="GC16" s="122">
        <f t="shared" si="13"/>
        <v>0.35527660716573772</v>
      </c>
      <c r="GD16" s="122">
        <f t="shared" si="12"/>
        <v>1.7763830358286885</v>
      </c>
      <c r="GE16" s="122">
        <f t="shared" si="12"/>
        <v>1.7763830358286885</v>
      </c>
      <c r="GF16" s="122">
        <f t="shared" si="12"/>
        <v>0.35527660716573772</v>
      </c>
      <c r="GG16" s="122">
        <f t="shared" si="12"/>
        <v>0.35527660716573772</v>
      </c>
      <c r="GH16" s="122">
        <f t="shared" si="12"/>
        <v>1.4211064286629509</v>
      </c>
      <c r="GI16" s="122">
        <f t="shared" si="12"/>
        <v>1.7763830358286885</v>
      </c>
      <c r="GJ16" s="123">
        <f t="shared" si="2"/>
        <v>125066</v>
      </c>
      <c r="GK16" s="122">
        <f t="shared" si="6"/>
        <v>3.7930443522477592E-11</v>
      </c>
      <c r="GL16" s="122">
        <f t="shared" si="7"/>
        <v>125065.99999999996</v>
      </c>
    </row>
    <row r="17" spans="1:194" x14ac:dyDescent="0.3">
      <c r="A17" t="s">
        <v>109</v>
      </c>
      <c r="B17">
        <v>4</v>
      </c>
      <c r="C17">
        <v>6</v>
      </c>
      <c r="D17">
        <v>1</v>
      </c>
      <c r="E17">
        <v>1</v>
      </c>
      <c r="F17">
        <v>1</v>
      </c>
      <c r="G17">
        <v>1</v>
      </c>
      <c r="H17">
        <v>1</v>
      </c>
      <c r="I17">
        <v>6</v>
      </c>
      <c r="J17">
        <v>6</v>
      </c>
      <c r="K17">
        <v>2</v>
      </c>
      <c r="L17">
        <v>4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6</v>
      </c>
      <c r="T17">
        <v>6</v>
      </c>
      <c r="U17">
        <v>4</v>
      </c>
      <c r="V17">
        <v>4</v>
      </c>
      <c r="W17">
        <v>4</v>
      </c>
      <c r="X17">
        <v>4</v>
      </c>
      <c r="Y17">
        <v>6</v>
      </c>
      <c r="Z17">
        <v>4</v>
      </c>
      <c r="AA17">
        <v>1</v>
      </c>
      <c r="AB17">
        <v>1</v>
      </c>
      <c r="AC17">
        <v>3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4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4</v>
      </c>
      <c r="AZ17">
        <v>1</v>
      </c>
      <c r="BA17">
        <v>6</v>
      </c>
      <c r="BB17">
        <v>1</v>
      </c>
      <c r="BC17">
        <v>1</v>
      </c>
      <c r="BD17">
        <v>1</v>
      </c>
      <c r="BE17">
        <v>3</v>
      </c>
      <c r="BF17">
        <v>3</v>
      </c>
      <c r="BG17">
        <v>1</v>
      </c>
      <c r="BH17">
        <v>1</v>
      </c>
      <c r="BI17">
        <v>4</v>
      </c>
      <c r="BJ17">
        <v>1</v>
      </c>
      <c r="BK17">
        <v>1</v>
      </c>
      <c r="BL17">
        <v>4</v>
      </c>
      <c r="BM17">
        <v>1</v>
      </c>
      <c r="BN17">
        <v>4</v>
      </c>
      <c r="BO17">
        <v>1</v>
      </c>
      <c r="BP17">
        <v>1</v>
      </c>
      <c r="BQ17">
        <v>1</v>
      </c>
      <c r="BR17">
        <v>6</v>
      </c>
      <c r="BS17">
        <v>1</v>
      </c>
      <c r="BT17">
        <v>3</v>
      </c>
      <c r="BU17">
        <v>4</v>
      </c>
      <c r="BV17">
        <v>1</v>
      </c>
      <c r="BW17">
        <v>4</v>
      </c>
      <c r="BX17">
        <v>1</v>
      </c>
      <c r="BY17">
        <v>1</v>
      </c>
      <c r="BZ17">
        <v>1</v>
      </c>
      <c r="CA17">
        <v>1</v>
      </c>
      <c r="CB17">
        <v>3</v>
      </c>
      <c r="CC17">
        <v>6</v>
      </c>
      <c r="CD17">
        <v>6</v>
      </c>
      <c r="CE17">
        <v>1</v>
      </c>
      <c r="CF17">
        <v>1</v>
      </c>
      <c r="CG17">
        <v>1</v>
      </c>
      <c r="CH17">
        <v>1</v>
      </c>
      <c r="CI17">
        <v>6</v>
      </c>
      <c r="CJ17">
        <v>1</v>
      </c>
      <c r="CK17">
        <v>4</v>
      </c>
      <c r="CL17">
        <v>6</v>
      </c>
      <c r="CM17">
        <v>1</v>
      </c>
      <c r="CN17">
        <v>4</v>
      </c>
      <c r="CO17">
        <v>1</v>
      </c>
      <c r="CP17">
        <v>1</v>
      </c>
      <c r="CQ17">
        <v>1</v>
      </c>
      <c r="CR17">
        <v>127857</v>
      </c>
      <c r="CT17">
        <f t="shared" si="5"/>
        <v>1.4211064286629518</v>
      </c>
      <c r="CU17" s="122">
        <f t="shared" si="5"/>
        <v>2.1316596429944248</v>
      </c>
      <c r="CV17" s="122">
        <f t="shared" si="5"/>
        <v>0.3552766071657375</v>
      </c>
      <c r="CW17" s="122">
        <f t="shared" si="5"/>
        <v>0.35527660716573795</v>
      </c>
      <c r="CX17" s="122">
        <f t="shared" si="5"/>
        <v>0.3552766071657375</v>
      </c>
      <c r="CY17" s="122">
        <f t="shared" si="5"/>
        <v>0.35527660716573795</v>
      </c>
      <c r="CZ17" s="122">
        <f t="shared" si="5"/>
        <v>0.3552766071657375</v>
      </c>
      <c r="DA17" s="122">
        <f t="shared" si="5"/>
        <v>2.1316596429944275</v>
      </c>
      <c r="DB17" s="122">
        <f t="shared" si="5"/>
        <v>2.1316596429944248</v>
      </c>
      <c r="DC17" s="122">
        <f t="shared" si="5"/>
        <v>0.71055321433147545</v>
      </c>
      <c r="DD17" s="122">
        <f t="shared" si="5"/>
        <v>1.4211064286629509</v>
      </c>
      <c r="DE17" s="122">
        <f t="shared" si="5"/>
        <v>0.35527660716573772</v>
      </c>
      <c r="DF17" s="122">
        <f t="shared" si="5"/>
        <v>0.35527660716573772</v>
      </c>
      <c r="DG17" s="122">
        <f t="shared" si="5"/>
        <v>0.3552766071657375</v>
      </c>
      <c r="DH17" s="122">
        <f t="shared" si="5"/>
        <v>0.35527660716573772</v>
      </c>
      <c r="DI17" s="122">
        <f t="shared" si="5"/>
        <v>0.35527660716573795</v>
      </c>
      <c r="DJ17" s="122">
        <f t="shared" si="9"/>
        <v>0.35527660716573795</v>
      </c>
      <c r="DK17" s="122">
        <f t="shared" si="9"/>
        <v>2.1316596429944275</v>
      </c>
      <c r="DL17" s="122">
        <f t="shared" si="9"/>
        <v>2.1316596429944266</v>
      </c>
      <c r="DM17" s="122">
        <f t="shared" si="9"/>
        <v>1.4211064286629518</v>
      </c>
      <c r="DN17" s="122">
        <f t="shared" si="9"/>
        <v>1.4211064286629509</v>
      </c>
      <c r="DO17" s="122">
        <f t="shared" si="9"/>
        <v>1.4211064286629518</v>
      </c>
      <c r="DP17" s="122">
        <f t="shared" si="9"/>
        <v>1.4211064286629518</v>
      </c>
      <c r="DQ17" s="122">
        <f t="shared" si="9"/>
        <v>2.1316596429944266</v>
      </c>
      <c r="DR17" s="122">
        <f t="shared" si="9"/>
        <v>1.4211064286629509</v>
      </c>
      <c r="DS17" s="122">
        <f t="shared" si="9"/>
        <v>0.35527660716573772</v>
      </c>
      <c r="DT17" s="122">
        <f t="shared" si="9"/>
        <v>0.35527660716573795</v>
      </c>
      <c r="DU17" s="122">
        <f t="shared" si="9"/>
        <v>1.0658298214972137</v>
      </c>
      <c r="DV17" s="122">
        <f t="shared" si="9"/>
        <v>0.35527660716573772</v>
      </c>
      <c r="DW17" s="122">
        <f t="shared" si="9"/>
        <v>0.35527660716573772</v>
      </c>
      <c r="DX17" s="122">
        <f t="shared" si="9"/>
        <v>0.35527660716573795</v>
      </c>
      <c r="DY17" s="122">
        <f t="shared" si="9"/>
        <v>0.35527660716573795</v>
      </c>
      <c r="DZ17" s="122">
        <f t="shared" si="10"/>
        <v>0.35527660716573795</v>
      </c>
      <c r="EA17" s="122">
        <f t="shared" si="10"/>
        <v>0.35527660716573795</v>
      </c>
      <c r="EB17" s="122">
        <f t="shared" si="10"/>
        <v>1.4211064286629509</v>
      </c>
      <c r="EC17" s="122">
        <f t="shared" si="10"/>
        <v>0.35527660716573772</v>
      </c>
      <c r="ED17" s="122">
        <f t="shared" si="10"/>
        <v>0.35527660716573795</v>
      </c>
      <c r="EE17" s="122">
        <f t="shared" si="10"/>
        <v>0.35527660716573772</v>
      </c>
      <c r="EF17" s="122">
        <f t="shared" si="10"/>
        <v>0.35527660716573772</v>
      </c>
      <c r="EG17" s="122">
        <f t="shared" si="10"/>
        <v>0.35527660716573795</v>
      </c>
      <c r="EH17" s="122">
        <f t="shared" si="10"/>
        <v>0.35527660716573772</v>
      </c>
      <c r="EI17" s="122">
        <f t="shared" si="10"/>
        <v>0.35527660716573772</v>
      </c>
      <c r="EJ17" s="122">
        <f t="shared" si="10"/>
        <v>0.35527660716573772</v>
      </c>
      <c r="EK17" s="122">
        <f t="shared" si="10"/>
        <v>0.35527660716573795</v>
      </c>
      <c r="EL17" s="122">
        <f t="shared" si="10"/>
        <v>0.35527660716573795</v>
      </c>
      <c r="EM17" s="122">
        <f t="shared" si="10"/>
        <v>0.35527660716573795</v>
      </c>
      <c r="EN17" s="122">
        <f t="shared" si="10"/>
        <v>0.35527660716573795</v>
      </c>
      <c r="EO17" s="122">
        <f t="shared" si="10"/>
        <v>0.35527660716573795</v>
      </c>
      <c r="EP17" s="122">
        <f t="shared" si="11"/>
        <v>0.35527660716573772</v>
      </c>
      <c r="EQ17" s="122">
        <f t="shared" si="11"/>
        <v>1.4211064286629509</v>
      </c>
      <c r="ER17" s="122">
        <f t="shared" si="11"/>
        <v>0.35527660716573795</v>
      </c>
      <c r="ES17" s="122">
        <f t="shared" si="11"/>
        <v>2.1316596429944266</v>
      </c>
      <c r="ET17" s="122">
        <f t="shared" si="11"/>
        <v>0.35527660716573772</v>
      </c>
      <c r="EU17" s="122">
        <f t="shared" si="11"/>
        <v>0.35527660716573795</v>
      </c>
      <c r="EV17" s="122">
        <f t="shared" si="11"/>
        <v>0.35527660716573795</v>
      </c>
      <c r="EW17" s="122">
        <f t="shared" si="11"/>
        <v>1.0658298214972133</v>
      </c>
      <c r="EX17" s="122">
        <f t="shared" si="11"/>
        <v>1.0658298214972133</v>
      </c>
      <c r="EY17" s="122">
        <f t="shared" si="11"/>
        <v>0.35527660716573772</v>
      </c>
      <c r="EZ17" s="122">
        <f t="shared" si="11"/>
        <v>0.35527660716573772</v>
      </c>
      <c r="FA17" s="122">
        <f t="shared" si="11"/>
        <v>1.4211064286629509</v>
      </c>
      <c r="FB17" s="122">
        <f t="shared" si="11"/>
        <v>0.35527660716573772</v>
      </c>
      <c r="FC17" s="122">
        <f t="shared" si="11"/>
        <v>0.35527660716573795</v>
      </c>
      <c r="FD17" s="122">
        <f t="shared" si="11"/>
        <v>1.4211064286629509</v>
      </c>
      <c r="FE17" s="122">
        <f t="shared" si="11"/>
        <v>0.35527660716573772</v>
      </c>
      <c r="FF17" s="122">
        <f t="shared" si="8"/>
        <v>1.4211064286629509</v>
      </c>
      <c r="FG17" s="122">
        <f t="shared" si="8"/>
        <v>0.35527660716573795</v>
      </c>
      <c r="FH17" s="122">
        <f t="shared" si="8"/>
        <v>0.35527660716573772</v>
      </c>
      <c r="FI17" s="122">
        <f t="shared" si="8"/>
        <v>0.35527660716573772</v>
      </c>
      <c r="FJ17" s="122">
        <f t="shared" si="8"/>
        <v>2.1316596429944266</v>
      </c>
      <c r="FK17" s="122">
        <f t="shared" si="8"/>
        <v>0.35527660716573772</v>
      </c>
      <c r="FL17" s="122">
        <f t="shared" si="8"/>
        <v>1.0658298214972133</v>
      </c>
      <c r="FM17" s="122">
        <f t="shared" si="8"/>
        <v>1.4211064286629509</v>
      </c>
      <c r="FN17" s="122">
        <f t="shared" si="8"/>
        <v>0.35527660716573772</v>
      </c>
      <c r="FO17" s="122">
        <f t="shared" si="8"/>
        <v>1.4211064286629509</v>
      </c>
      <c r="FP17" s="122">
        <f t="shared" si="8"/>
        <v>0.35527660716573772</v>
      </c>
      <c r="FQ17" s="122">
        <f t="shared" si="8"/>
        <v>0.35527660716573772</v>
      </c>
      <c r="FR17" s="122">
        <f t="shared" si="8"/>
        <v>0.35527660716573795</v>
      </c>
      <c r="FS17" s="122">
        <f t="shared" si="8"/>
        <v>0.35527660716573772</v>
      </c>
      <c r="FT17" s="122">
        <f t="shared" si="8"/>
        <v>1.0658298214972137</v>
      </c>
      <c r="FU17" s="122">
        <f t="shared" si="8"/>
        <v>2.1316596429944266</v>
      </c>
      <c r="FV17" s="122">
        <f t="shared" si="13"/>
        <v>2.1316596429944266</v>
      </c>
      <c r="FW17" s="122">
        <f t="shared" si="13"/>
        <v>0.35527660716573772</v>
      </c>
      <c r="FX17" s="122">
        <f t="shared" si="13"/>
        <v>0.35527660716573772</v>
      </c>
      <c r="FY17" s="122">
        <f t="shared" si="13"/>
        <v>0.35527660716573772</v>
      </c>
      <c r="FZ17" s="122">
        <f t="shared" si="13"/>
        <v>0.35527660716573795</v>
      </c>
      <c r="GA17" s="122">
        <f t="shared" si="13"/>
        <v>2.1316596429944266</v>
      </c>
      <c r="GB17" s="122">
        <f t="shared" si="13"/>
        <v>0.35527660716573772</v>
      </c>
      <c r="GC17" s="122">
        <f t="shared" si="13"/>
        <v>1.4211064286629509</v>
      </c>
      <c r="GD17" s="122">
        <f t="shared" si="12"/>
        <v>2.1316596429944266</v>
      </c>
      <c r="GE17" s="122">
        <f t="shared" si="12"/>
        <v>0.35527660716573772</v>
      </c>
      <c r="GF17" s="122">
        <f t="shared" si="12"/>
        <v>1.4211064286629509</v>
      </c>
      <c r="GG17" s="122">
        <f t="shared" si="12"/>
        <v>0.35527660716573772</v>
      </c>
      <c r="GH17" s="122">
        <f t="shared" si="12"/>
        <v>0.35527660716573772</v>
      </c>
      <c r="GI17" s="122">
        <f t="shared" si="12"/>
        <v>0.35527660716573772</v>
      </c>
      <c r="GJ17" s="123">
        <f t="shared" si="2"/>
        <v>127857</v>
      </c>
      <c r="GK17" s="122">
        <f t="shared" si="6"/>
        <v>2.5743804752879602E-21</v>
      </c>
      <c r="GL17" s="122">
        <f t="shared" si="7"/>
        <v>127857</v>
      </c>
    </row>
    <row r="18" spans="1:194" x14ac:dyDescent="0.3">
      <c r="A18" t="s">
        <v>110</v>
      </c>
      <c r="B18">
        <v>6</v>
      </c>
      <c r="C18">
        <v>6</v>
      </c>
      <c r="D18">
        <v>6</v>
      </c>
      <c r="E18">
        <v>1</v>
      </c>
      <c r="F18">
        <v>1</v>
      </c>
      <c r="G18">
        <v>1</v>
      </c>
      <c r="H18">
        <v>6</v>
      </c>
      <c r="I18">
        <v>5</v>
      </c>
      <c r="J18">
        <v>6</v>
      </c>
      <c r="K18">
        <v>1</v>
      </c>
      <c r="L18">
        <v>5</v>
      </c>
      <c r="M18">
        <v>1</v>
      </c>
      <c r="N18">
        <v>1</v>
      </c>
      <c r="O18">
        <v>4</v>
      </c>
      <c r="P18">
        <v>2</v>
      </c>
      <c r="Q18">
        <v>2</v>
      </c>
      <c r="R18">
        <v>3</v>
      </c>
      <c r="S18">
        <v>5</v>
      </c>
      <c r="T18">
        <v>5</v>
      </c>
      <c r="U18">
        <v>6</v>
      </c>
      <c r="V18">
        <v>6</v>
      </c>
      <c r="W18">
        <v>6</v>
      </c>
      <c r="X18">
        <v>6</v>
      </c>
      <c r="Y18">
        <v>6</v>
      </c>
      <c r="Z18">
        <v>5</v>
      </c>
      <c r="AA18">
        <v>1</v>
      </c>
      <c r="AB18">
        <v>5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6</v>
      </c>
      <c r="AK18">
        <v>1</v>
      </c>
      <c r="AL18">
        <v>4</v>
      </c>
      <c r="AM18">
        <v>4</v>
      </c>
      <c r="AN18">
        <v>5</v>
      </c>
      <c r="AO18">
        <v>1</v>
      </c>
      <c r="AP18">
        <v>4</v>
      </c>
      <c r="AQ18">
        <v>1</v>
      </c>
      <c r="AR18">
        <v>1</v>
      </c>
      <c r="AS18">
        <v>1</v>
      </c>
      <c r="AT18">
        <v>6</v>
      </c>
      <c r="AU18">
        <v>1</v>
      </c>
      <c r="AV18">
        <v>5</v>
      </c>
      <c r="AW18">
        <v>4</v>
      </c>
      <c r="AX18">
        <v>1</v>
      </c>
      <c r="AY18">
        <v>5</v>
      </c>
      <c r="AZ18">
        <v>5</v>
      </c>
      <c r="BA18">
        <v>1</v>
      </c>
      <c r="BB18">
        <v>1</v>
      </c>
      <c r="BC18">
        <v>5</v>
      </c>
      <c r="BD18">
        <v>1</v>
      </c>
      <c r="BE18">
        <v>4</v>
      </c>
      <c r="BF18">
        <v>5</v>
      </c>
      <c r="BG18">
        <v>4</v>
      </c>
      <c r="BH18">
        <v>5</v>
      </c>
      <c r="BI18">
        <v>5</v>
      </c>
      <c r="BJ18">
        <v>1</v>
      </c>
      <c r="BK18">
        <v>1</v>
      </c>
      <c r="BL18">
        <v>5</v>
      </c>
      <c r="BM18">
        <v>6</v>
      </c>
      <c r="BN18">
        <v>6</v>
      </c>
      <c r="BO18">
        <v>5</v>
      </c>
      <c r="BP18">
        <v>1</v>
      </c>
      <c r="BQ18">
        <v>1</v>
      </c>
      <c r="BR18">
        <v>5</v>
      </c>
      <c r="BS18">
        <v>1</v>
      </c>
      <c r="BT18">
        <v>1</v>
      </c>
      <c r="BU18">
        <v>1</v>
      </c>
      <c r="BV18">
        <v>5</v>
      </c>
      <c r="BW18">
        <v>5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6</v>
      </c>
      <c r="CD18">
        <v>6</v>
      </c>
      <c r="CE18">
        <v>1</v>
      </c>
      <c r="CF18">
        <v>5</v>
      </c>
      <c r="CG18">
        <v>6</v>
      </c>
      <c r="CH18">
        <v>1</v>
      </c>
      <c r="CI18">
        <v>6</v>
      </c>
      <c r="CJ18">
        <v>1</v>
      </c>
      <c r="CK18">
        <v>5</v>
      </c>
      <c r="CL18">
        <v>6</v>
      </c>
      <c r="CM18">
        <v>5</v>
      </c>
      <c r="CN18">
        <v>1</v>
      </c>
      <c r="CO18">
        <v>1</v>
      </c>
      <c r="CP18">
        <v>2</v>
      </c>
      <c r="CQ18">
        <v>5</v>
      </c>
      <c r="CR18">
        <v>113566</v>
      </c>
      <c r="CT18">
        <f t="shared" si="5"/>
        <v>2.1316596429944275</v>
      </c>
      <c r="CU18" s="122">
        <f t="shared" si="5"/>
        <v>2.1316596429944248</v>
      </c>
      <c r="CV18" s="122">
        <f t="shared" si="5"/>
        <v>2.1316596429944248</v>
      </c>
      <c r="CW18" s="122">
        <f t="shared" si="5"/>
        <v>0.35527660716573795</v>
      </c>
      <c r="CX18" s="122">
        <f t="shared" si="5"/>
        <v>0.3552766071657375</v>
      </c>
      <c r="CY18" s="122">
        <f t="shared" si="5"/>
        <v>0.35527660716573795</v>
      </c>
      <c r="CZ18" s="122">
        <f t="shared" si="5"/>
        <v>2.1316596429944248</v>
      </c>
      <c r="DA18" s="122">
        <f t="shared" si="5"/>
        <v>1.7763830358286898</v>
      </c>
      <c r="DB18" s="122">
        <f t="shared" si="5"/>
        <v>2.1316596429944248</v>
      </c>
      <c r="DC18" s="122">
        <f t="shared" si="5"/>
        <v>0.35527660716573772</v>
      </c>
      <c r="DD18" s="122">
        <f t="shared" si="5"/>
        <v>1.7763830358286885</v>
      </c>
      <c r="DE18" s="122">
        <f t="shared" si="5"/>
        <v>0.35527660716573772</v>
      </c>
      <c r="DF18" s="122">
        <f t="shared" si="5"/>
        <v>0.35527660716573772</v>
      </c>
      <c r="DG18" s="122">
        <f t="shared" si="5"/>
        <v>1.42110642866295</v>
      </c>
      <c r="DH18" s="122">
        <f t="shared" si="5"/>
        <v>0.71055321433147545</v>
      </c>
      <c r="DI18" s="122">
        <f t="shared" si="5"/>
        <v>0.71055321433147589</v>
      </c>
      <c r="DJ18" s="122">
        <f t="shared" si="9"/>
        <v>1.0658298214972137</v>
      </c>
      <c r="DK18" s="122">
        <f t="shared" si="9"/>
        <v>1.7763830358286898</v>
      </c>
      <c r="DL18" s="122">
        <f t="shared" si="9"/>
        <v>1.7763830358286885</v>
      </c>
      <c r="DM18" s="122">
        <f t="shared" si="9"/>
        <v>2.1316596429944275</v>
      </c>
      <c r="DN18" s="122">
        <f t="shared" si="9"/>
        <v>2.1316596429944266</v>
      </c>
      <c r="DO18" s="122">
        <f t="shared" si="9"/>
        <v>2.1316596429944275</v>
      </c>
      <c r="DP18" s="122">
        <f t="shared" si="9"/>
        <v>2.1316596429944275</v>
      </c>
      <c r="DQ18" s="122">
        <f t="shared" si="9"/>
        <v>2.1316596429944266</v>
      </c>
      <c r="DR18" s="122">
        <f t="shared" si="9"/>
        <v>1.7763830358286885</v>
      </c>
      <c r="DS18" s="122">
        <f t="shared" si="9"/>
        <v>0.35527660716573772</v>
      </c>
      <c r="DT18" s="122">
        <f t="shared" si="9"/>
        <v>1.7763830358286898</v>
      </c>
      <c r="DU18" s="122">
        <f t="shared" si="9"/>
        <v>0.35527660716573795</v>
      </c>
      <c r="DV18" s="122">
        <f t="shared" si="9"/>
        <v>0.35527660716573772</v>
      </c>
      <c r="DW18" s="122">
        <f t="shared" si="9"/>
        <v>0.35527660716573772</v>
      </c>
      <c r="DX18" s="122">
        <f t="shared" si="9"/>
        <v>0.35527660716573795</v>
      </c>
      <c r="DY18" s="122">
        <f t="shared" si="9"/>
        <v>0.35527660716573795</v>
      </c>
      <c r="DZ18" s="122">
        <f t="shared" si="10"/>
        <v>0.35527660716573795</v>
      </c>
      <c r="EA18" s="122">
        <f t="shared" si="10"/>
        <v>0.35527660716573795</v>
      </c>
      <c r="EB18" s="122">
        <f t="shared" si="10"/>
        <v>2.1316596429944266</v>
      </c>
      <c r="EC18" s="122">
        <f t="shared" si="10"/>
        <v>0.35527660716573772</v>
      </c>
      <c r="ED18" s="122">
        <f t="shared" si="10"/>
        <v>1.4211064286629518</v>
      </c>
      <c r="EE18" s="122">
        <f t="shared" si="10"/>
        <v>1.4211064286629509</v>
      </c>
      <c r="EF18" s="122">
        <f t="shared" si="10"/>
        <v>1.7763830358286885</v>
      </c>
      <c r="EG18" s="122">
        <f t="shared" si="10"/>
        <v>0.35527660716573795</v>
      </c>
      <c r="EH18" s="122">
        <f t="shared" si="10"/>
        <v>1.4211064286629509</v>
      </c>
      <c r="EI18" s="122">
        <f t="shared" si="10"/>
        <v>0.35527660716573772</v>
      </c>
      <c r="EJ18" s="122">
        <f t="shared" si="10"/>
        <v>0.35527660716573772</v>
      </c>
      <c r="EK18" s="122">
        <f t="shared" si="10"/>
        <v>0.35527660716573795</v>
      </c>
      <c r="EL18" s="122">
        <f t="shared" si="10"/>
        <v>2.1316596429944275</v>
      </c>
      <c r="EM18" s="122">
        <f t="shared" si="10"/>
        <v>0.35527660716573795</v>
      </c>
      <c r="EN18" s="122">
        <f t="shared" si="10"/>
        <v>1.7763830358286898</v>
      </c>
      <c r="EO18" s="122">
        <f t="shared" si="10"/>
        <v>1.4211064286629518</v>
      </c>
      <c r="EP18" s="122">
        <f t="shared" si="11"/>
        <v>0.35527660716573772</v>
      </c>
      <c r="EQ18" s="122">
        <f t="shared" si="11"/>
        <v>1.7763830358286885</v>
      </c>
      <c r="ER18" s="122">
        <f t="shared" si="11"/>
        <v>1.7763830358286898</v>
      </c>
      <c r="ES18" s="122">
        <f t="shared" si="11"/>
        <v>0.35527660716573772</v>
      </c>
      <c r="ET18" s="122">
        <f t="shared" si="11"/>
        <v>0.35527660716573772</v>
      </c>
      <c r="EU18" s="122">
        <f t="shared" si="11"/>
        <v>1.7763830358286898</v>
      </c>
      <c r="EV18" s="122">
        <f t="shared" si="11"/>
        <v>0.35527660716573795</v>
      </c>
      <c r="EW18" s="122">
        <f t="shared" si="11"/>
        <v>1.4211064286629509</v>
      </c>
      <c r="EX18" s="122">
        <f t="shared" si="11"/>
        <v>1.7763830358286885</v>
      </c>
      <c r="EY18" s="122">
        <f t="shared" si="11"/>
        <v>1.4211064286629509</v>
      </c>
      <c r="EZ18" s="122">
        <f t="shared" si="11"/>
        <v>1.7763830358286885</v>
      </c>
      <c r="FA18" s="122">
        <f t="shared" si="11"/>
        <v>1.7763830358286885</v>
      </c>
      <c r="FB18" s="122">
        <f t="shared" si="11"/>
        <v>0.35527660716573772</v>
      </c>
      <c r="FC18" s="122">
        <f t="shared" si="11"/>
        <v>0.35527660716573795</v>
      </c>
      <c r="FD18" s="122">
        <f t="shared" si="11"/>
        <v>1.7763830358286885</v>
      </c>
      <c r="FE18" s="122">
        <f t="shared" si="11"/>
        <v>2.1316596429944266</v>
      </c>
      <c r="FF18" s="122">
        <f t="shared" si="8"/>
        <v>2.1316596429944266</v>
      </c>
      <c r="FG18" s="122">
        <f t="shared" si="8"/>
        <v>1.7763830358286898</v>
      </c>
      <c r="FH18" s="122">
        <f t="shared" si="8"/>
        <v>0.35527660716573772</v>
      </c>
      <c r="FI18" s="122">
        <f t="shared" si="8"/>
        <v>0.35527660716573772</v>
      </c>
      <c r="FJ18" s="122">
        <f t="shared" si="8"/>
        <v>1.7763830358286885</v>
      </c>
      <c r="FK18" s="122">
        <f t="shared" si="8"/>
        <v>0.35527660716573772</v>
      </c>
      <c r="FL18" s="122">
        <f t="shared" si="8"/>
        <v>0.35527660716573772</v>
      </c>
      <c r="FM18" s="122">
        <f t="shared" si="8"/>
        <v>0.35527660716573772</v>
      </c>
      <c r="FN18" s="122">
        <f t="shared" si="8"/>
        <v>1.7763830358286885</v>
      </c>
      <c r="FO18" s="122">
        <f t="shared" si="8"/>
        <v>1.7763830358286885</v>
      </c>
      <c r="FP18" s="122">
        <f t="shared" si="8"/>
        <v>0.35527660716573772</v>
      </c>
      <c r="FQ18" s="122">
        <f t="shared" si="8"/>
        <v>0.35527660716573772</v>
      </c>
      <c r="FR18" s="122">
        <f t="shared" si="8"/>
        <v>0.35527660716573795</v>
      </c>
      <c r="FS18" s="122">
        <f t="shared" si="8"/>
        <v>0.35527660716573772</v>
      </c>
      <c r="FT18" s="122">
        <f t="shared" si="8"/>
        <v>0.35527660716573795</v>
      </c>
      <c r="FU18" s="122">
        <f t="shared" si="8"/>
        <v>2.1316596429944266</v>
      </c>
      <c r="FV18" s="122">
        <f t="shared" si="13"/>
        <v>2.1316596429944266</v>
      </c>
      <c r="FW18" s="122">
        <f t="shared" si="13"/>
        <v>0.35527660716573772</v>
      </c>
      <c r="FX18" s="122">
        <f t="shared" si="13"/>
        <v>1.7763830358286885</v>
      </c>
      <c r="FY18" s="122">
        <f t="shared" si="13"/>
        <v>2.1316596429944266</v>
      </c>
      <c r="FZ18" s="122">
        <f t="shared" si="13"/>
        <v>0.35527660716573795</v>
      </c>
      <c r="GA18" s="122">
        <f t="shared" si="13"/>
        <v>2.1316596429944266</v>
      </c>
      <c r="GB18" s="122">
        <f t="shared" si="13"/>
        <v>0.35527660716573772</v>
      </c>
      <c r="GC18" s="122">
        <f t="shared" si="13"/>
        <v>1.7763830358286885</v>
      </c>
      <c r="GD18" s="122">
        <f t="shared" si="12"/>
        <v>2.1316596429944266</v>
      </c>
      <c r="GE18" s="122">
        <f t="shared" si="12"/>
        <v>1.7763830358286885</v>
      </c>
      <c r="GF18" s="122">
        <f t="shared" si="12"/>
        <v>0.35527660716573772</v>
      </c>
      <c r="GG18" s="122">
        <f t="shared" si="12"/>
        <v>0.35527660716573772</v>
      </c>
      <c r="GH18" s="122">
        <f t="shared" si="12"/>
        <v>0.71055321433147545</v>
      </c>
      <c r="GI18" s="122">
        <f t="shared" si="12"/>
        <v>1.7763830358286885</v>
      </c>
      <c r="GJ18" s="123">
        <f t="shared" si="2"/>
        <v>113566</v>
      </c>
      <c r="GK18" s="122">
        <f t="shared" si="6"/>
        <v>1.6183655902923745E-6</v>
      </c>
      <c r="GL18" s="122">
        <f t="shared" si="7"/>
        <v>113565.99999838164</v>
      </c>
    </row>
    <row r="19" spans="1:194" x14ac:dyDescent="0.3">
      <c r="A19" t="s">
        <v>111</v>
      </c>
      <c r="B19">
        <v>6</v>
      </c>
      <c r="C19">
        <v>6</v>
      </c>
      <c r="D19">
        <v>2</v>
      </c>
      <c r="E19">
        <v>2</v>
      </c>
      <c r="F19">
        <v>6</v>
      </c>
      <c r="G19">
        <v>2</v>
      </c>
      <c r="H19">
        <v>1</v>
      </c>
      <c r="I19">
        <v>2</v>
      </c>
      <c r="J19">
        <v>6</v>
      </c>
      <c r="K19">
        <v>5</v>
      </c>
      <c r="L19">
        <v>1</v>
      </c>
      <c r="M19">
        <v>2</v>
      </c>
      <c r="N19">
        <v>1</v>
      </c>
      <c r="O19">
        <v>1</v>
      </c>
      <c r="P19">
        <v>1</v>
      </c>
      <c r="Q19">
        <v>1</v>
      </c>
      <c r="R19">
        <v>1</v>
      </c>
      <c r="S19">
        <v>2</v>
      </c>
      <c r="T19">
        <v>2</v>
      </c>
      <c r="U19">
        <v>6</v>
      </c>
      <c r="V19">
        <v>6</v>
      </c>
      <c r="W19">
        <v>6</v>
      </c>
      <c r="X19">
        <v>6</v>
      </c>
      <c r="Y19">
        <v>6</v>
      </c>
      <c r="Z19">
        <v>2</v>
      </c>
      <c r="AA19">
        <v>1</v>
      </c>
      <c r="AB19">
        <v>1</v>
      </c>
      <c r="AC19">
        <v>2</v>
      </c>
      <c r="AD19">
        <v>1</v>
      </c>
      <c r="AE19">
        <v>1</v>
      </c>
      <c r="AF19">
        <v>2</v>
      </c>
      <c r="AG19">
        <v>1</v>
      </c>
      <c r="AH19">
        <v>1</v>
      </c>
      <c r="AI19">
        <v>2</v>
      </c>
      <c r="AJ19">
        <v>6</v>
      </c>
      <c r="AK19">
        <v>1</v>
      </c>
      <c r="AL19">
        <v>1</v>
      </c>
      <c r="AM19">
        <v>2</v>
      </c>
      <c r="AN19">
        <v>1</v>
      </c>
      <c r="AO19">
        <v>1</v>
      </c>
      <c r="AP19">
        <v>1</v>
      </c>
      <c r="AQ19">
        <v>2</v>
      </c>
      <c r="AR19">
        <v>1</v>
      </c>
      <c r="AS19">
        <v>1</v>
      </c>
      <c r="AT19">
        <v>6</v>
      </c>
      <c r="AU19">
        <v>1</v>
      </c>
      <c r="AV19">
        <v>2</v>
      </c>
      <c r="AW19">
        <v>2</v>
      </c>
      <c r="AX19">
        <v>6</v>
      </c>
      <c r="AY19">
        <v>1</v>
      </c>
      <c r="AZ19">
        <v>1</v>
      </c>
      <c r="BA19">
        <v>6</v>
      </c>
      <c r="BB19">
        <v>6</v>
      </c>
      <c r="BC19">
        <v>2</v>
      </c>
      <c r="BD19">
        <v>1</v>
      </c>
      <c r="BE19">
        <v>2</v>
      </c>
      <c r="BF19">
        <v>6</v>
      </c>
      <c r="BG19">
        <v>2</v>
      </c>
      <c r="BH19">
        <v>1</v>
      </c>
      <c r="BI19">
        <v>1</v>
      </c>
      <c r="BJ19">
        <v>6</v>
      </c>
      <c r="BK19">
        <v>1</v>
      </c>
      <c r="BL19">
        <v>2</v>
      </c>
      <c r="BM19">
        <v>1</v>
      </c>
      <c r="BN19">
        <v>6</v>
      </c>
      <c r="BO19">
        <v>6</v>
      </c>
      <c r="BP19">
        <v>1</v>
      </c>
      <c r="BQ19">
        <v>1</v>
      </c>
      <c r="BR19">
        <v>6</v>
      </c>
      <c r="BS19">
        <v>1</v>
      </c>
      <c r="BT19">
        <v>1</v>
      </c>
      <c r="BU19">
        <v>6</v>
      </c>
      <c r="BV19">
        <v>1</v>
      </c>
      <c r="BW19">
        <v>6</v>
      </c>
      <c r="BX19">
        <v>6</v>
      </c>
      <c r="BY19">
        <v>1</v>
      </c>
      <c r="BZ19">
        <v>2</v>
      </c>
      <c r="CA19">
        <v>1</v>
      </c>
      <c r="CB19">
        <v>2</v>
      </c>
      <c r="CC19">
        <v>6</v>
      </c>
      <c r="CD19">
        <v>6</v>
      </c>
      <c r="CE19">
        <v>2</v>
      </c>
      <c r="CF19">
        <v>2</v>
      </c>
      <c r="CG19">
        <v>2</v>
      </c>
      <c r="CH19">
        <v>2</v>
      </c>
      <c r="CI19">
        <v>5</v>
      </c>
      <c r="CJ19">
        <v>2</v>
      </c>
      <c r="CK19">
        <v>2</v>
      </c>
      <c r="CL19">
        <v>6</v>
      </c>
      <c r="CM19">
        <v>6</v>
      </c>
      <c r="CN19">
        <v>2</v>
      </c>
      <c r="CO19">
        <v>1</v>
      </c>
      <c r="CP19">
        <v>1</v>
      </c>
      <c r="CQ19">
        <v>6</v>
      </c>
      <c r="CR19">
        <v>139250</v>
      </c>
      <c r="CT19">
        <f t="shared" si="5"/>
        <v>2.1316596429944275</v>
      </c>
      <c r="CU19" s="122">
        <f t="shared" si="5"/>
        <v>2.1316596429944248</v>
      </c>
      <c r="CV19" s="122">
        <f t="shared" si="5"/>
        <v>0.710553214331475</v>
      </c>
      <c r="CW19" s="122">
        <f t="shared" si="5"/>
        <v>0.71055321433147589</v>
      </c>
      <c r="CX19" s="122">
        <f t="shared" si="5"/>
        <v>2.1316596429944248</v>
      </c>
      <c r="CY19" s="122">
        <f t="shared" si="5"/>
        <v>0.71055321433147589</v>
      </c>
      <c r="CZ19" s="122">
        <f t="shared" si="5"/>
        <v>0.3552766071657375</v>
      </c>
      <c r="DA19" s="122">
        <f t="shared" si="5"/>
        <v>0.71055321433147589</v>
      </c>
      <c r="DB19" s="122">
        <f t="shared" si="5"/>
        <v>2.1316596429944248</v>
      </c>
      <c r="DC19" s="122">
        <f t="shared" si="5"/>
        <v>1.7763830358286885</v>
      </c>
      <c r="DD19" s="122">
        <f t="shared" si="5"/>
        <v>0.35527660716573772</v>
      </c>
      <c r="DE19" s="122">
        <f t="shared" si="5"/>
        <v>0.71055321433147545</v>
      </c>
      <c r="DF19" s="122">
        <f t="shared" si="5"/>
        <v>0.35527660716573772</v>
      </c>
      <c r="DG19" s="122">
        <f t="shared" si="5"/>
        <v>0.3552766071657375</v>
      </c>
      <c r="DH19" s="122">
        <f t="shared" si="5"/>
        <v>0.35527660716573772</v>
      </c>
      <c r="DI19" s="122">
        <f t="shared" si="5"/>
        <v>0.35527660716573795</v>
      </c>
      <c r="DJ19" s="122">
        <f t="shared" si="9"/>
        <v>0.35527660716573795</v>
      </c>
      <c r="DK19" s="122">
        <f t="shared" si="9"/>
        <v>0.71055321433147589</v>
      </c>
      <c r="DL19" s="122">
        <f t="shared" si="9"/>
        <v>0.71055321433147545</v>
      </c>
      <c r="DM19" s="122">
        <f t="shared" si="9"/>
        <v>2.1316596429944275</v>
      </c>
      <c r="DN19" s="122">
        <f t="shared" si="9"/>
        <v>2.1316596429944266</v>
      </c>
      <c r="DO19" s="122">
        <f t="shared" si="9"/>
        <v>2.1316596429944275</v>
      </c>
      <c r="DP19" s="122">
        <f t="shared" si="9"/>
        <v>2.1316596429944275</v>
      </c>
      <c r="DQ19" s="122">
        <f t="shared" si="9"/>
        <v>2.1316596429944266</v>
      </c>
      <c r="DR19" s="122">
        <f t="shared" si="9"/>
        <v>0.71055321433147545</v>
      </c>
      <c r="DS19" s="122">
        <f t="shared" si="9"/>
        <v>0.35527660716573772</v>
      </c>
      <c r="DT19" s="122">
        <f t="shared" si="9"/>
        <v>0.35527660716573795</v>
      </c>
      <c r="DU19" s="122">
        <f t="shared" si="9"/>
        <v>0.71055321433147589</v>
      </c>
      <c r="DV19" s="122">
        <f t="shared" si="9"/>
        <v>0.35527660716573772</v>
      </c>
      <c r="DW19" s="122">
        <f t="shared" si="9"/>
        <v>0.35527660716573772</v>
      </c>
      <c r="DX19" s="122">
        <f t="shared" si="9"/>
        <v>0.71055321433147589</v>
      </c>
      <c r="DY19" s="122">
        <f t="shared" si="9"/>
        <v>0.35527660716573795</v>
      </c>
      <c r="DZ19" s="122">
        <f t="shared" si="10"/>
        <v>0.35527660716573795</v>
      </c>
      <c r="EA19" s="122">
        <f t="shared" si="10"/>
        <v>0.71055321433147589</v>
      </c>
      <c r="EB19" s="122">
        <f t="shared" si="10"/>
        <v>2.1316596429944266</v>
      </c>
      <c r="EC19" s="122">
        <f t="shared" si="10"/>
        <v>0.35527660716573772</v>
      </c>
      <c r="ED19" s="122">
        <f t="shared" si="10"/>
        <v>0.35527660716573795</v>
      </c>
      <c r="EE19" s="122">
        <f t="shared" si="10"/>
        <v>0.71055321433147545</v>
      </c>
      <c r="EF19" s="122">
        <f t="shared" si="10"/>
        <v>0.35527660716573772</v>
      </c>
      <c r="EG19" s="122">
        <f t="shared" si="10"/>
        <v>0.35527660716573795</v>
      </c>
      <c r="EH19" s="122">
        <f t="shared" si="10"/>
        <v>0.35527660716573772</v>
      </c>
      <c r="EI19" s="122">
        <f t="shared" si="10"/>
        <v>0.71055321433147545</v>
      </c>
      <c r="EJ19" s="122">
        <f t="shared" si="10"/>
        <v>0.35527660716573772</v>
      </c>
      <c r="EK19" s="122">
        <f t="shared" si="10"/>
        <v>0.35527660716573795</v>
      </c>
      <c r="EL19" s="122">
        <f t="shared" si="10"/>
        <v>2.1316596429944275</v>
      </c>
      <c r="EM19" s="122">
        <f t="shared" si="10"/>
        <v>0.35527660716573795</v>
      </c>
      <c r="EN19" s="122">
        <f t="shared" si="10"/>
        <v>0.71055321433147589</v>
      </c>
      <c r="EO19" s="122">
        <f t="shared" si="10"/>
        <v>0.71055321433147589</v>
      </c>
      <c r="EP19" s="122">
        <f t="shared" si="11"/>
        <v>2.1316596429944266</v>
      </c>
      <c r="EQ19" s="122">
        <f t="shared" si="11"/>
        <v>0.35527660716573772</v>
      </c>
      <c r="ER19" s="122">
        <f t="shared" si="11"/>
        <v>0.35527660716573795</v>
      </c>
      <c r="ES19" s="122">
        <f t="shared" si="11"/>
        <v>2.1316596429944266</v>
      </c>
      <c r="ET19" s="122">
        <f t="shared" si="11"/>
        <v>2.1316596429944266</v>
      </c>
      <c r="EU19" s="122">
        <f t="shared" si="11"/>
        <v>0.71055321433147589</v>
      </c>
      <c r="EV19" s="122">
        <f t="shared" si="11"/>
        <v>0.35527660716573795</v>
      </c>
      <c r="EW19" s="122">
        <f t="shared" si="11"/>
        <v>0.71055321433147545</v>
      </c>
      <c r="EX19" s="122">
        <f t="shared" si="11"/>
        <v>2.1316596429944266</v>
      </c>
      <c r="EY19" s="122">
        <f t="shared" si="11"/>
        <v>0.71055321433147545</v>
      </c>
      <c r="EZ19" s="122">
        <f t="shared" si="11"/>
        <v>0.35527660716573772</v>
      </c>
      <c r="FA19" s="122">
        <f t="shared" si="11"/>
        <v>0.35527660716573772</v>
      </c>
      <c r="FB19" s="122">
        <f t="shared" si="11"/>
        <v>2.1316596429944266</v>
      </c>
      <c r="FC19" s="122">
        <f t="shared" si="11"/>
        <v>0.35527660716573795</v>
      </c>
      <c r="FD19" s="122">
        <f t="shared" si="11"/>
        <v>0.71055321433147545</v>
      </c>
      <c r="FE19" s="122">
        <f t="shared" si="11"/>
        <v>0.35527660716573772</v>
      </c>
      <c r="FF19" s="122">
        <f t="shared" si="8"/>
        <v>2.1316596429944266</v>
      </c>
      <c r="FG19" s="122">
        <f t="shared" si="8"/>
        <v>2.1316596429944275</v>
      </c>
      <c r="FH19" s="122">
        <f t="shared" si="8"/>
        <v>0.35527660716573772</v>
      </c>
      <c r="FI19" s="122">
        <f t="shared" si="8"/>
        <v>0.35527660716573772</v>
      </c>
      <c r="FJ19" s="122">
        <f t="shared" si="8"/>
        <v>2.1316596429944266</v>
      </c>
      <c r="FK19" s="122">
        <f t="shared" si="8"/>
        <v>0.35527660716573772</v>
      </c>
      <c r="FL19" s="122">
        <f t="shared" si="8"/>
        <v>0.35527660716573772</v>
      </c>
      <c r="FM19" s="122">
        <f t="shared" si="8"/>
        <v>2.1316596429944266</v>
      </c>
      <c r="FN19" s="122">
        <f t="shared" si="8"/>
        <v>0.35527660716573772</v>
      </c>
      <c r="FO19" s="122">
        <f t="shared" si="8"/>
        <v>2.1316596429944266</v>
      </c>
      <c r="FP19" s="122">
        <f t="shared" si="8"/>
        <v>2.1316596429944266</v>
      </c>
      <c r="FQ19" s="122">
        <f t="shared" si="8"/>
        <v>0.35527660716573772</v>
      </c>
      <c r="FR19" s="122">
        <f t="shared" si="8"/>
        <v>0.71055321433147589</v>
      </c>
      <c r="FS19" s="122">
        <f t="shared" si="8"/>
        <v>0.35527660716573772</v>
      </c>
      <c r="FT19" s="122">
        <f t="shared" si="8"/>
        <v>0.71055321433147589</v>
      </c>
      <c r="FU19" s="122">
        <f t="shared" si="8"/>
        <v>2.1316596429944266</v>
      </c>
      <c r="FV19" s="122">
        <f t="shared" si="13"/>
        <v>2.1316596429944266</v>
      </c>
      <c r="FW19" s="122">
        <f t="shared" si="13"/>
        <v>0.71055321433147545</v>
      </c>
      <c r="FX19" s="122">
        <f t="shared" si="13"/>
        <v>0.71055321433147545</v>
      </c>
      <c r="FY19" s="122">
        <f t="shared" si="13"/>
        <v>0.71055321433147545</v>
      </c>
      <c r="FZ19" s="122">
        <f t="shared" si="13"/>
        <v>0.71055321433147589</v>
      </c>
      <c r="GA19" s="122">
        <f t="shared" si="13"/>
        <v>1.7763830358286885</v>
      </c>
      <c r="GB19" s="122">
        <f t="shared" si="13"/>
        <v>0.71055321433147545</v>
      </c>
      <c r="GC19" s="122">
        <f t="shared" si="13"/>
        <v>0.71055321433147545</v>
      </c>
      <c r="GD19" s="122">
        <f t="shared" si="12"/>
        <v>2.1316596429944266</v>
      </c>
      <c r="GE19" s="122">
        <f t="shared" si="12"/>
        <v>2.1316596429944266</v>
      </c>
      <c r="GF19" s="122">
        <f t="shared" si="12"/>
        <v>0.71055321433147545</v>
      </c>
      <c r="GG19" s="122">
        <f t="shared" si="12"/>
        <v>0.35527660716573772</v>
      </c>
      <c r="GH19" s="122">
        <f t="shared" si="12"/>
        <v>0.35527660716573772</v>
      </c>
      <c r="GI19" s="122">
        <f t="shared" si="12"/>
        <v>2.1316596429944266</v>
      </c>
      <c r="GJ19" s="123">
        <f t="shared" ref="GJ19:GJ37" si="14">CR19</f>
        <v>139250</v>
      </c>
      <c r="GK19" s="122">
        <f t="shared" si="6"/>
        <v>3.8915735727431397E-12</v>
      </c>
      <c r="GL19" s="122">
        <f t="shared" si="7"/>
        <v>139250</v>
      </c>
    </row>
    <row r="20" spans="1:194" x14ac:dyDescent="0.3">
      <c r="A20" t="s">
        <v>112</v>
      </c>
      <c r="B20">
        <v>6</v>
      </c>
      <c r="C20">
        <v>6</v>
      </c>
      <c r="D20">
        <v>5</v>
      </c>
      <c r="E20">
        <v>4</v>
      </c>
      <c r="F20">
        <v>1</v>
      </c>
      <c r="G20">
        <v>5</v>
      </c>
      <c r="H20">
        <v>1</v>
      </c>
      <c r="I20">
        <v>5</v>
      </c>
      <c r="J20">
        <v>6</v>
      </c>
      <c r="K20">
        <v>1</v>
      </c>
      <c r="L20">
        <v>1</v>
      </c>
      <c r="M20">
        <v>5</v>
      </c>
      <c r="N20">
        <v>1</v>
      </c>
      <c r="O20">
        <v>1</v>
      </c>
      <c r="P20">
        <v>1</v>
      </c>
      <c r="Q20">
        <v>1</v>
      </c>
      <c r="R20">
        <v>1</v>
      </c>
      <c r="S20">
        <v>4</v>
      </c>
      <c r="T20">
        <v>5</v>
      </c>
      <c r="U20">
        <v>6</v>
      </c>
      <c r="V20">
        <v>6</v>
      </c>
      <c r="W20">
        <v>6</v>
      </c>
      <c r="X20">
        <v>4</v>
      </c>
      <c r="Y20">
        <v>1</v>
      </c>
      <c r="Z20">
        <v>5</v>
      </c>
      <c r="AA20">
        <v>1</v>
      </c>
      <c r="AB20">
        <v>1</v>
      </c>
      <c r="AC20">
        <v>4</v>
      </c>
      <c r="AD20">
        <v>3</v>
      </c>
      <c r="AE20">
        <v>1</v>
      </c>
      <c r="AF20">
        <v>4</v>
      </c>
      <c r="AG20">
        <v>1</v>
      </c>
      <c r="AH20">
        <v>1</v>
      </c>
      <c r="AI20">
        <v>1</v>
      </c>
      <c r="AJ20">
        <v>6</v>
      </c>
      <c r="AK20">
        <v>1</v>
      </c>
      <c r="AL20">
        <v>5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6</v>
      </c>
      <c r="AU20">
        <v>5</v>
      </c>
      <c r="AV20">
        <v>5</v>
      </c>
      <c r="AW20">
        <v>5</v>
      </c>
      <c r="AX20">
        <v>1</v>
      </c>
      <c r="AY20">
        <v>1</v>
      </c>
      <c r="AZ20">
        <v>1</v>
      </c>
      <c r="BA20">
        <v>4</v>
      </c>
      <c r="BB20">
        <v>1</v>
      </c>
      <c r="BC20">
        <v>5</v>
      </c>
      <c r="BD20">
        <v>4</v>
      </c>
      <c r="BE20">
        <v>5</v>
      </c>
      <c r="BF20">
        <v>5</v>
      </c>
      <c r="BG20">
        <v>4</v>
      </c>
      <c r="BH20">
        <v>1</v>
      </c>
      <c r="BI20">
        <v>5</v>
      </c>
      <c r="BJ20">
        <v>5</v>
      </c>
      <c r="BK20">
        <v>5</v>
      </c>
      <c r="BL20">
        <v>1</v>
      </c>
      <c r="BM20">
        <v>1</v>
      </c>
      <c r="BN20">
        <v>5</v>
      </c>
      <c r="BO20">
        <v>5</v>
      </c>
      <c r="BP20">
        <v>1</v>
      </c>
      <c r="BQ20">
        <v>5</v>
      </c>
      <c r="BR20">
        <v>1</v>
      </c>
      <c r="BS20">
        <v>5</v>
      </c>
      <c r="BT20">
        <v>1</v>
      </c>
      <c r="BU20">
        <v>1</v>
      </c>
      <c r="BV20">
        <v>6</v>
      </c>
      <c r="BW20">
        <v>5</v>
      </c>
      <c r="BX20">
        <v>5</v>
      </c>
      <c r="BY20">
        <v>1</v>
      </c>
      <c r="BZ20">
        <v>1</v>
      </c>
      <c r="CA20">
        <v>1</v>
      </c>
      <c r="CB20">
        <v>5</v>
      </c>
      <c r="CC20">
        <v>6</v>
      </c>
      <c r="CD20">
        <v>1</v>
      </c>
      <c r="CE20">
        <v>1</v>
      </c>
      <c r="CF20">
        <v>5</v>
      </c>
      <c r="CG20">
        <v>5</v>
      </c>
      <c r="CH20">
        <v>5</v>
      </c>
      <c r="CI20">
        <v>1</v>
      </c>
      <c r="CJ20">
        <v>1</v>
      </c>
      <c r="CK20">
        <v>5</v>
      </c>
      <c r="CL20">
        <v>1</v>
      </c>
      <c r="CM20">
        <v>5</v>
      </c>
      <c r="CN20">
        <v>5</v>
      </c>
      <c r="CO20">
        <v>1</v>
      </c>
      <c r="CP20">
        <v>1</v>
      </c>
      <c r="CQ20">
        <v>5</v>
      </c>
      <c r="CR20">
        <v>132733</v>
      </c>
      <c r="CT20">
        <f t="shared" si="5"/>
        <v>2.1316596429944275</v>
      </c>
      <c r="CU20" s="122">
        <f t="shared" si="5"/>
        <v>2.1316596429944248</v>
      </c>
      <c r="CV20" s="122">
        <f t="shared" si="5"/>
        <v>1.7763830358286876</v>
      </c>
      <c r="CW20" s="122">
        <f t="shared" si="5"/>
        <v>1.4211064286629518</v>
      </c>
      <c r="CX20" s="122">
        <f t="shared" si="5"/>
        <v>0.3552766071657375</v>
      </c>
      <c r="CY20" s="122">
        <f t="shared" si="5"/>
        <v>1.7763830358286898</v>
      </c>
      <c r="CZ20" s="122">
        <f t="shared" si="5"/>
        <v>0.3552766071657375</v>
      </c>
      <c r="DA20" s="122">
        <f t="shared" si="5"/>
        <v>1.7763830358286898</v>
      </c>
      <c r="DB20" s="122">
        <f t="shared" si="5"/>
        <v>2.1316596429944248</v>
      </c>
      <c r="DC20" s="122">
        <f t="shared" si="5"/>
        <v>0.35527660716573772</v>
      </c>
      <c r="DD20" s="122">
        <f t="shared" si="5"/>
        <v>0.35527660716573772</v>
      </c>
      <c r="DE20" s="122">
        <f t="shared" si="5"/>
        <v>1.7763830358286885</v>
      </c>
      <c r="DF20" s="122">
        <f t="shared" si="5"/>
        <v>0.35527660716573772</v>
      </c>
      <c r="DG20" s="122">
        <f t="shared" si="5"/>
        <v>0.3552766071657375</v>
      </c>
      <c r="DH20" s="122">
        <f t="shared" si="5"/>
        <v>0.35527660716573772</v>
      </c>
      <c r="DI20" s="122">
        <f t="shared" si="5"/>
        <v>0.35527660716573795</v>
      </c>
      <c r="DJ20" s="122">
        <f t="shared" si="9"/>
        <v>0.35527660716573795</v>
      </c>
      <c r="DK20" s="122">
        <f t="shared" si="9"/>
        <v>1.4211064286629518</v>
      </c>
      <c r="DL20" s="122">
        <f t="shared" si="9"/>
        <v>1.7763830358286885</v>
      </c>
      <c r="DM20" s="122">
        <f t="shared" si="9"/>
        <v>2.1316596429944275</v>
      </c>
      <c r="DN20" s="122">
        <f t="shared" si="9"/>
        <v>2.1316596429944266</v>
      </c>
      <c r="DO20" s="122">
        <f t="shared" si="9"/>
        <v>2.1316596429944275</v>
      </c>
      <c r="DP20" s="122">
        <f t="shared" si="9"/>
        <v>1.4211064286629518</v>
      </c>
      <c r="DQ20" s="122">
        <f t="shared" si="9"/>
        <v>0.35527660716573772</v>
      </c>
      <c r="DR20" s="122">
        <f t="shared" si="9"/>
        <v>1.7763830358286885</v>
      </c>
      <c r="DS20" s="122">
        <f t="shared" si="9"/>
        <v>0.35527660716573772</v>
      </c>
      <c r="DT20" s="122">
        <f t="shared" si="9"/>
        <v>0.35527660716573795</v>
      </c>
      <c r="DU20" s="122">
        <f t="shared" si="9"/>
        <v>1.4211064286629518</v>
      </c>
      <c r="DV20" s="122">
        <f t="shared" si="9"/>
        <v>1.0658298214972133</v>
      </c>
      <c r="DW20" s="122">
        <f t="shared" si="9"/>
        <v>0.35527660716573772</v>
      </c>
      <c r="DX20" s="122">
        <f t="shared" si="9"/>
        <v>1.4211064286629518</v>
      </c>
      <c r="DY20" s="122">
        <f t="shared" si="9"/>
        <v>0.35527660716573795</v>
      </c>
      <c r="DZ20" s="122">
        <f t="shared" si="10"/>
        <v>0.35527660716573795</v>
      </c>
      <c r="EA20" s="122">
        <f t="shared" si="10"/>
        <v>0.35527660716573795</v>
      </c>
      <c r="EB20" s="122">
        <f t="shared" si="10"/>
        <v>2.1316596429944266</v>
      </c>
      <c r="EC20" s="122">
        <f t="shared" si="10"/>
        <v>0.35527660716573772</v>
      </c>
      <c r="ED20" s="122">
        <f t="shared" si="10"/>
        <v>1.7763830358286898</v>
      </c>
      <c r="EE20" s="122">
        <f t="shared" si="10"/>
        <v>0.35527660716573772</v>
      </c>
      <c r="EF20" s="122">
        <f t="shared" si="10"/>
        <v>0.35527660716573772</v>
      </c>
      <c r="EG20" s="122">
        <f t="shared" si="10"/>
        <v>0.35527660716573795</v>
      </c>
      <c r="EH20" s="122">
        <f t="shared" si="10"/>
        <v>0.35527660716573772</v>
      </c>
      <c r="EI20" s="122">
        <f t="shared" si="10"/>
        <v>0.35527660716573772</v>
      </c>
      <c r="EJ20" s="122">
        <f t="shared" si="10"/>
        <v>0.35527660716573772</v>
      </c>
      <c r="EK20" s="122">
        <f t="shared" si="10"/>
        <v>0.35527660716573795</v>
      </c>
      <c r="EL20" s="122">
        <f t="shared" si="10"/>
        <v>2.1316596429944275</v>
      </c>
      <c r="EM20" s="122">
        <f t="shared" si="10"/>
        <v>1.7763830358286898</v>
      </c>
      <c r="EN20" s="122">
        <f t="shared" si="10"/>
        <v>1.7763830358286898</v>
      </c>
      <c r="EO20" s="122">
        <f t="shared" si="10"/>
        <v>1.7763830358286898</v>
      </c>
      <c r="EP20" s="122">
        <f t="shared" si="11"/>
        <v>0.35527660716573772</v>
      </c>
      <c r="EQ20" s="122">
        <f t="shared" si="11"/>
        <v>0.35527660716573772</v>
      </c>
      <c r="ER20" s="122">
        <f t="shared" si="11"/>
        <v>0.35527660716573795</v>
      </c>
      <c r="ES20" s="122">
        <f t="shared" si="11"/>
        <v>1.4211064286629509</v>
      </c>
      <c r="ET20" s="122">
        <f t="shared" si="11"/>
        <v>0.35527660716573772</v>
      </c>
      <c r="EU20" s="122">
        <f t="shared" si="11"/>
        <v>1.7763830358286898</v>
      </c>
      <c r="EV20" s="122">
        <f t="shared" si="11"/>
        <v>1.4211064286629518</v>
      </c>
      <c r="EW20" s="122">
        <f t="shared" si="11"/>
        <v>1.7763830358286885</v>
      </c>
      <c r="EX20" s="122">
        <f t="shared" si="11"/>
        <v>1.7763830358286885</v>
      </c>
      <c r="EY20" s="122">
        <f t="shared" si="11"/>
        <v>1.4211064286629509</v>
      </c>
      <c r="EZ20" s="122">
        <f t="shared" si="11"/>
        <v>0.35527660716573772</v>
      </c>
      <c r="FA20" s="122">
        <f t="shared" si="11"/>
        <v>1.7763830358286885</v>
      </c>
      <c r="FB20" s="122">
        <f t="shared" si="11"/>
        <v>1.7763830358286885</v>
      </c>
      <c r="FC20" s="122">
        <f t="shared" si="11"/>
        <v>1.7763830358286898</v>
      </c>
      <c r="FD20" s="122">
        <f t="shared" si="11"/>
        <v>0.35527660716573772</v>
      </c>
      <c r="FE20" s="122">
        <f t="shared" si="11"/>
        <v>0.35527660716573772</v>
      </c>
      <c r="FF20" s="122">
        <f t="shared" si="8"/>
        <v>1.7763830358286885</v>
      </c>
      <c r="FG20" s="122">
        <f t="shared" si="8"/>
        <v>1.7763830358286898</v>
      </c>
      <c r="FH20" s="122">
        <f t="shared" si="8"/>
        <v>0.35527660716573772</v>
      </c>
      <c r="FI20" s="122">
        <f t="shared" si="8"/>
        <v>1.7763830358286885</v>
      </c>
      <c r="FJ20" s="122">
        <f t="shared" si="8"/>
        <v>0.35527660716573772</v>
      </c>
      <c r="FK20" s="122">
        <f t="shared" si="8"/>
        <v>1.7763830358286885</v>
      </c>
      <c r="FL20" s="122">
        <f t="shared" si="8"/>
        <v>0.35527660716573772</v>
      </c>
      <c r="FM20" s="122">
        <f t="shared" si="8"/>
        <v>0.35527660716573772</v>
      </c>
      <c r="FN20" s="122">
        <f t="shared" si="8"/>
        <v>2.1316596429944266</v>
      </c>
      <c r="FO20" s="122">
        <f t="shared" si="8"/>
        <v>1.7763830358286885</v>
      </c>
      <c r="FP20" s="122">
        <f t="shared" si="8"/>
        <v>1.7763830358286885</v>
      </c>
      <c r="FQ20" s="122">
        <f t="shared" si="8"/>
        <v>0.35527660716573772</v>
      </c>
      <c r="FR20" s="122">
        <f t="shared" si="8"/>
        <v>0.35527660716573795</v>
      </c>
      <c r="FS20" s="122">
        <f t="shared" si="8"/>
        <v>0.35527660716573772</v>
      </c>
      <c r="FT20" s="122">
        <f t="shared" si="8"/>
        <v>1.7763830358286898</v>
      </c>
      <c r="FU20" s="122">
        <f t="shared" si="8"/>
        <v>2.1316596429944266</v>
      </c>
      <c r="FV20" s="122">
        <f t="shared" si="13"/>
        <v>0.35527660716573772</v>
      </c>
      <c r="FW20" s="122">
        <f t="shared" si="13"/>
        <v>0.35527660716573772</v>
      </c>
      <c r="FX20" s="122">
        <f t="shared" si="13"/>
        <v>1.7763830358286885</v>
      </c>
      <c r="FY20" s="122">
        <f t="shared" si="13"/>
        <v>1.7763830358286885</v>
      </c>
      <c r="FZ20" s="122">
        <f t="shared" si="13"/>
        <v>1.7763830358286898</v>
      </c>
      <c r="GA20" s="122">
        <f t="shared" si="13"/>
        <v>0.35527660716573772</v>
      </c>
      <c r="GB20" s="122">
        <f t="shared" si="13"/>
        <v>0.35527660716573772</v>
      </c>
      <c r="GC20" s="122">
        <f t="shared" si="13"/>
        <v>1.7763830358286885</v>
      </c>
      <c r="GD20" s="122">
        <f t="shared" si="12"/>
        <v>0.35527660716573772</v>
      </c>
      <c r="GE20" s="122">
        <f t="shared" si="12"/>
        <v>1.7763830358286885</v>
      </c>
      <c r="GF20" s="122">
        <f t="shared" si="12"/>
        <v>1.7763830358286885</v>
      </c>
      <c r="GG20" s="122">
        <f t="shared" si="12"/>
        <v>0.35527660716573772</v>
      </c>
      <c r="GH20" s="122">
        <f t="shared" si="12"/>
        <v>0.35527660716573772</v>
      </c>
      <c r="GI20" s="122">
        <f t="shared" si="12"/>
        <v>1.7763830358286885</v>
      </c>
      <c r="GJ20" s="123">
        <f t="shared" si="14"/>
        <v>132733</v>
      </c>
      <c r="GK20" s="122">
        <f t="shared" si="6"/>
        <v>6.2730018717369432E-9</v>
      </c>
      <c r="GL20" s="122">
        <f t="shared" si="7"/>
        <v>132732.99999999371</v>
      </c>
    </row>
    <row r="21" spans="1:194" x14ac:dyDescent="0.3">
      <c r="A21" t="s">
        <v>113</v>
      </c>
      <c r="B21">
        <v>3</v>
      </c>
      <c r="C21">
        <v>6</v>
      </c>
      <c r="D21">
        <v>6</v>
      </c>
      <c r="E21">
        <v>3</v>
      </c>
      <c r="F21">
        <v>1</v>
      </c>
      <c r="G21">
        <v>5</v>
      </c>
      <c r="H21">
        <v>1</v>
      </c>
      <c r="I21">
        <v>6</v>
      </c>
      <c r="J21">
        <v>6</v>
      </c>
      <c r="K21">
        <v>1</v>
      </c>
      <c r="L21">
        <v>1</v>
      </c>
      <c r="M21">
        <v>1</v>
      </c>
      <c r="N21">
        <v>1</v>
      </c>
      <c r="O21">
        <v>3</v>
      </c>
      <c r="P21">
        <v>1</v>
      </c>
      <c r="Q21">
        <v>1</v>
      </c>
      <c r="R21">
        <v>1</v>
      </c>
      <c r="S21">
        <v>1</v>
      </c>
      <c r="T21">
        <v>5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1</v>
      </c>
      <c r="AB21">
        <v>1</v>
      </c>
      <c r="AC21">
        <v>3</v>
      </c>
      <c r="AD21">
        <v>1</v>
      </c>
      <c r="AE21">
        <v>1</v>
      </c>
      <c r="AF21">
        <v>3</v>
      </c>
      <c r="AG21">
        <v>1</v>
      </c>
      <c r="AH21">
        <v>1</v>
      </c>
      <c r="AI21">
        <v>1</v>
      </c>
      <c r="AJ21">
        <v>6</v>
      </c>
      <c r="AK21">
        <v>2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3</v>
      </c>
      <c r="AT21">
        <v>1</v>
      </c>
      <c r="AU21">
        <v>1</v>
      </c>
      <c r="AV21">
        <v>1</v>
      </c>
      <c r="AW21">
        <v>3</v>
      </c>
      <c r="AX21">
        <v>5</v>
      </c>
      <c r="AY21">
        <v>1</v>
      </c>
      <c r="AZ21">
        <v>3</v>
      </c>
      <c r="BA21">
        <v>1</v>
      </c>
      <c r="BB21">
        <v>1</v>
      </c>
      <c r="BC21">
        <v>5</v>
      </c>
      <c r="BD21">
        <v>1</v>
      </c>
      <c r="BE21">
        <v>6</v>
      </c>
      <c r="BF21">
        <v>6</v>
      </c>
      <c r="BG21">
        <v>1</v>
      </c>
      <c r="BH21">
        <v>1</v>
      </c>
      <c r="BI21">
        <v>6</v>
      </c>
      <c r="BJ21">
        <v>6</v>
      </c>
      <c r="BK21">
        <v>1</v>
      </c>
      <c r="BL21">
        <v>1</v>
      </c>
      <c r="BM21">
        <v>6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5</v>
      </c>
      <c r="BT21">
        <v>1</v>
      </c>
      <c r="BU21">
        <v>1</v>
      </c>
      <c r="BV21">
        <v>1</v>
      </c>
      <c r="BW21">
        <v>3</v>
      </c>
      <c r="BX21">
        <v>1</v>
      </c>
      <c r="BY21">
        <v>1</v>
      </c>
      <c r="BZ21">
        <v>1</v>
      </c>
      <c r="CA21">
        <v>1</v>
      </c>
      <c r="CB21">
        <v>3</v>
      </c>
      <c r="CC21">
        <v>6</v>
      </c>
      <c r="CD21">
        <v>6</v>
      </c>
      <c r="CE21">
        <v>1</v>
      </c>
      <c r="CF21">
        <v>6</v>
      </c>
      <c r="CG21">
        <v>1</v>
      </c>
      <c r="CH21">
        <v>3</v>
      </c>
      <c r="CI21">
        <v>1</v>
      </c>
      <c r="CJ21">
        <v>1</v>
      </c>
      <c r="CK21">
        <v>1</v>
      </c>
      <c r="CL21">
        <v>6</v>
      </c>
      <c r="CM21">
        <v>5</v>
      </c>
      <c r="CN21">
        <v>1</v>
      </c>
      <c r="CO21">
        <v>1</v>
      </c>
      <c r="CP21">
        <v>1</v>
      </c>
      <c r="CQ21">
        <v>5</v>
      </c>
      <c r="CR21">
        <v>120666</v>
      </c>
      <c r="CT21">
        <f t="shared" si="5"/>
        <v>1.0658298214972137</v>
      </c>
      <c r="CU21" s="122">
        <f t="shared" si="5"/>
        <v>2.1316596429944248</v>
      </c>
      <c r="CV21" s="122">
        <f t="shared" si="5"/>
        <v>2.1316596429944248</v>
      </c>
      <c r="CW21" s="122">
        <f t="shared" si="5"/>
        <v>1.0658298214972137</v>
      </c>
      <c r="CX21" s="122">
        <f t="shared" si="5"/>
        <v>0.3552766071657375</v>
      </c>
      <c r="CY21" s="122">
        <f t="shared" si="5"/>
        <v>1.7763830358286898</v>
      </c>
      <c r="CZ21" s="122">
        <f t="shared" si="5"/>
        <v>0.3552766071657375</v>
      </c>
      <c r="DA21" s="122">
        <f t="shared" si="5"/>
        <v>2.1316596429944275</v>
      </c>
      <c r="DB21" s="122">
        <f t="shared" si="5"/>
        <v>2.1316596429944248</v>
      </c>
      <c r="DC21" s="122">
        <f t="shared" si="5"/>
        <v>0.35527660716573772</v>
      </c>
      <c r="DD21" s="122">
        <f t="shared" si="5"/>
        <v>0.35527660716573772</v>
      </c>
      <c r="DE21" s="122">
        <f t="shared" si="5"/>
        <v>0.35527660716573772</v>
      </c>
      <c r="DF21" s="122">
        <f t="shared" si="5"/>
        <v>0.35527660716573772</v>
      </c>
      <c r="DG21" s="122">
        <f t="shared" si="5"/>
        <v>1.0658298214972124</v>
      </c>
      <c r="DH21" s="122">
        <f t="shared" si="5"/>
        <v>0.35527660716573772</v>
      </c>
      <c r="DI21" s="122">
        <f t="shared" si="5"/>
        <v>0.35527660716573795</v>
      </c>
      <c r="DJ21" s="122">
        <f t="shared" si="9"/>
        <v>0.35527660716573795</v>
      </c>
      <c r="DK21" s="122">
        <f t="shared" si="9"/>
        <v>0.35527660716573795</v>
      </c>
      <c r="DL21" s="122">
        <f t="shared" si="9"/>
        <v>1.7763830358286885</v>
      </c>
      <c r="DM21" s="122">
        <f t="shared" si="9"/>
        <v>2.1316596429944275</v>
      </c>
      <c r="DN21" s="122">
        <f t="shared" si="9"/>
        <v>2.1316596429944266</v>
      </c>
      <c r="DO21" s="122">
        <f t="shared" si="9"/>
        <v>2.1316596429944275</v>
      </c>
      <c r="DP21" s="122">
        <f t="shared" si="9"/>
        <v>2.1316596429944275</v>
      </c>
      <c r="DQ21" s="122">
        <f t="shared" si="9"/>
        <v>2.1316596429944266</v>
      </c>
      <c r="DR21" s="122">
        <f t="shared" si="9"/>
        <v>2.1316596429944266</v>
      </c>
      <c r="DS21" s="122">
        <f t="shared" si="9"/>
        <v>0.35527660716573772</v>
      </c>
      <c r="DT21" s="122">
        <f t="shared" si="9"/>
        <v>0.35527660716573795</v>
      </c>
      <c r="DU21" s="122">
        <f t="shared" si="9"/>
        <v>1.0658298214972137</v>
      </c>
      <c r="DV21" s="122">
        <f t="shared" si="9"/>
        <v>0.35527660716573772</v>
      </c>
      <c r="DW21" s="122">
        <f t="shared" si="9"/>
        <v>0.35527660716573772</v>
      </c>
      <c r="DX21" s="122">
        <f t="shared" si="9"/>
        <v>1.0658298214972137</v>
      </c>
      <c r="DY21" s="122">
        <f t="shared" si="9"/>
        <v>0.35527660716573795</v>
      </c>
      <c r="DZ21" s="122">
        <f t="shared" si="10"/>
        <v>0.35527660716573795</v>
      </c>
      <c r="EA21" s="122">
        <f t="shared" si="10"/>
        <v>0.35527660716573795</v>
      </c>
      <c r="EB21" s="122">
        <f t="shared" si="10"/>
        <v>2.1316596429944266</v>
      </c>
      <c r="EC21" s="122">
        <f t="shared" si="10"/>
        <v>0.71055321433147545</v>
      </c>
      <c r="ED21" s="122">
        <f t="shared" si="10"/>
        <v>0.35527660716573795</v>
      </c>
      <c r="EE21" s="122">
        <f t="shared" si="10"/>
        <v>0.35527660716573772</v>
      </c>
      <c r="EF21" s="122">
        <f t="shared" si="10"/>
        <v>0.35527660716573772</v>
      </c>
      <c r="EG21" s="122">
        <f t="shared" si="10"/>
        <v>0.35527660716573795</v>
      </c>
      <c r="EH21" s="122">
        <f t="shared" si="10"/>
        <v>0.35527660716573772</v>
      </c>
      <c r="EI21" s="122">
        <f t="shared" si="10"/>
        <v>0.35527660716573772</v>
      </c>
      <c r="EJ21" s="122">
        <f t="shared" si="10"/>
        <v>0.35527660716573772</v>
      </c>
      <c r="EK21" s="122">
        <f t="shared" si="10"/>
        <v>1.0658298214972137</v>
      </c>
      <c r="EL21" s="122">
        <f t="shared" si="10"/>
        <v>0.35527660716573795</v>
      </c>
      <c r="EM21" s="122">
        <f t="shared" si="10"/>
        <v>0.35527660716573795</v>
      </c>
      <c r="EN21" s="122">
        <f t="shared" si="10"/>
        <v>0.35527660716573795</v>
      </c>
      <c r="EO21" s="122">
        <f t="shared" si="10"/>
        <v>1.0658298214972137</v>
      </c>
      <c r="EP21" s="122">
        <f t="shared" si="11"/>
        <v>1.7763830358286885</v>
      </c>
      <c r="EQ21" s="122">
        <f t="shared" si="11"/>
        <v>0.35527660716573772</v>
      </c>
      <c r="ER21" s="122">
        <f t="shared" si="11"/>
        <v>1.0658298214972137</v>
      </c>
      <c r="ES21" s="122">
        <f t="shared" si="11"/>
        <v>0.35527660716573772</v>
      </c>
      <c r="ET21" s="122">
        <f t="shared" si="11"/>
        <v>0.35527660716573772</v>
      </c>
      <c r="EU21" s="122">
        <f t="shared" si="11"/>
        <v>1.7763830358286898</v>
      </c>
      <c r="EV21" s="122">
        <f t="shared" si="11"/>
        <v>0.35527660716573795</v>
      </c>
      <c r="EW21" s="122">
        <f t="shared" si="11"/>
        <v>2.1316596429944266</v>
      </c>
      <c r="EX21" s="122">
        <f t="shared" si="11"/>
        <v>2.1316596429944266</v>
      </c>
      <c r="EY21" s="122">
        <f t="shared" si="11"/>
        <v>0.35527660716573772</v>
      </c>
      <c r="EZ21" s="122">
        <f t="shared" si="11"/>
        <v>0.35527660716573772</v>
      </c>
      <c r="FA21" s="122">
        <f t="shared" si="11"/>
        <v>2.1316596429944266</v>
      </c>
      <c r="FB21" s="122">
        <f t="shared" si="11"/>
        <v>2.1316596429944266</v>
      </c>
      <c r="FC21" s="122">
        <f t="shared" si="11"/>
        <v>0.35527660716573795</v>
      </c>
      <c r="FD21" s="122">
        <f t="shared" si="11"/>
        <v>0.35527660716573772</v>
      </c>
      <c r="FE21" s="122">
        <f t="shared" si="11"/>
        <v>2.1316596429944266</v>
      </c>
      <c r="FF21" s="122">
        <f t="shared" si="8"/>
        <v>0.35527660716573772</v>
      </c>
      <c r="FG21" s="122">
        <f t="shared" si="8"/>
        <v>0.35527660716573795</v>
      </c>
      <c r="FH21" s="122">
        <f t="shared" si="8"/>
        <v>0.35527660716573772</v>
      </c>
      <c r="FI21" s="122">
        <f t="shared" si="8"/>
        <v>0.35527660716573772</v>
      </c>
      <c r="FJ21" s="122">
        <f t="shared" si="8"/>
        <v>0.35527660716573772</v>
      </c>
      <c r="FK21" s="122">
        <f t="shared" si="8"/>
        <v>1.7763830358286885</v>
      </c>
      <c r="FL21" s="122">
        <f t="shared" si="8"/>
        <v>0.35527660716573772</v>
      </c>
      <c r="FM21" s="122">
        <f t="shared" si="8"/>
        <v>0.35527660716573772</v>
      </c>
      <c r="FN21" s="122">
        <f t="shared" si="8"/>
        <v>0.35527660716573772</v>
      </c>
      <c r="FO21" s="122">
        <f t="shared" si="8"/>
        <v>1.0658298214972133</v>
      </c>
      <c r="FP21" s="122">
        <f t="shared" si="8"/>
        <v>0.35527660716573772</v>
      </c>
      <c r="FQ21" s="122">
        <f t="shared" si="8"/>
        <v>0.35527660716573772</v>
      </c>
      <c r="FR21" s="122">
        <f t="shared" si="8"/>
        <v>0.35527660716573795</v>
      </c>
      <c r="FS21" s="122">
        <f t="shared" si="8"/>
        <v>0.35527660716573772</v>
      </c>
      <c r="FT21" s="122">
        <f t="shared" si="8"/>
        <v>1.0658298214972137</v>
      </c>
      <c r="FU21" s="122">
        <f t="shared" si="8"/>
        <v>2.1316596429944266</v>
      </c>
      <c r="FV21" s="122">
        <f t="shared" si="13"/>
        <v>2.1316596429944266</v>
      </c>
      <c r="FW21" s="122">
        <f t="shared" si="13"/>
        <v>0.35527660716573772</v>
      </c>
      <c r="FX21" s="122">
        <f t="shared" si="13"/>
        <v>2.1316596429944266</v>
      </c>
      <c r="FY21" s="122">
        <f t="shared" si="13"/>
        <v>0.35527660716573772</v>
      </c>
      <c r="FZ21" s="122">
        <f t="shared" si="13"/>
        <v>1.0658298214972137</v>
      </c>
      <c r="GA21" s="122">
        <f t="shared" si="13"/>
        <v>0.35527660716573772</v>
      </c>
      <c r="GB21" s="122">
        <f t="shared" si="13"/>
        <v>0.35527660716573772</v>
      </c>
      <c r="GC21" s="122">
        <f t="shared" si="13"/>
        <v>0.35527660716573772</v>
      </c>
      <c r="GD21" s="122">
        <f t="shared" si="12"/>
        <v>2.1316596429944266</v>
      </c>
      <c r="GE21" s="122">
        <f t="shared" si="12"/>
        <v>1.7763830358286885</v>
      </c>
      <c r="GF21" s="122">
        <f t="shared" si="12"/>
        <v>0.35527660716573772</v>
      </c>
      <c r="GG21" s="122">
        <f t="shared" si="12"/>
        <v>0.35527660716573772</v>
      </c>
      <c r="GH21" s="122">
        <f t="shared" si="12"/>
        <v>0.35527660716573772</v>
      </c>
      <c r="GI21" s="122">
        <f t="shared" si="12"/>
        <v>1.7763830358286885</v>
      </c>
      <c r="GJ21" s="123">
        <f t="shared" si="14"/>
        <v>120666</v>
      </c>
      <c r="GK21" s="122">
        <f t="shared" si="6"/>
        <v>5.7337721844704686E-17</v>
      </c>
      <c r="GL21" s="122">
        <f t="shared" si="7"/>
        <v>120666</v>
      </c>
    </row>
    <row r="22" spans="1:194" x14ac:dyDescent="0.3">
      <c r="A22" t="s">
        <v>114</v>
      </c>
      <c r="B22">
        <v>5</v>
      </c>
      <c r="C22">
        <v>6</v>
      </c>
      <c r="D22">
        <v>6</v>
      </c>
      <c r="E22">
        <v>3</v>
      </c>
      <c r="F22">
        <v>1</v>
      </c>
      <c r="G22">
        <v>1</v>
      </c>
      <c r="H22">
        <v>1</v>
      </c>
      <c r="I22">
        <v>6</v>
      </c>
      <c r="J22">
        <v>6</v>
      </c>
      <c r="K22">
        <v>1</v>
      </c>
      <c r="L22">
        <v>5</v>
      </c>
      <c r="M22">
        <v>1</v>
      </c>
      <c r="N22">
        <v>1</v>
      </c>
      <c r="O22">
        <v>4</v>
      </c>
      <c r="P22">
        <v>1</v>
      </c>
      <c r="Q22">
        <v>1</v>
      </c>
      <c r="R22">
        <v>5</v>
      </c>
      <c r="S22">
        <v>1</v>
      </c>
      <c r="T22">
        <v>5</v>
      </c>
      <c r="U22">
        <v>6</v>
      </c>
      <c r="V22">
        <v>6</v>
      </c>
      <c r="W22">
        <v>6</v>
      </c>
      <c r="X22">
        <v>6</v>
      </c>
      <c r="Y22">
        <v>6</v>
      </c>
      <c r="Z22">
        <v>6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3</v>
      </c>
      <c r="AM22">
        <v>3</v>
      </c>
      <c r="AN22">
        <v>1</v>
      </c>
      <c r="AO22">
        <v>1</v>
      </c>
      <c r="AP22">
        <v>3</v>
      </c>
      <c r="AQ22">
        <v>1</v>
      </c>
      <c r="AR22">
        <v>1</v>
      </c>
      <c r="AS22">
        <v>1</v>
      </c>
      <c r="AT22">
        <v>6</v>
      </c>
      <c r="AU22">
        <v>1</v>
      </c>
      <c r="AV22">
        <v>1</v>
      </c>
      <c r="AW22">
        <v>3</v>
      </c>
      <c r="AX22">
        <v>5</v>
      </c>
      <c r="AY22">
        <v>1</v>
      </c>
      <c r="AZ22">
        <v>1</v>
      </c>
      <c r="BA22">
        <v>3</v>
      </c>
      <c r="BB22">
        <v>1</v>
      </c>
      <c r="BC22">
        <v>5</v>
      </c>
      <c r="BD22">
        <v>1</v>
      </c>
      <c r="BE22">
        <v>6</v>
      </c>
      <c r="BF22">
        <v>6</v>
      </c>
      <c r="BG22">
        <v>1</v>
      </c>
      <c r="BH22">
        <v>1</v>
      </c>
      <c r="BI22">
        <v>6</v>
      </c>
      <c r="BJ22">
        <v>6</v>
      </c>
      <c r="BK22">
        <v>1</v>
      </c>
      <c r="BL22">
        <v>5</v>
      </c>
      <c r="BM22">
        <v>5</v>
      </c>
      <c r="BN22">
        <v>1</v>
      </c>
      <c r="BO22">
        <v>5</v>
      </c>
      <c r="BP22">
        <v>1</v>
      </c>
      <c r="BQ22">
        <v>1</v>
      </c>
      <c r="BR22">
        <v>1</v>
      </c>
      <c r="BS22">
        <v>5</v>
      </c>
      <c r="BT22">
        <v>3</v>
      </c>
      <c r="BU22">
        <v>1</v>
      </c>
      <c r="BV22">
        <v>5</v>
      </c>
      <c r="BW22">
        <v>1</v>
      </c>
      <c r="BX22">
        <v>5</v>
      </c>
      <c r="BY22">
        <v>1</v>
      </c>
      <c r="BZ22">
        <v>1</v>
      </c>
      <c r="CA22">
        <v>1</v>
      </c>
      <c r="CB22">
        <v>1</v>
      </c>
      <c r="CC22">
        <v>6</v>
      </c>
      <c r="CD22">
        <v>6</v>
      </c>
      <c r="CE22">
        <v>1</v>
      </c>
      <c r="CF22">
        <v>6</v>
      </c>
      <c r="CG22">
        <v>1</v>
      </c>
      <c r="CH22">
        <v>1</v>
      </c>
      <c r="CI22">
        <v>5</v>
      </c>
      <c r="CJ22">
        <v>1</v>
      </c>
      <c r="CK22">
        <v>5</v>
      </c>
      <c r="CL22">
        <v>1</v>
      </c>
      <c r="CM22">
        <v>5</v>
      </c>
      <c r="CN22">
        <v>5</v>
      </c>
      <c r="CO22">
        <v>1</v>
      </c>
      <c r="CP22">
        <v>1</v>
      </c>
      <c r="CQ22">
        <v>5</v>
      </c>
      <c r="CR22">
        <v>118966</v>
      </c>
      <c r="CT22">
        <f t="shared" si="5"/>
        <v>1.7763830358286898</v>
      </c>
      <c r="CU22" s="122">
        <f t="shared" si="5"/>
        <v>2.1316596429944248</v>
      </c>
      <c r="CV22" s="122">
        <f t="shared" si="5"/>
        <v>2.1316596429944248</v>
      </c>
      <c r="CW22" s="122">
        <f t="shared" si="5"/>
        <v>1.0658298214972137</v>
      </c>
      <c r="CX22" s="122">
        <f t="shared" si="5"/>
        <v>0.3552766071657375</v>
      </c>
      <c r="CY22" s="122">
        <f t="shared" si="5"/>
        <v>0.35527660716573795</v>
      </c>
      <c r="CZ22" s="122">
        <f t="shared" si="5"/>
        <v>0.3552766071657375</v>
      </c>
      <c r="DA22" s="122">
        <f t="shared" si="5"/>
        <v>2.1316596429944275</v>
      </c>
      <c r="DB22" s="122">
        <f t="shared" si="5"/>
        <v>2.1316596429944248</v>
      </c>
      <c r="DC22" s="122">
        <f t="shared" si="5"/>
        <v>0.35527660716573772</v>
      </c>
      <c r="DD22" s="122">
        <f t="shared" si="5"/>
        <v>1.7763830358286885</v>
      </c>
      <c r="DE22" s="122">
        <f t="shared" si="5"/>
        <v>0.35527660716573772</v>
      </c>
      <c r="DF22" s="122">
        <f t="shared" si="5"/>
        <v>0.35527660716573772</v>
      </c>
      <c r="DG22" s="122">
        <f t="shared" si="5"/>
        <v>1.42110642866295</v>
      </c>
      <c r="DH22" s="122">
        <f t="shared" si="5"/>
        <v>0.35527660716573772</v>
      </c>
      <c r="DI22" s="122">
        <f t="shared" si="5"/>
        <v>0.35527660716573795</v>
      </c>
      <c r="DJ22" s="122">
        <f t="shared" si="9"/>
        <v>1.7763830358286898</v>
      </c>
      <c r="DK22" s="122">
        <f t="shared" si="9"/>
        <v>0.35527660716573795</v>
      </c>
      <c r="DL22" s="122">
        <f t="shared" si="9"/>
        <v>1.7763830358286885</v>
      </c>
      <c r="DM22" s="122">
        <f t="shared" si="9"/>
        <v>2.1316596429944275</v>
      </c>
      <c r="DN22" s="122">
        <f t="shared" si="9"/>
        <v>2.1316596429944266</v>
      </c>
      <c r="DO22" s="122">
        <f t="shared" si="9"/>
        <v>2.1316596429944275</v>
      </c>
      <c r="DP22" s="122">
        <f t="shared" si="9"/>
        <v>2.1316596429944275</v>
      </c>
      <c r="DQ22" s="122">
        <f t="shared" si="9"/>
        <v>2.1316596429944266</v>
      </c>
      <c r="DR22" s="122">
        <f t="shared" si="9"/>
        <v>2.1316596429944266</v>
      </c>
      <c r="DS22" s="122">
        <f t="shared" si="9"/>
        <v>0.35527660716573772</v>
      </c>
      <c r="DT22" s="122">
        <f t="shared" si="9"/>
        <v>0.35527660716573795</v>
      </c>
      <c r="DU22" s="122">
        <f t="shared" si="9"/>
        <v>0.35527660716573795</v>
      </c>
      <c r="DV22" s="122">
        <f t="shared" si="9"/>
        <v>0.35527660716573772</v>
      </c>
      <c r="DW22" s="122">
        <f t="shared" si="9"/>
        <v>0.35527660716573772</v>
      </c>
      <c r="DX22" s="122">
        <f t="shared" si="9"/>
        <v>0.35527660716573795</v>
      </c>
      <c r="DY22" s="122">
        <f t="shared" si="9"/>
        <v>0.35527660716573795</v>
      </c>
      <c r="DZ22" s="122">
        <f t="shared" si="10"/>
        <v>0.35527660716573795</v>
      </c>
      <c r="EA22" s="122">
        <f t="shared" si="10"/>
        <v>0.35527660716573795</v>
      </c>
      <c r="EB22" s="122">
        <f t="shared" si="10"/>
        <v>0.35527660716573772</v>
      </c>
      <c r="EC22" s="122">
        <f t="shared" si="10"/>
        <v>0.35527660716573772</v>
      </c>
      <c r="ED22" s="122">
        <f t="shared" si="10"/>
        <v>1.0658298214972137</v>
      </c>
      <c r="EE22" s="122">
        <f t="shared" si="10"/>
        <v>1.0658298214972133</v>
      </c>
      <c r="EF22" s="122">
        <f t="shared" si="10"/>
        <v>0.35527660716573772</v>
      </c>
      <c r="EG22" s="122">
        <f t="shared" si="10"/>
        <v>0.35527660716573795</v>
      </c>
      <c r="EH22" s="122">
        <f t="shared" si="10"/>
        <v>1.0658298214972133</v>
      </c>
      <c r="EI22" s="122">
        <f t="shared" si="10"/>
        <v>0.35527660716573772</v>
      </c>
      <c r="EJ22" s="122">
        <f t="shared" si="10"/>
        <v>0.35527660716573772</v>
      </c>
      <c r="EK22" s="122">
        <f t="shared" si="10"/>
        <v>0.35527660716573795</v>
      </c>
      <c r="EL22" s="122">
        <f t="shared" si="10"/>
        <v>2.1316596429944275</v>
      </c>
      <c r="EM22" s="122">
        <f t="shared" si="10"/>
        <v>0.35527660716573795</v>
      </c>
      <c r="EN22" s="122">
        <f t="shared" si="10"/>
        <v>0.35527660716573795</v>
      </c>
      <c r="EO22" s="122">
        <f t="shared" si="10"/>
        <v>1.0658298214972137</v>
      </c>
      <c r="EP22" s="122">
        <f t="shared" si="11"/>
        <v>1.7763830358286885</v>
      </c>
      <c r="EQ22" s="122">
        <f t="shared" si="11"/>
        <v>0.35527660716573772</v>
      </c>
      <c r="ER22" s="122">
        <f t="shared" si="11"/>
        <v>0.35527660716573795</v>
      </c>
      <c r="ES22" s="122">
        <f t="shared" si="11"/>
        <v>1.0658298214972133</v>
      </c>
      <c r="ET22" s="122">
        <f t="shared" si="11"/>
        <v>0.35527660716573772</v>
      </c>
      <c r="EU22" s="122">
        <f t="shared" si="11"/>
        <v>1.7763830358286898</v>
      </c>
      <c r="EV22" s="122">
        <f t="shared" si="11"/>
        <v>0.35527660716573795</v>
      </c>
      <c r="EW22" s="122">
        <f t="shared" si="11"/>
        <v>2.1316596429944266</v>
      </c>
      <c r="EX22" s="122">
        <f t="shared" si="11"/>
        <v>2.1316596429944266</v>
      </c>
      <c r="EY22" s="122">
        <f t="shared" si="11"/>
        <v>0.35527660716573772</v>
      </c>
      <c r="EZ22" s="122">
        <f t="shared" si="11"/>
        <v>0.35527660716573772</v>
      </c>
      <c r="FA22" s="122">
        <f t="shared" si="11"/>
        <v>2.1316596429944266</v>
      </c>
      <c r="FB22" s="122">
        <f t="shared" si="11"/>
        <v>2.1316596429944266</v>
      </c>
      <c r="FC22" s="122">
        <f t="shared" si="11"/>
        <v>0.35527660716573795</v>
      </c>
      <c r="FD22" s="122">
        <f t="shared" si="11"/>
        <v>1.7763830358286885</v>
      </c>
      <c r="FE22" s="122">
        <f t="shared" si="11"/>
        <v>1.7763830358286885</v>
      </c>
      <c r="FF22" s="122">
        <f t="shared" si="8"/>
        <v>0.35527660716573772</v>
      </c>
      <c r="FG22" s="122">
        <f t="shared" si="8"/>
        <v>1.7763830358286898</v>
      </c>
      <c r="FH22" s="122">
        <f t="shared" si="8"/>
        <v>0.35527660716573772</v>
      </c>
      <c r="FI22" s="122">
        <f t="shared" si="8"/>
        <v>0.35527660716573772</v>
      </c>
      <c r="FJ22" s="122">
        <f t="shared" si="8"/>
        <v>0.35527660716573772</v>
      </c>
      <c r="FK22" s="122">
        <f t="shared" si="8"/>
        <v>1.7763830358286885</v>
      </c>
      <c r="FL22" s="122">
        <f t="shared" si="8"/>
        <v>1.0658298214972133</v>
      </c>
      <c r="FM22" s="122">
        <f t="shared" si="8"/>
        <v>0.35527660716573772</v>
      </c>
      <c r="FN22" s="122">
        <f t="shared" si="8"/>
        <v>1.7763830358286885</v>
      </c>
      <c r="FO22" s="122">
        <f t="shared" si="8"/>
        <v>0.35527660716573772</v>
      </c>
      <c r="FP22" s="122">
        <f t="shared" si="8"/>
        <v>1.7763830358286885</v>
      </c>
      <c r="FQ22" s="122">
        <f t="shared" si="8"/>
        <v>0.35527660716573772</v>
      </c>
      <c r="FR22" s="122">
        <f t="shared" si="8"/>
        <v>0.35527660716573795</v>
      </c>
      <c r="FS22" s="122">
        <f t="shared" si="8"/>
        <v>0.35527660716573772</v>
      </c>
      <c r="FT22" s="122">
        <f t="shared" si="8"/>
        <v>0.35527660716573795</v>
      </c>
      <c r="FU22" s="122">
        <f t="shared" si="8"/>
        <v>2.1316596429944266</v>
      </c>
      <c r="FV22" s="122">
        <f t="shared" si="13"/>
        <v>2.1316596429944266</v>
      </c>
      <c r="FW22" s="122">
        <f t="shared" si="13"/>
        <v>0.35527660716573772</v>
      </c>
      <c r="FX22" s="122">
        <f t="shared" si="13"/>
        <v>2.1316596429944266</v>
      </c>
      <c r="FY22" s="122">
        <f t="shared" si="13"/>
        <v>0.35527660716573772</v>
      </c>
      <c r="FZ22" s="122">
        <f t="shared" si="13"/>
        <v>0.35527660716573795</v>
      </c>
      <c r="GA22" s="122">
        <f t="shared" si="13"/>
        <v>1.7763830358286885</v>
      </c>
      <c r="GB22" s="122">
        <f t="shared" si="13"/>
        <v>0.35527660716573772</v>
      </c>
      <c r="GC22" s="122">
        <f t="shared" si="13"/>
        <v>1.7763830358286885</v>
      </c>
      <c r="GD22" s="122">
        <f t="shared" si="12"/>
        <v>0.35527660716573772</v>
      </c>
      <c r="GE22" s="122">
        <f t="shared" si="12"/>
        <v>1.7763830358286885</v>
      </c>
      <c r="GF22" s="122">
        <f t="shared" si="12"/>
        <v>1.7763830358286885</v>
      </c>
      <c r="GG22" s="122">
        <f t="shared" si="12"/>
        <v>0.35527660716573772</v>
      </c>
      <c r="GH22" s="122">
        <f t="shared" si="12"/>
        <v>0.35527660716573772</v>
      </c>
      <c r="GI22" s="122">
        <f t="shared" si="12"/>
        <v>1.7763830358286885</v>
      </c>
      <c r="GJ22" s="123">
        <f t="shared" si="14"/>
        <v>118966</v>
      </c>
      <c r="GK22" s="122">
        <f t="shared" si="6"/>
        <v>3.8404574066508502E-13</v>
      </c>
      <c r="GL22" s="122">
        <f t="shared" si="7"/>
        <v>118966</v>
      </c>
    </row>
    <row r="23" spans="1:194" x14ac:dyDescent="0.3">
      <c r="A23" t="s">
        <v>115</v>
      </c>
      <c r="B23">
        <v>3</v>
      </c>
      <c r="C23">
        <v>6</v>
      </c>
      <c r="D23">
        <v>6</v>
      </c>
      <c r="E23">
        <v>3</v>
      </c>
      <c r="F23">
        <v>1</v>
      </c>
      <c r="G23">
        <v>5</v>
      </c>
      <c r="H23">
        <v>1</v>
      </c>
      <c r="I23">
        <v>6</v>
      </c>
      <c r="J23">
        <v>6</v>
      </c>
      <c r="K23">
        <v>1</v>
      </c>
      <c r="L23">
        <v>3</v>
      </c>
      <c r="M23">
        <v>5</v>
      </c>
      <c r="N23">
        <v>1</v>
      </c>
      <c r="O23">
        <v>2</v>
      </c>
      <c r="P23">
        <v>1</v>
      </c>
      <c r="Q23">
        <v>1</v>
      </c>
      <c r="R23">
        <v>2</v>
      </c>
      <c r="S23">
        <v>1</v>
      </c>
      <c r="T23">
        <v>5</v>
      </c>
      <c r="U23">
        <v>6</v>
      </c>
      <c r="V23">
        <v>6</v>
      </c>
      <c r="W23">
        <v>6</v>
      </c>
      <c r="X23">
        <v>6</v>
      </c>
      <c r="Y23">
        <v>6</v>
      </c>
      <c r="Z23">
        <v>6</v>
      </c>
      <c r="AA23">
        <v>1</v>
      </c>
      <c r="AB23">
        <v>1</v>
      </c>
      <c r="AC23">
        <v>3</v>
      </c>
      <c r="AD23">
        <v>1</v>
      </c>
      <c r="AE23">
        <v>1</v>
      </c>
      <c r="AF23">
        <v>3</v>
      </c>
      <c r="AG23">
        <v>1</v>
      </c>
      <c r="AH23">
        <v>1</v>
      </c>
      <c r="AI23">
        <v>1</v>
      </c>
      <c r="AJ23">
        <v>6</v>
      </c>
      <c r="AK23">
        <v>2</v>
      </c>
      <c r="AL23">
        <v>1</v>
      </c>
      <c r="AM23">
        <v>1</v>
      </c>
      <c r="AN23">
        <v>2</v>
      </c>
      <c r="AO23">
        <v>1</v>
      </c>
      <c r="AP23">
        <v>1</v>
      </c>
      <c r="AQ23">
        <v>1</v>
      </c>
      <c r="AR23">
        <v>1</v>
      </c>
      <c r="AS23">
        <v>4</v>
      </c>
      <c r="AT23">
        <v>1</v>
      </c>
      <c r="AU23">
        <v>2</v>
      </c>
      <c r="AV23">
        <v>1</v>
      </c>
      <c r="AW23">
        <v>3</v>
      </c>
      <c r="AX23">
        <v>5</v>
      </c>
      <c r="AY23">
        <v>1</v>
      </c>
      <c r="AZ23">
        <v>3</v>
      </c>
      <c r="BA23">
        <v>1</v>
      </c>
      <c r="BB23">
        <v>1</v>
      </c>
      <c r="BC23">
        <v>5</v>
      </c>
      <c r="BD23">
        <v>1</v>
      </c>
      <c r="BE23">
        <v>6</v>
      </c>
      <c r="BF23">
        <v>6</v>
      </c>
      <c r="BG23">
        <v>1</v>
      </c>
      <c r="BH23">
        <v>1</v>
      </c>
      <c r="BI23">
        <v>6</v>
      </c>
      <c r="BJ23">
        <v>6</v>
      </c>
      <c r="BK23">
        <v>1</v>
      </c>
      <c r="BL23">
        <v>2</v>
      </c>
      <c r="BM23">
        <v>6</v>
      </c>
      <c r="BN23">
        <v>2</v>
      </c>
      <c r="BO23">
        <v>2</v>
      </c>
      <c r="BP23">
        <v>1</v>
      </c>
      <c r="BQ23">
        <v>1</v>
      </c>
      <c r="BR23">
        <v>1</v>
      </c>
      <c r="BS23">
        <v>5</v>
      </c>
      <c r="BT23">
        <v>1</v>
      </c>
      <c r="BU23">
        <v>1</v>
      </c>
      <c r="BV23">
        <v>2</v>
      </c>
      <c r="BW23">
        <v>1</v>
      </c>
      <c r="BX23">
        <v>2</v>
      </c>
      <c r="BY23">
        <v>1</v>
      </c>
      <c r="BZ23">
        <v>1</v>
      </c>
      <c r="CA23">
        <v>1</v>
      </c>
      <c r="CB23">
        <v>3</v>
      </c>
      <c r="CC23">
        <v>6</v>
      </c>
      <c r="CD23">
        <v>6</v>
      </c>
      <c r="CE23">
        <v>1</v>
      </c>
      <c r="CF23">
        <v>6</v>
      </c>
      <c r="CG23">
        <v>1</v>
      </c>
      <c r="CH23">
        <v>3</v>
      </c>
      <c r="CI23">
        <v>2</v>
      </c>
      <c r="CJ23">
        <v>1</v>
      </c>
      <c r="CK23">
        <v>2</v>
      </c>
      <c r="CL23">
        <v>6</v>
      </c>
      <c r="CM23">
        <v>5</v>
      </c>
      <c r="CN23">
        <v>2</v>
      </c>
      <c r="CO23">
        <v>1</v>
      </c>
      <c r="CP23">
        <v>1</v>
      </c>
      <c r="CQ23">
        <v>5</v>
      </c>
      <c r="CR23">
        <v>116800</v>
      </c>
      <c r="CT23">
        <f t="shared" si="5"/>
        <v>1.0658298214972137</v>
      </c>
      <c r="CU23" s="122">
        <f t="shared" si="5"/>
        <v>2.1316596429944248</v>
      </c>
      <c r="CV23" s="122">
        <f t="shared" si="5"/>
        <v>2.1316596429944248</v>
      </c>
      <c r="CW23" s="122">
        <f t="shared" si="5"/>
        <v>1.0658298214972137</v>
      </c>
      <c r="CX23" s="122">
        <f t="shared" si="5"/>
        <v>0.3552766071657375</v>
      </c>
      <c r="CY23" s="122">
        <f t="shared" si="5"/>
        <v>1.7763830358286898</v>
      </c>
      <c r="CZ23" s="122">
        <f t="shared" si="5"/>
        <v>0.3552766071657375</v>
      </c>
      <c r="DA23" s="122">
        <f t="shared" si="5"/>
        <v>2.1316596429944275</v>
      </c>
      <c r="DB23" s="122">
        <f t="shared" si="5"/>
        <v>2.1316596429944248</v>
      </c>
      <c r="DC23" s="122">
        <f t="shared" si="5"/>
        <v>0.35527660716573772</v>
      </c>
      <c r="DD23" s="122">
        <f t="shared" si="5"/>
        <v>1.0658298214972133</v>
      </c>
      <c r="DE23" s="122">
        <f t="shared" si="5"/>
        <v>1.7763830358286885</v>
      </c>
      <c r="DF23" s="122">
        <f t="shared" ref="DF23:DU37" si="15">N$2*N23</f>
        <v>0.35527660716573772</v>
      </c>
      <c r="DG23" s="122">
        <f t="shared" si="15"/>
        <v>0.710553214331475</v>
      </c>
      <c r="DH23" s="122">
        <f t="shared" si="15"/>
        <v>0.35527660716573772</v>
      </c>
      <c r="DI23" s="122">
        <f t="shared" si="15"/>
        <v>0.35527660716573795</v>
      </c>
      <c r="DJ23" s="122">
        <f t="shared" si="9"/>
        <v>0.71055321433147589</v>
      </c>
      <c r="DK23" s="122">
        <f t="shared" si="9"/>
        <v>0.35527660716573795</v>
      </c>
      <c r="DL23" s="122">
        <f t="shared" si="9"/>
        <v>1.7763830358286885</v>
      </c>
      <c r="DM23" s="122">
        <f t="shared" si="9"/>
        <v>2.1316596429944275</v>
      </c>
      <c r="DN23" s="122">
        <f t="shared" si="9"/>
        <v>2.1316596429944266</v>
      </c>
      <c r="DO23" s="122">
        <f t="shared" si="9"/>
        <v>2.1316596429944275</v>
      </c>
      <c r="DP23" s="122">
        <f t="shared" si="9"/>
        <v>2.1316596429944275</v>
      </c>
      <c r="DQ23" s="122">
        <f t="shared" si="9"/>
        <v>2.1316596429944266</v>
      </c>
      <c r="DR23" s="122">
        <f t="shared" si="9"/>
        <v>2.1316596429944266</v>
      </c>
      <c r="DS23" s="122">
        <f t="shared" si="9"/>
        <v>0.35527660716573772</v>
      </c>
      <c r="DT23" s="122">
        <f t="shared" si="9"/>
        <v>0.35527660716573795</v>
      </c>
      <c r="DU23" s="122">
        <f t="shared" si="9"/>
        <v>1.0658298214972137</v>
      </c>
      <c r="DV23" s="122">
        <f t="shared" si="9"/>
        <v>0.35527660716573772</v>
      </c>
      <c r="DW23" s="122">
        <f t="shared" si="9"/>
        <v>0.35527660716573772</v>
      </c>
      <c r="DX23" s="122">
        <f t="shared" si="9"/>
        <v>1.0658298214972137</v>
      </c>
      <c r="DY23" s="122">
        <f t="shared" ref="DY23:EN37" si="16">AG$2*AG23</f>
        <v>0.35527660716573795</v>
      </c>
      <c r="DZ23" s="122">
        <f t="shared" si="10"/>
        <v>0.35527660716573795</v>
      </c>
      <c r="EA23" s="122">
        <f t="shared" si="10"/>
        <v>0.35527660716573795</v>
      </c>
      <c r="EB23" s="122">
        <f t="shared" si="10"/>
        <v>2.1316596429944266</v>
      </c>
      <c r="EC23" s="122">
        <f t="shared" si="10"/>
        <v>0.71055321433147545</v>
      </c>
      <c r="ED23" s="122">
        <f t="shared" si="10"/>
        <v>0.35527660716573795</v>
      </c>
      <c r="EE23" s="122">
        <f t="shared" si="10"/>
        <v>0.35527660716573772</v>
      </c>
      <c r="EF23" s="122">
        <f t="shared" si="10"/>
        <v>0.71055321433147545</v>
      </c>
      <c r="EG23" s="122">
        <f t="shared" si="10"/>
        <v>0.35527660716573795</v>
      </c>
      <c r="EH23" s="122">
        <f t="shared" si="10"/>
        <v>0.35527660716573772</v>
      </c>
      <c r="EI23" s="122">
        <f t="shared" si="10"/>
        <v>0.35527660716573772</v>
      </c>
      <c r="EJ23" s="122">
        <f t="shared" si="10"/>
        <v>0.35527660716573772</v>
      </c>
      <c r="EK23" s="122">
        <f t="shared" si="10"/>
        <v>1.4211064286629518</v>
      </c>
      <c r="EL23" s="122">
        <f t="shared" si="10"/>
        <v>0.35527660716573795</v>
      </c>
      <c r="EM23" s="122">
        <f t="shared" si="10"/>
        <v>0.71055321433147589</v>
      </c>
      <c r="EN23" s="122">
        <f t="shared" si="10"/>
        <v>0.35527660716573795</v>
      </c>
      <c r="EO23" s="122">
        <f t="shared" ref="EO23:FD37" si="17">AW$2*AW23</f>
        <v>1.0658298214972137</v>
      </c>
      <c r="EP23" s="122">
        <f t="shared" si="11"/>
        <v>1.7763830358286885</v>
      </c>
      <c r="EQ23" s="122">
        <f t="shared" si="11"/>
        <v>0.35527660716573772</v>
      </c>
      <c r="ER23" s="122">
        <f t="shared" si="11"/>
        <v>1.0658298214972137</v>
      </c>
      <c r="ES23" s="122">
        <f t="shared" si="11"/>
        <v>0.35527660716573772</v>
      </c>
      <c r="ET23" s="122">
        <f t="shared" si="11"/>
        <v>0.35527660716573772</v>
      </c>
      <c r="EU23" s="122">
        <f t="shared" si="11"/>
        <v>1.7763830358286898</v>
      </c>
      <c r="EV23" s="122">
        <f t="shared" si="11"/>
        <v>0.35527660716573795</v>
      </c>
      <c r="EW23" s="122">
        <f t="shared" si="11"/>
        <v>2.1316596429944266</v>
      </c>
      <c r="EX23" s="122">
        <f t="shared" si="11"/>
        <v>2.1316596429944266</v>
      </c>
      <c r="EY23" s="122">
        <f t="shared" si="11"/>
        <v>0.35527660716573772</v>
      </c>
      <c r="EZ23" s="122">
        <f t="shared" si="11"/>
        <v>0.35527660716573772</v>
      </c>
      <c r="FA23" s="122">
        <f t="shared" si="11"/>
        <v>2.1316596429944266</v>
      </c>
      <c r="FB23" s="122">
        <f t="shared" si="11"/>
        <v>2.1316596429944266</v>
      </c>
      <c r="FC23" s="122">
        <f t="shared" si="11"/>
        <v>0.35527660716573795</v>
      </c>
      <c r="FD23" s="122">
        <f t="shared" si="11"/>
        <v>0.71055321433147545</v>
      </c>
      <c r="FE23" s="122">
        <f t="shared" ref="FE23:FN37" si="18">BM$2*BM23</f>
        <v>2.1316596429944266</v>
      </c>
      <c r="FF23" s="122">
        <f t="shared" si="8"/>
        <v>0.71055321433147545</v>
      </c>
      <c r="FG23" s="122">
        <f t="shared" si="8"/>
        <v>0.71055321433147589</v>
      </c>
      <c r="FH23" s="122">
        <f t="shared" si="8"/>
        <v>0.35527660716573772</v>
      </c>
      <c r="FI23" s="122">
        <f t="shared" si="8"/>
        <v>0.35527660716573772</v>
      </c>
      <c r="FJ23" s="122">
        <f t="shared" si="8"/>
        <v>0.35527660716573772</v>
      </c>
      <c r="FK23" s="122">
        <f t="shared" si="8"/>
        <v>1.7763830358286885</v>
      </c>
      <c r="FL23" s="122">
        <f t="shared" si="8"/>
        <v>0.35527660716573772</v>
      </c>
      <c r="FM23" s="122">
        <f t="shared" si="8"/>
        <v>0.35527660716573772</v>
      </c>
      <c r="FN23" s="122">
        <f t="shared" si="8"/>
        <v>0.71055321433147545</v>
      </c>
      <c r="FO23" s="122">
        <f t="shared" si="8"/>
        <v>0.35527660716573772</v>
      </c>
      <c r="FP23" s="122">
        <f t="shared" si="8"/>
        <v>0.71055321433147545</v>
      </c>
      <c r="FQ23" s="122">
        <f t="shared" si="8"/>
        <v>0.35527660716573772</v>
      </c>
      <c r="FR23" s="122">
        <f t="shared" si="8"/>
        <v>0.35527660716573795</v>
      </c>
      <c r="FS23" s="122">
        <f t="shared" si="8"/>
        <v>0.35527660716573772</v>
      </c>
      <c r="FT23" s="122">
        <f t="shared" si="8"/>
        <v>1.0658298214972137</v>
      </c>
      <c r="FU23" s="122">
        <f t="shared" si="8"/>
        <v>2.1316596429944266</v>
      </c>
      <c r="FV23" s="122">
        <f t="shared" si="13"/>
        <v>2.1316596429944266</v>
      </c>
      <c r="FW23" s="122">
        <f t="shared" si="13"/>
        <v>0.35527660716573772</v>
      </c>
      <c r="FX23" s="122">
        <f t="shared" si="13"/>
        <v>2.1316596429944266</v>
      </c>
      <c r="FY23" s="122">
        <f t="shared" si="13"/>
        <v>0.35527660716573772</v>
      </c>
      <c r="FZ23" s="122">
        <f t="shared" si="13"/>
        <v>1.0658298214972137</v>
      </c>
      <c r="GA23" s="122">
        <f t="shared" si="13"/>
        <v>0.71055321433147545</v>
      </c>
      <c r="GB23" s="122">
        <f t="shared" si="13"/>
        <v>0.35527660716573772</v>
      </c>
      <c r="GC23" s="122">
        <f t="shared" si="13"/>
        <v>0.71055321433147545</v>
      </c>
      <c r="GD23" s="122">
        <f t="shared" si="12"/>
        <v>2.1316596429944266</v>
      </c>
      <c r="GE23" s="122">
        <f t="shared" si="12"/>
        <v>1.7763830358286885</v>
      </c>
      <c r="GF23" s="122">
        <f t="shared" si="12"/>
        <v>0.71055321433147545</v>
      </c>
      <c r="GG23" s="122">
        <f t="shared" si="12"/>
        <v>0.35527660716573772</v>
      </c>
      <c r="GH23" s="122">
        <f t="shared" si="12"/>
        <v>0.35527660716573772</v>
      </c>
      <c r="GI23" s="122">
        <f t="shared" si="12"/>
        <v>1.7763830358286885</v>
      </c>
      <c r="GJ23" s="123">
        <f t="shared" si="14"/>
        <v>116800</v>
      </c>
      <c r="GK23" s="122">
        <f t="shared" si="6"/>
        <v>5.2190068594646769E-13</v>
      </c>
      <c r="GL23" s="122">
        <f t="shared" si="7"/>
        <v>116800</v>
      </c>
    </row>
    <row r="24" spans="1:194" x14ac:dyDescent="0.3">
      <c r="A24" t="s">
        <v>116</v>
      </c>
      <c r="B24">
        <v>3</v>
      </c>
      <c r="C24">
        <v>6</v>
      </c>
      <c r="D24">
        <v>6</v>
      </c>
      <c r="E24">
        <v>3</v>
      </c>
      <c r="F24">
        <v>1</v>
      </c>
      <c r="G24">
        <v>5</v>
      </c>
      <c r="H24">
        <v>1</v>
      </c>
      <c r="I24">
        <v>6</v>
      </c>
      <c r="J24">
        <v>6</v>
      </c>
      <c r="K24">
        <v>5</v>
      </c>
      <c r="L24">
        <v>1</v>
      </c>
      <c r="M24">
        <v>5</v>
      </c>
      <c r="N24">
        <v>1</v>
      </c>
      <c r="O24">
        <v>3</v>
      </c>
      <c r="P24">
        <v>1</v>
      </c>
      <c r="Q24">
        <v>1</v>
      </c>
      <c r="R24">
        <v>1</v>
      </c>
      <c r="S24">
        <v>1</v>
      </c>
      <c r="T24">
        <v>5</v>
      </c>
      <c r="U24">
        <v>6</v>
      </c>
      <c r="V24">
        <v>6</v>
      </c>
      <c r="W24">
        <v>6</v>
      </c>
      <c r="X24">
        <v>6</v>
      </c>
      <c r="Y24">
        <v>1</v>
      </c>
      <c r="Z24">
        <v>6</v>
      </c>
      <c r="AA24">
        <v>1</v>
      </c>
      <c r="AB24">
        <v>1</v>
      </c>
      <c r="AC24">
        <v>3</v>
      </c>
      <c r="AD24">
        <v>1</v>
      </c>
      <c r="AE24">
        <v>1</v>
      </c>
      <c r="AF24">
        <v>3</v>
      </c>
      <c r="AG24">
        <v>1</v>
      </c>
      <c r="AH24">
        <v>1</v>
      </c>
      <c r="AI24">
        <v>1</v>
      </c>
      <c r="AJ24">
        <v>6</v>
      </c>
      <c r="AK24">
        <v>2</v>
      </c>
      <c r="AL24">
        <v>3</v>
      </c>
      <c r="AM24">
        <v>3</v>
      </c>
      <c r="AN24">
        <v>1</v>
      </c>
      <c r="AO24">
        <v>1</v>
      </c>
      <c r="AP24">
        <v>3</v>
      </c>
      <c r="AQ24">
        <v>1</v>
      </c>
      <c r="AR24">
        <v>1</v>
      </c>
      <c r="AS24">
        <v>1</v>
      </c>
      <c r="AT24">
        <v>6</v>
      </c>
      <c r="AU24">
        <v>1</v>
      </c>
      <c r="AV24">
        <v>1</v>
      </c>
      <c r="AW24">
        <v>3</v>
      </c>
      <c r="AX24">
        <v>5</v>
      </c>
      <c r="AY24">
        <v>1</v>
      </c>
      <c r="AZ24">
        <v>3</v>
      </c>
      <c r="BA24">
        <v>1</v>
      </c>
      <c r="BB24">
        <v>1</v>
      </c>
      <c r="BC24">
        <v>5</v>
      </c>
      <c r="BD24">
        <v>1</v>
      </c>
      <c r="BE24">
        <v>6</v>
      </c>
      <c r="BF24">
        <v>6</v>
      </c>
      <c r="BG24">
        <v>1</v>
      </c>
      <c r="BH24">
        <v>1</v>
      </c>
      <c r="BI24">
        <v>6</v>
      </c>
      <c r="BJ24">
        <v>6</v>
      </c>
      <c r="BK24">
        <v>1</v>
      </c>
      <c r="BL24">
        <v>1</v>
      </c>
      <c r="BM24">
        <v>6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5</v>
      </c>
      <c r="BT24">
        <v>3</v>
      </c>
      <c r="BU24">
        <v>1</v>
      </c>
      <c r="BV24">
        <v>3</v>
      </c>
      <c r="BW24">
        <v>3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6</v>
      </c>
      <c r="CD24">
        <v>6</v>
      </c>
      <c r="CE24">
        <v>1</v>
      </c>
      <c r="CF24">
        <v>6</v>
      </c>
      <c r="CG24">
        <v>1</v>
      </c>
      <c r="CH24">
        <v>3</v>
      </c>
      <c r="CI24">
        <v>1</v>
      </c>
      <c r="CJ24">
        <v>1</v>
      </c>
      <c r="CK24">
        <v>1</v>
      </c>
      <c r="CL24">
        <v>1</v>
      </c>
      <c r="CM24">
        <v>5</v>
      </c>
      <c r="CN24">
        <v>1</v>
      </c>
      <c r="CO24">
        <v>1</v>
      </c>
      <c r="CP24">
        <v>1</v>
      </c>
      <c r="CQ24">
        <v>5</v>
      </c>
      <c r="CR24">
        <v>124233</v>
      </c>
      <c r="CT24">
        <f t="shared" ref="CT24:DE37" si="19">B$2*B24</f>
        <v>1.0658298214972137</v>
      </c>
      <c r="CU24" s="122">
        <f t="shared" si="19"/>
        <v>2.1316596429944248</v>
      </c>
      <c r="CV24" s="122">
        <f t="shared" si="19"/>
        <v>2.1316596429944248</v>
      </c>
      <c r="CW24" s="122">
        <f t="shared" si="19"/>
        <v>1.0658298214972137</v>
      </c>
      <c r="CX24" s="122">
        <f t="shared" si="19"/>
        <v>0.3552766071657375</v>
      </c>
      <c r="CY24" s="122">
        <f t="shared" si="19"/>
        <v>1.7763830358286898</v>
      </c>
      <c r="CZ24" s="122">
        <f t="shared" si="19"/>
        <v>0.3552766071657375</v>
      </c>
      <c r="DA24" s="122">
        <f t="shared" si="19"/>
        <v>2.1316596429944275</v>
      </c>
      <c r="DB24" s="122">
        <f t="shared" si="19"/>
        <v>2.1316596429944248</v>
      </c>
      <c r="DC24" s="122">
        <f t="shared" si="19"/>
        <v>1.7763830358286885</v>
      </c>
      <c r="DD24" s="122">
        <f t="shared" si="19"/>
        <v>0.35527660716573772</v>
      </c>
      <c r="DE24" s="122">
        <f t="shared" si="19"/>
        <v>1.7763830358286885</v>
      </c>
      <c r="DF24" s="122">
        <f t="shared" si="15"/>
        <v>0.35527660716573772</v>
      </c>
      <c r="DG24" s="122">
        <f t="shared" si="15"/>
        <v>1.0658298214972124</v>
      </c>
      <c r="DH24" s="122">
        <f t="shared" si="15"/>
        <v>0.35527660716573772</v>
      </c>
      <c r="DI24" s="122">
        <f t="shared" si="15"/>
        <v>0.35527660716573795</v>
      </c>
      <c r="DJ24" s="122">
        <f t="shared" si="15"/>
        <v>0.35527660716573795</v>
      </c>
      <c r="DK24" s="122">
        <f t="shared" si="15"/>
        <v>0.35527660716573795</v>
      </c>
      <c r="DL24" s="122">
        <f t="shared" si="15"/>
        <v>1.7763830358286885</v>
      </c>
      <c r="DM24" s="122">
        <f t="shared" si="15"/>
        <v>2.1316596429944275</v>
      </c>
      <c r="DN24" s="122">
        <f t="shared" si="15"/>
        <v>2.1316596429944266</v>
      </c>
      <c r="DO24" s="122">
        <f t="shared" si="15"/>
        <v>2.1316596429944275</v>
      </c>
      <c r="DP24" s="122">
        <f t="shared" si="15"/>
        <v>2.1316596429944275</v>
      </c>
      <c r="DQ24" s="122">
        <f t="shared" si="15"/>
        <v>0.35527660716573772</v>
      </c>
      <c r="DR24" s="122">
        <f t="shared" si="15"/>
        <v>2.1316596429944266</v>
      </c>
      <c r="DS24" s="122">
        <f t="shared" si="15"/>
        <v>0.35527660716573772</v>
      </c>
      <c r="DT24" s="122">
        <f t="shared" si="15"/>
        <v>0.35527660716573795</v>
      </c>
      <c r="DU24" s="122">
        <f t="shared" si="15"/>
        <v>1.0658298214972137</v>
      </c>
      <c r="DV24" s="122">
        <f t="shared" ref="DV24:DX37" si="20">AD$2*AD24</f>
        <v>0.35527660716573772</v>
      </c>
      <c r="DW24" s="122">
        <f t="shared" si="20"/>
        <v>0.35527660716573772</v>
      </c>
      <c r="DX24" s="122">
        <f t="shared" si="20"/>
        <v>1.0658298214972137</v>
      </c>
      <c r="DY24" s="122">
        <f t="shared" si="16"/>
        <v>0.35527660716573795</v>
      </c>
      <c r="DZ24" s="122">
        <f t="shared" si="16"/>
        <v>0.35527660716573795</v>
      </c>
      <c r="EA24" s="122">
        <f t="shared" si="16"/>
        <v>0.35527660716573795</v>
      </c>
      <c r="EB24" s="122">
        <f t="shared" si="16"/>
        <v>2.1316596429944266</v>
      </c>
      <c r="EC24" s="122">
        <f t="shared" si="16"/>
        <v>0.71055321433147545</v>
      </c>
      <c r="ED24" s="122">
        <f t="shared" si="16"/>
        <v>1.0658298214972137</v>
      </c>
      <c r="EE24" s="122">
        <f t="shared" si="16"/>
        <v>1.0658298214972133</v>
      </c>
      <c r="EF24" s="122">
        <f t="shared" si="16"/>
        <v>0.35527660716573772</v>
      </c>
      <c r="EG24" s="122">
        <f t="shared" si="16"/>
        <v>0.35527660716573795</v>
      </c>
      <c r="EH24" s="122">
        <f t="shared" si="16"/>
        <v>1.0658298214972133</v>
      </c>
      <c r="EI24" s="122">
        <f t="shared" si="16"/>
        <v>0.35527660716573772</v>
      </c>
      <c r="EJ24" s="122">
        <f t="shared" si="16"/>
        <v>0.35527660716573772</v>
      </c>
      <c r="EK24" s="122">
        <f t="shared" si="16"/>
        <v>0.35527660716573795</v>
      </c>
      <c r="EL24" s="122">
        <f t="shared" si="16"/>
        <v>2.1316596429944275</v>
      </c>
      <c r="EM24" s="122">
        <f t="shared" si="16"/>
        <v>0.35527660716573795</v>
      </c>
      <c r="EN24" s="122">
        <f t="shared" si="16"/>
        <v>0.35527660716573795</v>
      </c>
      <c r="EO24" s="122">
        <f t="shared" si="17"/>
        <v>1.0658298214972137</v>
      </c>
      <c r="EP24" s="122">
        <f t="shared" si="17"/>
        <v>1.7763830358286885</v>
      </c>
      <c r="EQ24" s="122">
        <f t="shared" si="17"/>
        <v>0.35527660716573772</v>
      </c>
      <c r="ER24" s="122">
        <f t="shared" si="17"/>
        <v>1.0658298214972137</v>
      </c>
      <c r="ES24" s="122">
        <f t="shared" si="17"/>
        <v>0.35527660716573772</v>
      </c>
      <c r="ET24" s="122">
        <f t="shared" si="17"/>
        <v>0.35527660716573772</v>
      </c>
      <c r="EU24" s="122">
        <f t="shared" si="17"/>
        <v>1.7763830358286898</v>
      </c>
      <c r="EV24" s="122">
        <f t="shared" si="17"/>
        <v>0.35527660716573795</v>
      </c>
      <c r="EW24" s="122">
        <f t="shared" si="17"/>
        <v>2.1316596429944266</v>
      </c>
      <c r="EX24" s="122">
        <f t="shared" si="17"/>
        <v>2.1316596429944266</v>
      </c>
      <c r="EY24" s="122">
        <f t="shared" si="17"/>
        <v>0.35527660716573772</v>
      </c>
      <c r="EZ24" s="122">
        <f t="shared" si="17"/>
        <v>0.35527660716573772</v>
      </c>
      <c r="FA24" s="122">
        <f t="shared" si="17"/>
        <v>2.1316596429944266</v>
      </c>
      <c r="FB24" s="122">
        <f t="shared" si="17"/>
        <v>2.1316596429944266</v>
      </c>
      <c r="FC24" s="122">
        <f t="shared" si="17"/>
        <v>0.35527660716573795</v>
      </c>
      <c r="FD24" s="122">
        <f t="shared" si="17"/>
        <v>0.35527660716573772</v>
      </c>
      <c r="FE24" s="122">
        <f t="shared" si="18"/>
        <v>2.1316596429944266</v>
      </c>
      <c r="FF24" s="122">
        <f t="shared" si="8"/>
        <v>0.35527660716573772</v>
      </c>
      <c r="FG24" s="122">
        <f t="shared" si="8"/>
        <v>0.35527660716573795</v>
      </c>
      <c r="FH24" s="122">
        <f t="shared" si="8"/>
        <v>0.35527660716573772</v>
      </c>
      <c r="FI24" s="122">
        <f t="shared" si="8"/>
        <v>0.35527660716573772</v>
      </c>
      <c r="FJ24" s="122">
        <f t="shared" si="8"/>
        <v>0.35527660716573772</v>
      </c>
      <c r="FK24" s="122">
        <f t="shared" si="8"/>
        <v>1.7763830358286885</v>
      </c>
      <c r="FL24" s="122">
        <f t="shared" si="8"/>
        <v>1.0658298214972133</v>
      </c>
      <c r="FM24" s="122">
        <f t="shared" si="8"/>
        <v>0.35527660716573772</v>
      </c>
      <c r="FN24" s="122">
        <f t="shared" si="8"/>
        <v>1.0658298214972133</v>
      </c>
      <c r="FO24" s="122">
        <f t="shared" si="8"/>
        <v>1.0658298214972133</v>
      </c>
      <c r="FP24" s="122">
        <f t="shared" si="8"/>
        <v>0.35527660716573772</v>
      </c>
      <c r="FQ24" s="122">
        <f t="shared" si="8"/>
        <v>0.35527660716573772</v>
      </c>
      <c r="FR24" s="122">
        <f t="shared" si="8"/>
        <v>0.35527660716573795</v>
      </c>
      <c r="FS24" s="122">
        <f t="shared" si="8"/>
        <v>0.35527660716573772</v>
      </c>
      <c r="FT24" s="122">
        <f t="shared" si="8"/>
        <v>0.35527660716573795</v>
      </c>
      <c r="FU24" s="122">
        <f t="shared" si="8"/>
        <v>2.1316596429944266</v>
      </c>
      <c r="FV24" s="122">
        <f t="shared" si="13"/>
        <v>2.1316596429944266</v>
      </c>
      <c r="FW24" s="122">
        <f t="shared" si="13"/>
        <v>0.35527660716573772</v>
      </c>
      <c r="FX24" s="122">
        <f t="shared" si="13"/>
        <v>2.1316596429944266</v>
      </c>
      <c r="FY24" s="122">
        <f t="shared" si="13"/>
        <v>0.35527660716573772</v>
      </c>
      <c r="FZ24" s="122">
        <f t="shared" si="13"/>
        <v>1.0658298214972137</v>
      </c>
      <c r="GA24" s="122">
        <f t="shared" si="13"/>
        <v>0.35527660716573772</v>
      </c>
      <c r="GB24" s="122">
        <f t="shared" si="13"/>
        <v>0.35527660716573772</v>
      </c>
      <c r="GC24" s="122">
        <f t="shared" si="13"/>
        <v>0.35527660716573772</v>
      </c>
      <c r="GD24" s="122">
        <f t="shared" si="12"/>
        <v>0.35527660716573772</v>
      </c>
      <c r="GE24" s="122">
        <f t="shared" si="12"/>
        <v>1.7763830358286885</v>
      </c>
      <c r="GF24" s="122">
        <f t="shared" si="12"/>
        <v>0.35527660716573772</v>
      </c>
      <c r="GG24" s="122">
        <f t="shared" si="12"/>
        <v>0.35527660716573772</v>
      </c>
      <c r="GH24" s="122">
        <f t="shared" si="12"/>
        <v>0.35527660716573772</v>
      </c>
      <c r="GI24" s="122">
        <f t="shared" si="12"/>
        <v>1.7763830358286885</v>
      </c>
      <c r="GJ24" s="123">
        <f t="shared" si="14"/>
        <v>124233</v>
      </c>
      <c r="GK24" s="122">
        <f t="shared" si="6"/>
        <v>6.4504937075292708E-15</v>
      </c>
      <c r="GL24" s="122">
        <f t="shared" si="7"/>
        <v>124233</v>
      </c>
    </row>
    <row r="25" spans="1:194" x14ac:dyDescent="0.3">
      <c r="A25" t="s">
        <v>117</v>
      </c>
      <c r="B25">
        <v>5</v>
      </c>
      <c r="C25">
        <v>6</v>
      </c>
      <c r="D25">
        <v>6</v>
      </c>
      <c r="E25">
        <v>3</v>
      </c>
      <c r="F25">
        <v>1</v>
      </c>
      <c r="G25">
        <v>5</v>
      </c>
      <c r="H25">
        <v>1</v>
      </c>
      <c r="I25">
        <v>6</v>
      </c>
      <c r="J25">
        <v>6</v>
      </c>
      <c r="K25">
        <v>5</v>
      </c>
      <c r="L25">
        <v>3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5</v>
      </c>
      <c r="U25">
        <v>6</v>
      </c>
      <c r="V25">
        <v>6</v>
      </c>
      <c r="W25">
        <v>6</v>
      </c>
      <c r="X25">
        <v>6</v>
      </c>
      <c r="Y25">
        <v>6</v>
      </c>
      <c r="Z25">
        <v>6</v>
      </c>
      <c r="AA25">
        <v>1</v>
      </c>
      <c r="AB25">
        <v>1</v>
      </c>
      <c r="AC25">
        <v>3</v>
      </c>
      <c r="AD25">
        <v>1</v>
      </c>
      <c r="AE25">
        <v>1</v>
      </c>
      <c r="AF25">
        <v>3</v>
      </c>
      <c r="AG25">
        <v>1</v>
      </c>
      <c r="AH25">
        <v>1</v>
      </c>
      <c r="AI25">
        <v>1</v>
      </c>
      <c r="AJ25">
        <v>6</v>
      </c>
      <c r="AK25">
        <v>3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3</v>
      </c>
      <c r="AX25">
        <v>5</v>
      </c>
      <c r="AY25">
        <v>1</v>
      </c>
      <c r="AZ25">
        <v>1</v>
      </c>
      <c r="BA25">
        <v>3</v>
      </c>
      <c r="BB25">
        <v>1</v>
      </c>
      <c r="BC25">
        <v>5</v>
      </c>
      <c r="BD25">
        <v>1</v>
      </c>
      <c r="BE25">
        <v>6</v>
      </c>
      <c r="BF25">
        <v>6</v>
      </c>
      <c r="BG25">
        <v>1</v>
      </c>
      <c r="BH25">
        <v>1</v>
      </c>
      <c r="BI25">
        <v>6</v>
      </c>
      <c r="BJ25">
        <v>6</v>
      </c>
      <c r="BK25">
        <v>1</v>
      </c>
      <c r="BL25">
        <v>1</v>
      </c>
      <c r="BM25">
        <v>6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5</v>
      </c>
      <c r="BT25">
        <v>1</v>
      </c>
      <c r="BU25">
        <v>1</v>
      </c>
      <c r="BV25">
        <v>3</v>
      </c>
      <c r="BW25">
        <v>3</v>
      </c>
      <c r="BX25">
        <v>1</v>
      </c>
      <c r="BY25">
        <v>1</v>
      </c>
      <c r="BZ25">
        <v>1</v>
      </c>
      <c r="CA25">
        <v>1</v>
      </c>
      <c r="CB25">
        <v>3</v>
      </c>
      <c r="CC25">
        <v>6</v>
      </c>
      <c r="CD25">
        <v>6</v>
      </c>
      <c r="CE25">
        <v>1</v>
      </c>
      <c r="CF25">
        <v>6</v>
      </c>
      <c r="CG25">
        <v>1</v>
      </c>
      <c r="CH25">
        <v>3</v>
      </c>
      <c r="CI25">
        <v>1</v>
      </c>
      <c r="CJ25">
        <v>1</v>
      </c>
      <c r="CK25">
        <v>1</v>
      </c>
      <c r="CL25">
        <v>6</v>
      </c>
      <c r="CM25">
        <v>5</v>
      </c>
      <c r="CN25">
        <v>1</v>
      </c>
      <c r="CO25">
        <v>1</v>
      </c>
      <c r="CP25">
        <v>1</v>
      </c>
      <c r="CQ25">
        <v>5</v>
      </c>
      <c r="CR25">
        <v>128300</v>
      </c>
      <c r="CT25">
        <f t="shared" si="19"/>
        <v>1.7763830358286898</v>
      </c>
      <c r="CU25" s="122">
        <f t="shared" si="19"/>
        <v>2.1316596429944248</v>
      </c>
      <c r="CV25" s="122">
        <f t="shared" si="19"/>
        <v>2.1316596429944248</v>
      </c>
      <c r="CW25" s="122">
        <f t="shared" si="19"/>
        <v>1.0658298214972137</v>
      </c>
      <c r="CX25" s="122">
        <f t="shared" si="19"/>
        <v>0.3552766071657375</v>
      </c>
      <c r="CY25" s="122">
        <f t="shared" si="19"/>
        <v>1.7763830358286898</v>
      </c>
      <c r="CZ25" s="122">
        <f t="shared" si="19"/>
        <v>0.3552766071657375</v>
      </c>
      <c r="DA25" s="122">
        <f t="shared" si="19"/>
        <v>2.1316596429944275</v>
      </c>
      <c r="DB25" s="122">
        <f t="shared" si="19"/>
        <v>2.1316596429944248</v>
      </c>
      <c r="DC25" s="122">
        <f t="shared" si="19"/>
        <v>1.7763830358286885</v>
      </c>
      <c r="DD25" s="122">
        <f t="shared" si="19"/>
        <v>1.0658298214972133</v>
      </c>
      <c r="DE25" s="122">
        <f t="shared" si="19"/>
        <v>0.35527660716573772</v>
      </c>
      <c r="DF25" s="122">
        <f t="shared" si="15"/>
        <v>0.35527660716573772</v>
      </c>
      <c r="DG25" s="122">
        <f t="shared" si="15"/>
        <v>0.3552766071657375</v>
      </c>
      <c r="DH25" s="122">
        <f t="shared" si="15"/>
        <v>0.35527660716573772</v>
      </c>
      <c r="DI25" s="122">
        <f t="shared" si="15"/>
        <v>0.35527660716573795</v>
      </c>
      <c r="DJ25" s="122">
        <f t="shared" si="15"/>
        <v>0.35527660716573795</v>
      </c>
      <c r="DK25" s="122">
        <f t="shared" si="15"/>
        <v>0.35527660716573795</v>
      </c>
      <c r="DL25" s="122">
        <f t="shared" si="15"/>
        <v>1.7763830358286885</v>
      </c>
      <c r="DM25" s="122">
        <f t="shared" si="15"/>
        <v>2.1316596429944275</v>
      </c>
      <c r="DN25" s="122">
        <f t="shared" si="15"/>
        <v>2.1316596429944266</v>
      </c>
      <c r="DO25" s="122">
        <f t="shared" si="15"/>
        <v>2.1316596429944275</v>
      </c>
      <c r="DP25" s="122">
        <f t="shared" si="15"/>
        <v>2.1316596429944275</v>
      </c>
      <c r="DQ25" s="122">
        <f t="shared" si="15"/>
        <v>2.1316596429944266</v>
      </c>
      <c r="DR25" s="122">
        <f t="shared" si="15"/>
        <v>2.1316596429944266</v>
      </c>
      <c r="DS25" s="122">
        <f t="shared" si="15"/>
        <v>0.35527660716573772</v>
      </c>
      <c r="DT25" s="122">
        <f t="shared" si="15"/>
        <v>0.35527660716573795</v>
      </c>
      <c r="DU25" s="122">
        <f t="shared" si="15"/>
        <v>1.0658298214972137</v>
      </c>
      <c r="DV25" s="122">
        <f t="shared" si="20"/>
        <v>0.35527660716573772</v>
      </c>
      <c r="DW25" s="122">
        <f t="shared" si="20"/>
        <v>0.35527660716573772</v>
      </c>
      <c r="DX25" s="122">
        <f t="shared" si="20"/>
        <v>1.0658298214972137</v>
      </c>
      <c r="DY25" s="122">
        <f t="shared" si="16"/>
        <v>0.35527660716573795</v>
      </c>
      <c r="DZ25" s="122">
        <f t="shared" si="16"/>
        <v>0.35527660716573795</v>
      </c>
      <c r="EA25" s="122">
        <f t="shared" si="16"/>
        <v>0.35527660716573795</v>
      </c>
      <c r="EB25" s="122">
        <f t="shared" si="16"/>
        <v>2.1316596429944266</v>
      </c>
      <c r="EC25" s="122">
        <f t="shared" si="16"/>
        <v>1.0658298214972133</v>
      </c>
      <c r="ED25" s="122">
        <f t="shared" si="16"/>
        <v>0.35527660716573795</v>
      </c>
      <c r="EE25" s="122">
        <f t="shared" si="16"/>
        <v>0.35527660716573772</v>
      </c>
      <c r="EF25" s="122">
        <f t="shared" si="16"/>
        <v>0.35527660716573772</v>
      </c>
      <c r="EG25" s="122">
        <f t="shared" si="16"/>
        <v>0.35527660716573795</v>
      </c>
      <c r="EH25" s="122">
        <f t="shared" si="16"/>
        <v>0.35527660716573772</v>
      </c>
      <c r="EI25" s="122">
        <f t="shared" si="16"/>
        <v>0.35527660716573772</v>
      </c>
      <c r="EJ25" s="122">
        <f t="shared" si="16"/>
        <v>0.35527660716573772</v>
      </c>
      <c r="EK25" s="122">
        <f t="shared" si="16"/>
        <v>0.35527660716573795</v>
      </c>
      <c r="EL25" s="122">
        <f t="shared" si="16"/>
        <v>0.35527660716573795</v>
      </c>
      <c r="EM25" s="122">
        <f t="shared" si="16"/>
        <v>0.35527660716573795</v>
      </c>
      <c r="EN25" s="122">
        <f t="shared" si="16"/>
        <v>0.35527660716573795</v>
      </c>
      <c r="EO25" s="122">
        <f t="shared" si="17"/>
        <v>1.0658298214972137</v>
      </c>
      <c r="EP25" s="122">
        <f t="shared" si="17"/>
        <v>1.7763830358286885</v>
      </c>
      <c r="EQ25" s="122">
        <f t="shared" si="17"/>
        <v>0.35527660716573772</v>
      </c>
      <c r="ER25" s="122">
        <f t="shared" si="17"/>
        <v>0.35527660716573795</v>
      </c>
      <c r="ES25" s="122">
        <f t="shared" si="17"/>
        <v>1.0658298214972133</v>
      </c>
      <c r="ET25" s="122">
        <f t="shared" si="17"/>
        <v>0.35527660716573772</v>
      </c>
      <c r="EU25" s="122">
        <f t="shared" si="17"/>
        <v>1.7763830358286898</v>
      </c>
      <c r="EV25" s="122">
        <f t="shared" si="17"/>
        <v>0.35527660716573795</v>
      </c>
      <c r="EW25" s="122">
        <f t="shared" si="17"/>
        <v>2.1316596429944266</v>
      </c>
      <c r="EX25" s="122">
        <f t="shared" si="17"/>
        <v>2.1316596429944266</v>
      </c>
      <c r="EY25" s="122">
        <f t="shared" si="17"/>
        <v>0.35527660716573772</v>
      </c>
      <c r="EZ25" s="122">
        <f t="shared" si="17"/>
        <v>0.35527660716573772</v>
      </c>
      <c r="FA25" s="122">
        <f t="shared" si="17"/>
        <v>2.1316596429944266</v>
      </c>
      <c r="FB25" s="122">
        <f t="shared" si="17"/>
        <v>2.1316596429944266</v>
      </c>
      <c r="FC25" s="122">
        <f t="shared" si="17"/>
        <v>0.35527660716573795</v>
      </c>
      <c r="FD25" s="122">
        <f t="shared" si="17"/>
        <v>0.35527660716573772</v>
      </c>
      <c r="FE25" s="122">
        <f t="shared" si="18"/>
        <v>2.1316596429944266</v>
      </c>
      <c r="FF25" s="122">
        <f t="shared" si="8"/>
        <v>0.35527660716573772</v>
      </c>
      <c r="FG25" s="122">
        <f t="shared" si="8"/>
        <v>0.35527660716573795</v>
      </c>
      <c r="FH25" s="122">
        <f t="shared" si="8"/>
        <v>0.35527660716573772</v>
      </c>
      <c r="FI25" s="122">
        <f t="shared" si="8"/>
        <v>0.35527660716573772</v>
      </c>
      <c r="FJ25" s="122">
        <f t="shared" si="8"/>
        <v>0.35527660716573772</v>
      </c>
      <c r="FK25" s="122">
        <f t="shared" si="8"/>
        <v>1.7763830358286885</v>
      </c>
      <c r="FL25" s="122">
        <f t="shared" si="8"/>
        <v>0.35527660716573772</v>
      </c>
      <c r="FM25" s="122">
        <f t="shared" si="8"/>
        <v>0.35527660716573772</v>
      </c>
      <c r="FN25" s="122">
        <f t="shared" si="8"/>
        <v>1.0658298214972133</v>
      </c>
      <c r="FO25" s="122">
        <f t="shared" si="8"/>
        <v>1.0658298214972133</v>
      </c>
      <c r="FP25" s="122">
        <f t="shared" si="8"/>
        <v>0.35527660716573772</v>
      </c>
      <c r="FQ25" s="122">
        <f t="shared" si="8"/>
        <v>0.35527660716573772</v>
      </c>
      <c r="FR25" s="122">
        <f t="shared" si="8"/>
        <v>0.35527660716573795</v>
      </c>
      <c r="FS25" s="122">
        <f t="shared" si="8"/>
        <v>0.35527660716573772</v>
      </c>
      <c r="FT25" s="122">
        <f t="shared" si="8"/>
        <v>1.0658298214972137</v>
      </c>
      <c r="FU25" s="122">
        <f t="shared" si="8"/>
        <v>2.1316596429944266</v>
      </c>
      <c r="FV25" s="122">
        <f t="shared" si="13"/>
        <v>2.1316596429944266</v>
      </c>
      <c r="FW25" s="122">
        <f t="shared" si="13"/>
        <v>0.35527660716573772</v>
      </c>
      <c r="FX25" s="122">
        <f t="shared" si="13"/>
        <v>2.1316596429944266</v>
      </c>
      <c r="FY25" s="122">
        <f t="shared" si="13"/>
        <v>0.35527660716573772</v>
      </c>
      <c r="FZ25" s="122">
        <f t="shared" si="13"/>
        <v>1.0658298214972137</v>
      </c>
      <c r="GA25" s="122">
        <f t="shared" si="13"/>
        <v>0.35527660716573772</v>
      </c>
      <c r="GB25" s="122">
        <f t="shared" si="13"/>
        <v>0.35527660716573772</v>
      </c>
      <c r="GC25" s="122">
        <f t="shared" si="13"/>
        <v>0.35527660716573772</v>
      </c>
      <c r="GD25" s="122">
        <f t="shared" si="12"/>
        <v>2.1316596429944266</v>
      </c>
      <c r="GE25" s="122">
        <f t="shared" si="12"/>
        <v>1.7763830358286885</v>
      </c>
      <c r="GF25" s="122">
        <f t="shared" si="12"/>
        <v>0.35527660716573772</v>
      </c>
      <c r="GG25" s="122">
        <f t="shared" si="12"/>
        <v>0.35527660716573772</v>
      </c>
      <c r="GH25" s="122">
        <f t="shared" si="12"/>
        <v>0.35527660716573772</v>
      </c>
      <c r="GI25" s="122">
        <f t="shared" si="12"/>
        <v>1.7763830358286885</v>
      </c>
      <c r="GJ25" s="123">
        <f t="shared" si="14"/>
        <v>128300</v>
      </c>
      <c r="GK25" s="122">
        <f t="shared" si="6"/>
        <v>7.167215230588093E-16</v>
      </c>
      <c r="GL25" s="122">
        <f t="shared" si="7"/>
        <v>128300</v>
      </c>
    </row>
    <row r="26" spans="1:194" x14ac:dyDescent="0.3">
      <c r="A26" t="s">
        <v>118</v>
      </c>
      <c r="B26">
        <v>3</v>
      </c>
      <c r="C26">
        <v>6</v>
      </c>
      <c r="D26">
        <v>6</v>
      </c>
      <c r="E26">
        <v>3</v>
      </c>
      <c r="F26">
        <v>1</v>
      </c>
      <c r="G26">
        <v>5</v>
      </c>
      <c r="H26">
        <v>1</v>
      </c>
      <c r="I26">
        <v>6</v>
      </c>
      <c r="J26">
        <v>6</v>
      </c>
      <c r="K26">
        <v>5</v>
      </c>
      <c r="L26">
        <v>1</v>
      </c>
      <c r="M26">
        <v>1</v>
      </c>
      <c r="N26">
        <v>3</v>
      </c>
      <c r="O26">
        <v>1</v>
      </c>
      <c r="P26">
        <v>1</v>
      </c>
      <c r="Q26">
        <v>1</v>
      </c>
      <c r="R26">
        <v>1</v>
      </c>
      <c r="S26">
        <v>1</v>
      </c>
      <c r="T26">
        <v>5</v>
      </c>
      <c r="U26">
        <v>6</v>
      </c>
      <c r="V26">
        <v>6</v>
      </c>
      <c r="W26">
        <v>6</v>
      </c>
      <c r="X26">
        <v>6</v>
      </c>
      <c r="Y26">
        <v>6</v>
      </c>
      <c r="Z26">
        <v>6</v>
      </c>
      <c r="AA26">
        <v>1</v>
      </c>
      <c r="AB26">
        <v>1</v>
      </c>
      <c r="AC26">
        <v>3</v>
      </c>
      <c r="AD26">
        <v>1</v>
      </c>
      <c r="AE26">
        <v>1</v>
      </c>
      <c r="AF26">
        <v>3</v>
      </c>
      <c r="AG26">
        <v>1</v>
      </c>
      <c r="AH26">
        <v>1</v>
      </c>
      <c r="AI26">
        <v>1</v>
      </c>
      <c r="AJ26">
        <v>6</v>
      </c>
      <c r="AK26">
        <v>2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6</v>
      </c>
      <c r="AU26">
        <v>1</v>
      </c>
      <c r="AV26">
        <v>1</v>
      </c>
      <c r="AW26">
        <v>3</v>
      </c>
      <c r="AX26">
        <v>5</v>
      </c>
      <c r="AY26">
        <v>1</v>
      </c>
      <c r="AZ26">
        <v>3</v>
      </c>
      <c r="BA26">
        <v>1</v>
      </c>
      <c r="BB26">
        <v>1</v>
      </c>
      <c r="BC26">
        <v>5</v>
      </c>
      <c r="BD26">
        <v>1</v>
      </c>
      <c r="BE26">
        <v>6</v>
      </c>
      <c r="BF26">
        <v>6</v>
      </c>
      <c r="BG26">
        <v>1</v>
      </c>
      <c r="BH26">
        <v>1</v>
      </c>
      <c r="BI26">
        <v>6</v>
      </c>
      <c r="BJ26">
        <v>6</v>
      </c>
      <c r="BK26">
        <v>1</v>
      </c>
      <c r="BL26">
        <v>1</v>
      </c>
      <c r="BM26">
        <v>6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5</v>
      </c>
      <c r="BT26">
        <v>1</v>
      </c>
      <c r="BU26">
        <v>1</v>
      </c>
      <c r="BV26">
        <v>3</v>
      </c>
      <c r="BW26">
        <v>3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6</v>
      </c>
      <c r="CD26">
        <v>6</v>
      </c>
      <c r="CE26">
        <v>1</v>
      </c>
      <c r="CF26">
        <v>6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5</v>
      </c>
      <c r="CN26">
        <v>1</v>
      </c>
      <c r="CO26">
        <v>1</v>
      </c>
      <c r="CP26">
        <v>1</v>
      </c>
      <c r="CQ26">
        <v>5</v>
      </c>
      <c r="CR26">
        <v>117300</v>
      </c>
      <c r="CT26">
        <f t="shared" si="19"/>
        <v>1.0658298214972137</v>
      </c>
      <c r="CU26" s="122">
        <f t="shared" si="19"/>
        <v>2.1316596429944248</v>
      </c>
      <c r="CV26" s="122">
        <f t="shared" si="19"/>
        <v>2.1316596429944248</v>
      </c>
      <c r="CW26" s="122">
        <f t="shared" si="19"/>
        <v>1.0658298214972137</v>
      </c>
      <c r="CX26" s="122">
        <f t="shared" si="19"/>
        <v>0.3552766071657375</v>
      </c>
      <c r="CY26" s="122">
        <f t="shared" si="19"/>
        <v>1.7763830358286898</v>
      </c>
      <c r="CZ26" s="122">
        <f t="shared" si="19"/>
        <v>0.3552766071657375</v>
      </c>
      <c r="DA26" s="122">
        <f t="shared" si="19"/>
        <v>2.1316596429944275</v>
      </c>
      <c r="DB26" s="122">
        <f t="shared" si="19"/>
        <v>2.1316596429944248</v>
      </c>
      <c r="DC26" s="122">
        <f t="shared" si="19"/>
        <v>1.7763830358286885</v>
      </c>
      <c r="DD26" s="122">
        <f t="shared" si="19"/>
        <v>0.35527660716573772</v>
      </c>
      <c r="DE26" s="122">
        <f t="shared" si="19"/>
        <v>0.35527660716573772</v>
      </c>
      <c r="DF26" s="122">
        <f t="shared" si="15"/>
        <v>1.0658298214972133</v>
      </c>
      <c r="DG26" s="122">
        <f t="shared" si="15"/>
        <v>0.3552766071657375</v>
      </c>
      <c r="DH26" s="122">
        <f t="shared" si="15"/>
        <v>0.35527660716573772</v>
      </c>
      <c r="DI26" s="122">
        <f t="shared" si="15"/>
        <v>0.35527660716573795</v>
      </c>
      <c r="DJ26" s="122">
        <f t="shared" si="15"/>
        <v>0.35527660716573795</v>
      </c>
      <c r="DK26" s="122">
        <f t="shared" si="15"/>
        <v>0.35527660716573795</v>
      </c>
      <c r="DL26" s="122">
        <f t="shared" si="15"/>
        <v>1.7763830358286885</v>
      </c>
      <c r="DM26" s="122">
        <f t="shared" si="15"/>
        <v>2.1316596429944275</v>
      </c>
      <c r="DN26" s="122">
        <f t="shared" si="15"/>
        <v>2.1316596429944266</v>
      </c>
      <c r="DO26" s="122">
        <f t="shared" si="15"/>
        <v>2.1316596429944275</v>
      </c>
      <c r="DP26" s="122">
        <f t="shared" si="15"/>
        <v>2.1316596429944275</v>
      </c>
      <c r="DQ26" s="122">
        <f t="shared" si="15"/>
        <v>2.1316596429944266</v>
      </c>
      <c r="DR26" s="122">
        <f t="shared" si="15"/>
        <v>2.1316596429944266</v>
      </c>
      <c r="DS26" s="122">
        <f t="shared" si="15"/>
        <v>0.35527660716573772</v>
      </c>
      <c r="DT26" s="122">
        <f t="shared" si="15"/>
        <v>0.35527660716573795</v>
      </c>
      <c r="DU26" s="122">
        <f t="shared" si="15"/>
        <v>1.0658298214972137</v>
      </c>
      <c r="DV26" s="122">
        <f t="shared" si="20"/>
        <v>0.35527660716573772</v>
      </c>
      <c r="DW26" s="122">
        <f t="shared" si="20"/>
        <v>0.35527660716573772</v>
      </c>
      <c r="DX26" s="122">
        <f t="shared" si="20"/>
        <v>1.0658298214972137</v>
      </c>
      <c r="DY26" s="122">
        <f t="shared" si="16"/>
        <v>0.35527660716573795</v>
      </c>
      <c r="DZ26" s="122">
        <f t="shared" si="16"/>
        <v>0.35527660716573795</v>
      </c>
      <c r="EA26" s="122">
        <f t="shared" si="16"/>
        <v>0.35527660716573795</v>
      </c>
      <c r="EB26" s="122">
        <f t="shared" si="16"/>
        <v>2.1316596429944266</v>
      </c>
      <c r="EC26" s="122">
        <f t="shared" si="16"/>
        <v>0.71055321433147545</v>
      </c>
      <c r="ED26" s="122">
        <f t="shared" si="16"/>
        <v>0.35527660716573795</v>
      </c>
      <c r="EE26" s="122">
        <f t="shared" si="16"/>
        <v>0.35527660716573772</v>
      </c>
      <c r="EF26" s="122">
        <f t="shared" si="16"/>
        <v>0.35527660716573772</v>
      </c>
      <c r="EG26" s="122">
        <f t="shared" si="16"/>
        <v>0.35527660716573795</v>
      </c>
      <c r="EH26" s="122">
        <f t="shared" si="16"/>
        <v>0.35527660716573772</v>
      </c>
      <c r="EI26" s="122">
        <f t="shared" si="16"/>
        <v>0.35527660716573772</v>
      </c>
      <c r="EJ26" s="122">
        <f t="shared" si="16"/>
        <v>0.35527660716573772</v>
      </c>
      <c r="EK26" s="122">
        <f t="shared" si="16"/>
        <v>0.35527660716573795</v>
      </c>
      <c r="EL26" s="122">
        <f t="shared" si="16"/>
        <v>2.1316596429944275</v>
      </c>
      <c r="EM26" s="122">
        <f t="shared" si="16"/>
        <v>0.35527660716573795</v>
      </c>
      <c r="EN26" s="122">
        <f t="shared" si="16"/>
        <v>0.35527660716573795</v>
      </c>
      <c r="EO26" s="122">
        <f t="shared" si="17"/>
        <v>1.0658298214972137</v>
      </c>
      <c r="EP26" s="122">
        <f t="shared" si="17"/>
        <v>1.7763830358286885</v>
      </c>
      <c r="EQ26" s="122">
        <f t="shared" si="17"/>
        <v>0.35527660716573772</v>
      </c>
      <c r="ER26" s="122">
        <f t="shared" si="17"/>
        <v>1.0658298214972137</v>
      </c>
      <c r="ES26" s="122">
        <f t="shared" si="17"/>
        <v>0.35527660716573772</v>
      </c>
      <c r="ET26" s="122">
        <f t="shared" si="17"/>
        <v>0.35527660716573772</v>
      </c>
      <c r="EU26" s="122">
        <f t="shared" si="17"/>
        <v>1.7763830358286898</v>
      </c>
      <c r="EV26" s="122">
        <f t="shared" si="17"/>
        <v>0.35527660716573795</v>
      </c>
      <c r="EW26" s="122">
        <f t="shared" si="17"/>
        <v>2.1316596429944266</v>
      </c>
      <c r="EX26" s="122">
        <f t="shared" si="17"/>
        <v>2.1316596429944266</v>
      </c>
      <c r="EY26" s="122">
        <f t="shared" si="17"/>
        <v>0.35527660716573772</v>
      </c>
      <c r="EZ26" s="122">
        <f t="shared" si="17"/>
        <v>0.35527660716573772</v>
      </c>
      <c r="FA26" s="122">
        <f t="shared" si="17"/>
        <v>2.1316596429944266</v>
      </c>
      <c r="FB26" s="122">
        <f t="shared" si="17"/>
        <v>2.1316596429944266</v>
      </c>
      <c r="FC26" s="122">
        <f t="shared" si="17"/>
        <v>0.35527660716573795</v>
      </c>
      <c r="FD26" s="122">
        <f t="shared" si="17"/>
        <v>0.35527660716573772</v>
      </c>
      <c r="FE26" s="122">
        <f t="shared" si="18"/>
        <v>2.1316596429944266</v>
      </c>
      <c r="FF26" s="122">
        <f t="shared" si="8"/>
        <v>0.35527660716573772</v>
      </c>
      <c r="FG26" s="122">
        <f t="shared" si="8"/>
        <v>0.35527660716573795</v>
      </c>
      <c r="FH26" s="122">
        <f t="shared" si="8"/>
        <v>0.35527660716573772</v>
      </c>
      <c r="FI26" s="122">
        <f t="shared" si="8"/>
        <v>0.35527660716573772</v>
      </c>
      <c r="FJ26" s="122">
        <f t="shared" si="8"/>
        <v>0.35527660716573772</v>
      </c>
      <c r="FK26" s="122">
        <f t="shared" si="8"/>
        <v>1.7763830358286885</v>
      </c>
      <c r="FL26" s="122">
        <f t="shared" si="8"/>
        <v>0.35527660716573772</v>
      </c>
      <c r="FM26" s="122">
        <f t="shared" si="8"/>
        <v>0.35527660716573772</v>
      </c>
      <c r="FN26" s="122">
        <f t="shared" si="8"/>
        <v>1.0658298214972133</v>
      </c>
      <c r="FO26" s="122">
        <f t="shared" si="8"/>
        <v>1.0658298214972133</v>
      </c>
      <c r="FP26" s="122">
        <f t="shared" si="8"/>
        <v>0.35527660716573772</v>
      </c>
      <c r="FQ26" s="122">
        <f t="shared" si="8"/>
        <v>0.35527660716573772</v>
      </c>
      <c r="FR26" s="122">
        <f t="shared" si="8"/>
        <v>0.35527660716573795</v>
      </c>
      <c r="FS26" s="122">
        <f t="shared" si="8"/>
        <v>0.35527660716573772</v>
      </c>
      <c r="FT26" s="122">
        <f t="shared" si="8"/>
        <v>0.35527660716573795</v>
      </c>
      <c r="FU26" s="122">
        <f t="shared" si="8"/>
        <v>2.1316596429944266</v>
      </c>
      <c r="FV26" s="122">
        <f t="shared" si="13"/>
        <v>2.1316596429944266</v>
      </c>
      <c r="FW26" s="122">
        <f t="shared" si="13"/>
        <v>0.35527660716573772</v>
      </c>
      <c r="FX26" s="122">
        <f t="shared" si="13"/>
        <v>2.1316596429944266</v>
      </c>
      <c r="FY26" s="122">
        <f t="shared" si="13"/>
        <v>0.35527660716573772</v>
      </c>
      <c r="FZ26" s="122">
        <f t="shared" si="13"/>
        <v>0.35527660716573795</v>
      </c>
      <c r="GA26" s="122">
        <f t="shared" si="13"/>
        <v>0.35527660716573772</v>
      </c>
      <c r="GB26" s="122">
        <f t="shared" si="13"/>
        <v>0.35527660716573772</v>
      </c>
      <c r="GC26" s="122">
        <f t="shared" si="13"/>
        <v>0.35527660716573772</v>
      </c>
      <c r="GD26" s="122">
        <f t="shared" si="12"/>
        <v>0.35527660716573772</v>
      </c>
      <c r="GE26" s="122">
        <f t="shared" si="12"/>
        <v>1.7763830358286885</v>
      </c>
      <c r="GF26" s="122">
        <f t="shared" si="12"/>
        <v>0.35527660716573772</v>
      </c>
      <c r="GG26" s="122">
        <f t="shared" si="12"/>
        <v>0.35527660716573772</v>
      </c>
      <c r="GH26" s="122">
        <f t="shared" si="12"/>
        <v>0.35527660716573772</v>
      </c>
      <c r="GI26" s="122">
        <f t="shared" si="12"/>
        <v>1.7763830358286885</v>
      </c>
      <c r="GJ26" s="123">
        <f t="shared" si="14"/>
        <v>117300</v>
      </c>
      <c r="GK26" s="122">
        <f t="shared" si="6"/>
        <v>3.185428991372481E-17</v>
      </c>
      <c r="GL26" s="122">
        <f t="shared" si="7"/>
        <v>117300</v>
      </c>
    </row>
    <row r="27" spans="1:194" x14ac:dyDescent="0.3">
      <c r="A27" t="s">
        <v>119</v>
      </c>
      <c r="B27">
        <v>3</v>
      </c>
      <c r="C27">
        <v>6</v>
      </c>
      <c r="D27">
        <v>6</v>
      </c>
      <c r="E27">
        <v>3</v>
      </c>
      <c r="F27">
        <v>1</v>
      </c>
      <c r="G27">
        <v>5</v>
      </c>
      <c r="H27">
        <v>1</v>
      </c>
      <c r="I27">
        <v>6</v>
      </c>
      <c r="J27">
        <v>6</v>
      </c>
      <c r="K27">
        <v>5</v>
      </c>
      <c r="L27">
        <v>1</v>
      </c>
      <c r="M27">
        <v>5</v>
      </c>
      <c r="N27">
        <v>3</v>
      </c>
      <c r="O27">
        <v>1</v>
      </c>
      <c r="P27">
        <v>1</v>
      </c>
      <c r="Q27">
        <v>1</v>
      </c>
      <c r="R27">
        <v>1</v>
      </c>
      <c r="S27">
        <v>1</v>
      </c>
      <c r="T27">
        <v>5</v>
      </c>
      <c r="U27">
        <v>6</v>
      </c>
      <c r="V27">
        <v>6</v>
      </c>
      <c r="W27">
        <v>6</v>
      </c>
      <c r="X27">
        <v>6</v>
      </c>
      <c r="Y27">
        <v>6</v>
      </c>
      <c r="Z27">
        <v>6</v>
      </c>
      <c r="AA27">
        <v>1</v>
      </c>
      <c r="AB27">
        <v>1</v>
      </c>
      <c r="AC27">
        <v>3</v>
      </c>
      <c r="AD27">
        <v>1</v>
      </c>
      <c r="AE27">
        <v>1</v>
      </c>
      <c r="AF27">
        <v>3</v>
      </c>
      <c r="AG27">
        <v>1</v>
      </c>
      <c r="AH27">
        <v>1</v>
      </c>
      <c r="AI27">
        <v>1</v>
      </c>
      <c r="AJ27">
        <v>6</v>
      </c>
      <c r="AK27">
        <v>1</v>
      </c>
      <c r="AL27">
        <v>3</v>
      </c>
      <c r="AM27">
        <v>3</v>
      </c>
      <c r="AN27">
        <v>1</v>
      </c>
      <c r="AO27">
        <v>1</v>
      </c>
      <c r="AP27">
        <v>3</v>
      </c>
      <c r="AQ27">
        <v>1</v>
      </c>
      <c r="AR27">
        <v>1</v>
      </c>
      <c r="AS27">
        <v>1</v>
      </c>
      <c r="AT27">
        <v>6</v>
      </c>
      <c r="AU27">
        <v>1</v>
      </c>
      <c r="AV27">
        <v>1</v>
      </c>
      <c r="AW27">
        <v>3</v>
      </c>
      <c r="AX27">
        <v>5</v>
      </c>
      <c r="AY27">
        <v>1</v>
      </c>
      <c r="AZ27">
        <v>3</v>
      </c>
      <c r="BA27">
        <v>1</v>
      </c>
      <c r="BB27">
        <v>1</v>
      </c>
      <c r="BC27">
        <v>5</v>
      </c>
      <c r="BD27">
        <v>1</v>
      </c>
      <c r="BE27">
        <v>6</v>
      </c>
      <c r="BF27">
        <v>6</v>
      </c>
      <c r="BG27">
        <v>1</v>
      </c>
      <c r="BH27">
        <v>1</v>
      </c>
      <c r="BI27">
        <v>6</v>
      </c>
      <c r="BJ27">
        <v>6</v>
      </c>
      <c r="BK27">
        <v>1</v>
      </c>
      <c r="BL27">
        <v>1</v>
      </c>
      <c r="BM27">
        <v>6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5</v>
      </c>
      <c r="BT27">
        <v>1</v>
      </c>
      <c r="BU27">
        <v>1</v>
      </c>
      <c r="BV27">
        <v>1</v>
      </c>
      <c r="BW27">
        <v>3</v>
      </c>
      <c r="BX27">
        <v>1</v>
      </c>
      <c r="BY27">
        <v>1</v>
      </c>
      <c r="BZ27">
        <v>1</v>
      </c>
      <c r="CA27">
        <v>1</v>
      </c>
      <c r="CB27">
        <v>3</v>
      </c>
      <c r="CC27">
        <v>6</v>
      </c>
      <c r="CD27">
        <v>6</v>
      </c>
      <c r="CE27">
        <v>1</v>
      </c>
      <c r="CF27">
        <v>6</v>
      </c>
      <c r="CG27">
        <v>1</v>
      </c>
      <c r="CH27">
        <v>3</v>
      </c>
      <c r="CI27">
        <v>1</v>
      </c>
      <c r="CJ27">
        <v>1</v>
      </c>
      <c r="CK27">
        <v>1</v>
      </c>
      <c r="CL27">
        <v>1</v>
      </c>
      <c r="CM27">
        <v>5</v>
      </c>
      <c r="CN27">
        <v>1</v>
      </c>
      <c r="CO27">
        <v>1</v>
      </c>
      <c r="CP27">
        <v>1</v>
      </c>
      <c r="CQ27">
        <v>5</v>
      </c>
      <c r="CR27">
        <v>141066</v>
      </c>
      <c r="CT27">
        <f t="shared" si="19"/>
        <v>1.0658298214972137</v>
      </c>
      <c r="CU27" s="122">
        <f t="shared" si="19"/>
        <v>2.1316596429944248</v>
      </c>
      <c r="CV27" s="122">
        <f t="shared" si="19"/>
        <v>2.1316596429944248</v>
      </c>
      <c r="CW27" s="122">
        <f t="shared" si="19"/>
        <v>1.0658298214972137</v>
      </c>
      <c r="CX27" s="122">
        <f t="shared" si="19"/>
        <v>0.3552766071657375</v>
      </c>
      <c r="CY27" s="122">
        <f t="shared" si="19"/>
        <v>1.7763830358286898</v>
      </c>
      <c r="CZ27" s="122">
        <f t="shared" si="19"/>
        <v>0.3552766071657375</v>
      </c>
      <c r="DA27" s="122">
        <f t="shared" si="19"/>
        <v>2.1316596429944275</v>
      </c>
      <c r="DB27" s="122">
        <f t="shared" si="19"/>
        <v>2.1316596429944248</v>
      </c>
      <c r="DC27" s="122">
        <f t="shared" si="19"/>
        <v>1.7763830358286885</v>
      </c>
      <c r="DD27" s="122">
        <f t="shared" si="19"/>
        <v>0.35527660716573772</v>
      </c>
      <c r="DE27" s="122">
        <f t="shared" si="19"/>
        <v>1.7763830358286885</v>
      </c>
      <c r="DF27" s="122">
        <f t="shared" si="15"/>
        <v>1.0658298214972133</v>
      </c>
      <c r="DG27" s="122">
        <f t="shared" si="15"/>
        <v>0.3552766071657375</v>
      </c>
      <c r="DH27" s="122">
        <f t="shared" si="15"/>
        <v>0.35527660716573772</v>
      </c>
      <c r="DI27" s="122">
        <f t="shared" si="15"/>
        <v>0.35527660716573795</v>
      </c>
      <c r="DJ27" s="122">
        <f t="shared" si="15"/>
        <v>0.35527660716573795</v>
      </c>
      <c r="DK27" s="122">
        <f t="shared" si="15"/>
        <v>0.35527660716573795</v>
      </c>
      <c r="DL27" s="122">
        <f t="shared" si="15"/>
        <v>1.7763830358286885</v>
      </c>
      <c r="DM27" s="122">
        <f t="shared" si="15"/>
        <v>2.1316596429944275</v>
      </c>
      <c r="DN27" s="122">
        <f t="shared" si="15"/>
        <v>2.1316596429944266</v>
      </c>
      <c r="DO27" s="122">
        <f t="shared" si="15"/>
        <v>2.1316596429944275</v>
      </c>
      <c r="DP27" s="122">
        <f t="shared" si="15"/>
        <v>2.1316596429944275</v>
      </c>
      <c r="DQ27" s="122">
        <f t="shared" si="15"/>
        <v>2.1316596429944266</v>
      </c>
      <c r="DR27" s="122">
        <f t="shared" si="15"/>
        <v>2.1316596429944266</v>
      </c>
      <c r="DS27" s="122">
        <f t="shared" si="15"/>
        <v>0.35527660716573772</v>
      </c>
      <c r="DT27" s="122">
        <f t="shared" si="15"/>
        <v>0.35527660716573795</v>
      </c>
      <c r="DU27" s="122">
        <f t="shared" si="15"/>
        <v>1.0658298214972137</v>
      </c>
      <c r="DV27" s="122">
        <f t="shared" si="20"/>
        <v>0.35527660716573772</v>
      </c>
      <c r="DW27" s="122">
        <f t="shared" si="20"/>
        <v>0.35527660716573772</v>
      </c>
      <c r="DX27" s="122">
        <f t="shared" si="20"/>
        <v>1.0658298214972137</v>
      </c>
      <c r="DY27" s="122">
        <f t="shared" si="16"/>
        <v>0.35527660716573795</v>
      </c>
      <c r="DZ27" s="122">
        <f t="shared" si="16"/>
        <v>0.35527660716573795</v>
      </c>
      <c r="EA27" s="122">
        <f t="shared" si="16"/>
        <v>0.35527660716573795</v>
      </c>
      <c r="EB27" s="122">
        <f t="shared" si="16"/>
        <v>2.1316596429944266</v>
      </c>
      <c r="EC27" s="122">
        <f t="shared" si="16"/>
        <v>0.35527660716573772</v>
      </c>
      <c r="ED27" s="122">
        <f t="shared" si="16"/>
        <v>1.0658298214972137</v>
      </c>
      <c r="EE27" s="122">
        <f t="shared" si="16"/>
        <v>1.0658298214972133</v>
      </c>
      <c r="EF27" s="122">
        <f t="shared" si="16"/>
        <v>0.35527660716573772</v>
      </c>
      <c r="EG27" s="122">
        <f t="shared" si="16"/>
        <v>0.35527660716573795</v>
      </c>
      <c r="EH27" s="122">
        <f t="shared" si="16"/>
        <v>1.0658298214972133</v>
      </c>
      <c r="EI27" s="122">
        <f t="shared" si="16"/>
        <v>0.35527660716573772</v>
      </c>
      <c r="EJ27" s="122">
        <f t="shared" si="16"/>
        <v>0.35527660716573772</v>
      </c>
      <c r="EK27" s="122">
        <f t="shared" si="16"/>
        <v>0.35527660716573795</v>
      </c>
      <c r="EL27" s="122">
        <f t="shared" si="16"/>
        <v>2.1316596429944275</v>
      </c>
      <c r="EM27" s="122">
        <f t="shared" si="16"/>
        <v>0.35527660716573795</v>
      </c>
      <c r="EN27" s="122">
        <f t="shared" si="16"/>
        <v>0.35527660716573795</v>
      </c>
      <c r="EO27" s="122">
        <f t="shared" si="17"/>
        <v>1.0658298214972137</v>
      </c>
      <c r="EP27" s="122">
        <f t="shared" si="17"/>
        <v>1.7763830358286885</v>
      </c>
      <c r="EQ27" s="122">
        <f t="shared" si="17"/>
        <v>0.35527660716573772</v>
      </c>
      <c r="ER27" s="122">
        <f t="shared" si="17"/>
        <v>1.0658298214972137</v>
      </c>
      <c r="ES27" s="122">
        <f t="shared" si="17"/>
        <v>0.35527660716573772</v>
      </c>
      <c r="ET27" s="122">
        <f t="shared" si="17"/>
        <v>0.35527660716573772</v>
      </c>
      <c r="EU27" s="122">
        <f t="shared" si="17"/>
        <v>1.7763830358286898</v>
      </c>
      <c r="EV27" s="122">
        <f t="shared" si="17"/>
        <v>0.35527660716573795</v>
      </c>
      <c r="EW27" s="122">
        <f t="shared" si="17"/>
        <v>2.1316596429944266</v>
      </c>
      <c r="EX27" s="122">
        <f t="shared" si="17"/>
        <v>2.1316596429944266</v>
      </c>
      <c r="EY27" s="122">
        <f t="shared" si="17"/>
        <v>0.35527660716573772</v>
      </c>
      <c r="EZ27" s="122">
        <f t="shared" si="17"/>
        <v>0.35527660716573772</v>
      </c>
      <c r="FA27" s="122">
        <f t="shared" si="17"/>
        <v>2.1316596429944266</v>
      </c>
      <c r="FB27" s="122">
        <f t="shared" si="17"/>
        <v>2.1316596429944266</v>
      </c>
      <c r="FC27" s="122">
        <f t="shared" si="17"/>
        <v>0.35527660716573795</v>
      </c>
      <c r="FD27" s="122">
        <f t="shared" si="17"/>
        <v>0.35527660716573772</v>
      </c>
      <c r="FE27" s="122">
        <f t="shared" si="18"/>
        <v>2.1316596429944266</v>
      </c>
      <c r="FF27" s="122">
        <f t="shared" si="8"/>
        <v>0.35527660716573772</v>
      </c>
      <c r="FG27" s="122">
        <f t="shared" si="8"/>
        <v>0.35527660716573795</v>
      </c>
      <c r="FH27" s="122">
        <f t="shared" si="8"/>
        <v>0.35527660716573772</v>
      </c>
      <c r="FI27" s="122">
        <f t="shared" si="8"/>
        <v>0.35527660716573772</v>
      </c>
      <c r="FJ27" s="122">
        <f t="shared" si="8"/>
        <v>0.35527660716573772</v>
      </c>
      <c r="FK27" s="122">
        <f t="shared" si="8"/>
        <v>1.7763830358286885</v>
      </c>
      <c r="FL27" s="122">
        <f t="shared" si="8"/>
        <v>0.35527660716573772</v>
      </c>
      <c r="FM27" s="122">
        <f t="shared" si="8"/>
        <v>0.35527660716573772</v>
      </c>
      <c r="FN27" s="122">
        <f t="shared" si="8"/>
        <v>0.35527660716573772</v>
      </c>
      <c r="FO27" s="122">
        <f t="shared" si="8"/>
        <v>1.0658298214972133</v>
      </c>
      <c r="FP27" s="122">
        <f t="shared" si="8"/>
        <v>0.35527660716573772</v>
      </c>
      <c r="FQ27" s="122">
        <f t="shared" si="8"/>
        <v>0.35527660716573772</v>
      </c>
      <c r="FR27" s="122">
        <f t="shared" si="8"/>
        <v>0.35527660716573795</v>
      </c>
      <c r="FS27" s="122">
        <f t="shared" si="8"/>
        <v>0.35527660716573772</v>
      </c>
      <c r="FT27" s="122">
        <f t="shared" si="8"/>
        <v>1.0658298214972137</v>
      </c>
      <c r="FU27" s="122">
        <f t="shared" si="8"/>
        <v>2.1316596429944266</v>
      </c>
      <c r="FV27" s="122">
        <f t="shared" si="13"/>
        <v>2.1316596429944266</v>
      </c>
      <c r="FW27" s="122">
        <f t="shared" si="13"/>
        <v>0.35527660716573772</v>
      </c>
      <c r="FX27" s="122">
        <f t="shared" si="13"/>
        <v>2.1316596429944266</v>
      </c>
      <c r="FY27" s="122">
        <f t="shared" si="13"/>
        <v>0.35527660716573772</v>
      </c>
      <c r="FZ27" s="122">
        <f t="shared" si="13"/>
        <v>1.0658298214972137</v>
      </c>
      <c r="GA27" s="122">
        <f t="shared" si="13"/>
        <v>0.35527660716573772</v>
      </c>
      <c r="GB27" s="122">
        <f t="shared" si="13"/>
        <v>0.35527660716573772</v>
      </c>
      <c r="GC27" s="122">
        <f t="shared" si="13"/>
        <v>0.35527660716573772</v>
      </c>
      <c r="GD27" s="122">
        <f t="shared" si="12"/>
        <v>0.35527660716573772</v>
      </c>
      <c r="GE27" s="122">
        <f t="shared" si="12"/>
        <v>1.7763830358286885</v>
      </c>
      <c r="GF27" s="122">
        <f t="shared" si="12"/>
        <v>0.35527660716573772</v>
      </c>
      <c r="GG27" s="122">
        <f t="shared" si="12"/>
        <v>0.35527660716573772</v>
      </c>
      <c r="GH27" s="122">
        <f t="shared" si="12"/>
        <v>0.35527660716573772</v>
      </c>
      <c r="GI27" s="122">
        <f t="shared" si="12"/>
        <v>1.7763830358286885</v>
      </c>
      <c r="GJ27" s="123">
        <f t="shared" si="14"/>
        <v>141066</v>
      </c>
      <c r="GK27" s="122">
        <f t="shared" si="6"/>
        <v>6.4504937075292779E-15</v>
      </c>
      <c r="GL27" s="122">
        <f t="shared" si="7"/>
        <v>141066</v>
      </c>
    </row>
    <row r="28" spans="1:194" x14ac:dyDescent="0.3">
      <c r="A28" t="s">
        <v>120</v>
      </c>
      <c r="B28">
        <v>1</v>
      </c>
      <c r="C28">
        <v>6</v>
      </c>
      <c r="D28">
        <v>1</v>
      </c>
      <c r="E28">
        <v>3</v>
      </c>
      <c r="F28">
        <v>1</v>
      </c>
      <c r="G28">
        <v>3</v>
      </c>
      <c r="H28">
        <v>1</v>
      </c>
      <c r="I28">
        <v>1</v>
      </c>
      <c r="J28">
        <v>5</v>
      </c>
      <c r="K28">
        <v>5</v>
      </c>
      <c r="L28">
        <v>3</v>
      </c>
      <c r="M28">
        <v>4</v>
      </c>
      <c r="N28">
        <v>1</v>
      </c>
      <c r="O28">
        <v>4</v>
      </c>
      <c r="P28">
        <v>4</v>
      </c>
      <c r="Q28">
        <v>1</v>
      </c>
      <c r="R28">
        <v>1</v>
      </c>
      <c r="S28">
        <v>5</v>
      </c>
      <c r="T28">
        <v>1</v>
      </c>
      <c r="U28">
        <v>5</v>
      </c>
      <c r="V28">
        <v>6</v>
      </c>
      <c r="W28">
        <v>6</v>
      </c>
      <c r="X28">
        <v>5</v>
      </c>
      <c r="Y28">
        <v>5</v>
      </c>
      <c r="Z28">
        <v>1</v>
      </c>
      <c r="AA28">
        <v>1</v>
      </c>
      <c r="AB28">
        <v>1</v>
      </c>
      <c r="AC28">
        <v>3</v>
      </c>
      <c r="AD28">
        <v>1</v>
      </c>
      <c r="AE28">
        <v>1</v>
      </c>
      <c r="AF28">
        <v>3</v>
      </c>
      <c r="AG28">
        <v>1</v>
      </c>
      <c r="AH28">
        <v>1</v>
      </c>
      <c r="AI28">
        <v>1</v>
      </c>
      <c r="AJ28">
        <v>6</v>
      </c>
      <c r="AK28">
        <v>3</v>
      </c>
      <c r="AL28">
        <v>1</v>
      </c>
      <c r="AM28">
        <v>1</v>
      </c>
      <c r="AN28">
        <v>1</v>
      </c>
      <c r="AO28">
        <v>3</v>
      </c>
      <c r="AP28">
        <v>1</v>
      </c>
      <c r="AQ28">
        <v>1</v>
      </c>
      <c r="AR28">
        <v>3</v>
      </c>
      <c r="AS28">
        <v>4</v>
      </c>
      <c r="AT28">
        <v>5</v>
      </c>
      <c r="AU28">
        <v>1</v>
      </c>
      <c r="AV28">
        <v>2</v>
      </c>
      <c r="AW28">
        <v>4</v>
      </c>
      <c r="AX28">
        <v>5</v>
      </c>
      <c r="AY28">
        <v>1</v>
      </c>
      <c r="AZ28">
        <v>3</v>
      </c>
      <c r="BA28">
        <v>5</v>
      </c>
      <c r="BB28">
        <v>1</v>
      </c>
      <c r="BC28">
        <v>4</v>
      </c>
      <c r="BD28">
        <v>1</v>
      </c>
      <c r="BE28">
        <v>1</v>
      </c>
      <c r="BF28">
        <v>5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3</v>
      </c>
      <c r="BS28">
        <v>6</v>
      </c>
      <c r="BT28">
        <v>1</v>
      </c>
      <c r="BU28">
        <v>1</v>
      </c>
      <c r="BV28">
        <v>5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5</v>
      </c>
      <c r="CC28">
        <v>6</v>
      </c>
      <c r="CD28">
        <v>6</v>
      </c>
      <c r="CE28">
        <v>5</v>
      </c>
      <c r="CF28">
        <v>1</v>
      </c>
      <c r="CG28">
        <v>1</v>
      </c>
      <c r="CH28">
        <v>1</v>
      </c>
      <c r="CI28">
        <v>2</v>
      </c>
      <c r="CJ28">
        <v>1</v>
      </c>
      <c r="CK28">
        <v>1</v>
      </c>
      <c r="CL28">
        <v>5</v>
      </c>
      <c r="CM28">
        <v>5</v>
      </c>
      <c r="CN28">
        <v>1</v>
      </c>
      <c r="CO28">
        <v>1</v>
      </c>
      <c r="CP28">
        <v>4</v>
      </c>
      <c r="CQ28">
        <v>5</v>
      </c>
      <c r="CR28">
        <v>140678</v>
      </c>
      <c r="CT28">
        <f t="shared" si="19"/>
        <v>0.35527660716573795</v>
      </c>
      <c r="CU28" s="122">
        <f t="shared" si="19"/>
        <v>2.1316596429944248</v>
      </c>
      <c r="CV28" s="122">
        <f t="shared" si="19"/>
        <v>0.3552766071657375</v>
      </c>
      <c r="CW28" s="122">
        <f t="shared" si="19"/>
        <v>1.0658298214972137</v>
      </c>
      <c r="CX28" s="122">
        <f t="shared" si="19"/>
        <v>0.3552766071657375</v>
      </c>
      <c r="CY28" s="122">
        <f t="shared" si="19"/>
        <v>1.0658298214972137</v>
      </c>
      <c r="CZ28" s="122">
        <f t="shared" si="19"/>
        <v>0.3552766071657375</v>
      </c>
      <c r="DA28" s="122">
        <f t="shared" si="19"/>
        <v>0.35527660716573795</v>
      </c>
      <c r="DB28" s="122">
        <f t="shared" si="19"/>
        <v>1.7763830358286876</v>
      </c>
      <c r="DC28" s="122">
        <f t="shared" si="19"/>
        <v>1.7763830358286885</v>
      </c>
      <c r="DD28" s="122">
        <f t="shared" si="19"/>
        <v>1.0658298214972133</v>
      </c>
      <c r="DE28" s="122">
        <f t="shared" si="19"/>
        <v>1.4211064286629509</v>
      </c>
      <c r="DF28" s="122">
        <f t="shared" si="15"/>
        <v>0.35527660716573772</v>
      </c>
      <c r="DG28" s="122">
        <f t="shared" si="15"/>
        <v>1.42110642866295</v>
      </c>
      <c r="DH28" s="122">
        <f t="shared" si="15"/>
        <v>1.4211064286629509</v>
      </c>
      <c r="DI28" s="122">
        <f t="shared" si="15"/>
        <v>0.35527660716573795</v>
      </c>
      <c r="DJ28" s="122">
        <f t="shared" si="15"/>
        <v>0.35527660716573795</v>
      </c>
      <c r="DK28" s="122">
        <f t="shared" si="15"/>
        <v>1.7763830358286898</v>
      </c>
      <c r="DL28" s="122">
        <f t="shared" si="15"/>
        <v>0.35527660716573772</v>
      </c>
      <c r="DM28" s="122">
        <f t="shared" si="15"/>
        <v>1.7763830358286898</v>
      </c>
      <c r="DN28" s="122">
        <f t="shared" si="15"/>
        <v>2.1316596429944266</v>
      </c>
      <c r="DO28" s="122">
        <f t="shared" si="15"/>
        <v>2.1316596429944275</v>
      </c>
      <c r="DP28" s="122">
        <f t="shared" si="15"/>
        <v>1.7763830358286898</v>
      </c>
      <c r="DQ28" s="122">
        <f t="shared" si="15"/>
        <v>1.7763830358286885</v>
      </c>
      <c r="DR28" s="122">
        <f t="shared" si="15"/>
        <v>0.35527660716573772</v>
      </c>
      <c r="DS28" s="122">
        <f t="shared" si="15"/>
        <v>0.35527660716573772</v>
      </c>
      <c r="DT28" s="122">
        <f t="shared" si="15"/>
        <v>0.35527660716573795</v>
      </c>
      <c r="DU28" s="122">
        <f t="shared" si="15"/>
        <v>1.0658298214972137</v>
      </c>
      <c r="DV28" s="122">
        <f t="shared" si="20"/>
        <v>0.35527660716573772</v>
      </c>
      <c r="DW28" s="122">
        <f t="shared" si="20"/>
        <v>0.35527660716573772</v>
      </c>
      <c r="DX28" s="122">
        <f t="shared" si="20"/>
        <v>1.0658298214972137</v>
      </c>
      <c r="DY28" s="122">
        <f t="shared" si="16"/>
        <v>0.35527660716573795</v>
      </c>
      <c r="DZ28" s="122">
        <f t="shared" si="16"/>
        <v>0.35527660716573795</v>
      </c>
      <c r="EA28" s="122">
        <f t="shared" si="16"/>
        <v>0.35527660716573795</v>
      </c>
      <c r="EB28" s="122">
        <f t="shared" si="16"/>
        <v>2.1316596429944266</v>
      </c>
      <c r="EC28" s="122">
        <f t="shared" si="16"/>
        <v>1.0658298214972133</v>
      </c>
      <c r="ED28" s="122">
        <f t="shared" si="16"/>
        <v>0.35527660716573795</v>
      </c>
      <c r="EE28" s="122">
        <f t="shared" si="16"/>
        <v>0.35527660716573772</v>
      </c>
      <c r="EF28" s="122">
        <f t="shared" si="16"/>
        <v>0.35527660716573772</v>
      </c>
      <c r="EG28" s="122">
        <f t="shared" si="16"/>
        <v>1.0658298214972137</v>
      </c>
      <c r="EH28" s="122">
        <f t="shared" si="16"/>
        <v>0.35527660716573772</v>
      </c>
      <c r="EI28" s="122">
        <f t="shared" si="16"/>
        <v>0.35527660716573772</v>
      </c>
      <c r="EJ28" s="122">
        <f t="shared" si="16"/>
        <v>1.0658298214972133</v>
      </c>
      <c r="EK28" s="122">
        <f t="shared" si="16"/>
        <v>1.4211064286629518</v>
      </c>
      <c r="EL28" s="122">
        <f t="shared" si="16"/>
        <v>1.7763830358286898</v>
      </c>
      <c r="EM28" s="122">
        <f t="shared" si="16"/>
        <v>0.35527660716573795</v>
      </c>
      <c r="EN28" s="122">
        <f t="shared" si="16"/>
        <v>0.71055321433147589</v>
      </c>
      <c r="EO28" s="122">
        <f t="shared" si="17"/>
        <v>1.4211064286629518</v>
      </c>
      <c r="EP28" s="122">
        <f t="shared" si="17"/>
        <v>1.7763830358286885</v>
      </c>
      <c r="EQ28" s="122">
        <f t="shared" si="17"/>
        <v>0.35527660716573772</v>
      </c>
      <c r="ER28" s="122">
        <f t="shared" si="17"/>
        <v>1.0658298214972137</v>
      </c>
      <c r="ES28" s="122">
        <f t="shared" si="17"/>
        <v>1.7763830358286885</v>
      </c>
      <c r="ET28" s="122">
        <f t="shared" si="17"/>
        <v>0.35527660716573772</v>
      </c>
      <c r="EU28" s="122">
        <f t="shared" si="17"/>
        <v>1.4211064286629518</v>
      </c>
      <c r="EV28" s="122">
        <f t="shared" si="17"/>
        <v>0.35527660716573795</v>
      </c>
      <c r="EW28" s="122">
        <f t="shared" si="17"/>
        <v>0.35527660716573772</v>
      </c>
      <c r="EX28" s="122">
        <f t="shared" si="17"/>
        <v>1.7763830358286885</v>
      </c>
      <c r="EY28" s="122">
        <f t="shared" si="17"/>
        <v>0.35527660716573772</v>
      </c>
      <c r="EZ28" s="122">
        <f t="shared" si="17"/>
        <v>0.35527660716573772</v>
      </c>
      <c r="FA28" s="122">
        <f t="shared" si="17"/>
        <v>0.35527660716573772</v>
      </c>
      <c r="FB28" s="122">
        <f t="shared" si="17"/>
        <v>0.35527660716573772</v>
      </c>
      <c r="FC28" s="122">
        <f t="shared" si="17"/>
        <v>0.35527660716573795</v>
      </c>
      <c r="FD28" s="122">
        <f t="shared" si="17"/>
        <v>0.35527660716573772</v>
      </c>
      <c r="FE28" s="122">
        <f t="shared" si="18"/>
        <v>0.35527660716573772</v>
      </c>
      <c r="FF28" s="122">
        <f t="shared" si="8"/>
        <v>0.35527660716573772</v>
      </c>
      <c r="FG28" s="122">
        <f t="shared" si="8"/>
        <v>0.35527660716573795</v>
      </c>
      <c r="FH28" s="122">
        <f t="shared" si="8"/>
        <v>0.35527660716573772</v>
      </c>
      <c r="FI28" s="122">
        <f t="shared" si="8"/>
        <v>0.35527660716573772</v>
      </c>
      <c r="FJ28" s="122">
        <f t="shared" si="8"/>
        <v>1.0658298214972133</v>
      </c>
      <c r="FK28" s="122">
        <f t="shared" si="8"/>
        <v>2.1316596429944266</v>
      </c>
      <c r="FL28" s="122">
        <f t="shared" si="8"/>
        <v>0.35527660716573772</v>
      </c>
      <c r="FM28" s="122">
        <f t="shared" si="8"/>
        <v>0.35527660716573772</v>
      </c>
      <c r="FN28" s="122">
        <f t="shared" si="8"/>
        <v>1.7763830358286885</v>
      </c>
      <c r="FO28" s="122">
        <f t="shared" ref="FO28:FU37" si="21">BW$2*BW28</f>
        <v>0.35527660716573772</v>
      </c>
      <c r="FP28" s="122">
        <f t="shared" si="21"/>
        <v>0.35527660716573772</v>
      </c>
      <c r="FQ28" s="122">
        <f t="shared" si="21"/>
        <v>0.35527660716573772</v>
      </c>
      <c r="FR28" s="122">
        <f t="shared" si="21"/>
        <v>0.35527660716573795</v>
      </c>
      <c r="FS28" s="122">
        <f t="shared" si="21"/>
        <v>0.35527660716573772</v>
      </c>
      <c r="FT28" s="122">
        <f t="shared" si="21"/>
        <v>1.7763830358286898</v>
      </c>
      <c r="FU28" s="122">
        <f t="shared" si="21"/>
        <v>2.1316596429944266</v>
      </c>
      <c r="FV28" s="122">
        <f t="shared" si="13"/>
        <v>2.1316596429944266</v>
      </c>
      <c r="FW28" s="122">
        <f t="shared" si="13"/>
        <v>1.7763830358286885</v>
      </c>
      <c r="FX28" s="122">
        <f t="shared" si="13"/>
        <v>0.35527660716573772</v>
      </c>
      <c r="FY28" s="122">
        <f t="shared" si="13"/>
        <v>0.35527660716573772</v>
      </c>
      <c r="FZ28" s="122">
        <f t="shared" si="13"/>
        <v>0.35527660716573795</v>
      </c>
      <c r="GA28" s="122">
        <f t="shared" si="13"/>
        <v>0.71055321433147545</v>
      </c>
      <c r="GB28" s="122">
        <f t="shared" si="13"/>
        <v>0.35527660716573772</v>
      </c>
      <c r="GC28" s="122">
        <f t="shared" si="13"/>
        <v>0.35527660716573772</v>
      </c>
      <c r="GD28" s="122">
        <f t="shared" si="12"/>
        <v>1.7763830358286885</v>
      </c>
      <c r="GE28" s="122">
        <f t="shared" si="12"/>
        <v>1.7763830358286885</v>
      </c>
      <c r="GF28" s="122">
        <f t="shared" si="12"/>
        <v>0.35527660716573772</v>
      </c>
      <c r="GG28" s="122">
        <f t="shared" si="12"/>
        <v>0.35527660716573772</v>
      </c>
      <c r="GH28" s="122">
        <f t="shared" si="12"/>
        <v>1.4211064286629509</v>
      </c>
      <c r="GI28" s="122">
        <f t="shared" si="12"/>
        <v>1.7763830358286885</v>
      </c>
      <c r="GJ28" s="123">
        <f t="shared" si="14"/>
        <v>140678</v>
      </c>
      <c r="GK28" s="122">
        <f t="shared" si="6"/>
        <v>9.3655416104882863E-17</v>
      </c>
      <c r="GL28" s="122">
        <f t="shared" si="7"/>
        <v>140678</v>
      </c>
    </row>
    <row r="29" spans="1:194" x14ac:dyDescent="0.3">
      <c r="A29" t="s">
        <v>121</v>
      </c>
      <c r="B29">
        <v>6</v>
      </c>
      <c r="C29">
        <v>6</v>
      </c>
      <c r="D29">
        <v>6</v>
      </c>
      <c r="E29">
        <v>1</v>
      </c>
      <c r="F29">
        <v>1</v>
      </c>
      <c r="G29">
        <v>1</v>
      </c>
      <c r="H29">
        <v>6</v>
      </c>
      <c r="I29">
        <v>5</v>
      </c>
      <c r="J29">
        <v>6</v>
      </c>
      <c r="K29">
        <v>1</v>
      </c>
      <c r="L29">
        <v>1</v>
      </c>
      <c r="M29">
        <v>1</v>
      </c>
      <c r="N29">
        <v>4</v>
      </c>
      <c r="O29">
        <v>1</v>
      </c>
      <c r="P29">
        <v>2</v>
      </c>
      <c r="Q29">
        <v>2</v>
      </c>
      <c r="R29">
        <v>3</v>
      </c>
      <c r="S29">
        <v>5</v>
      </c>
      <c r="T29">
        <v>1</v>
      </c>
      <c r="U29">
        <v>6</v>
      </c>
      <c r="V29">
        <v>6</v>
      </c>
      <c r="W29">
        <v>6</v>
      </c>
      <c r="X29">
        <v>6</v>
      </c>
      <c r="Y29">
        <v>6</v>
      </c>
      <c r="Z29">
        <v>5</v>
      </c>
      <c r="AA29">
        <v>1</v>
      </c>
      <c r="AB29">
        <v>5</v>
      </c>
      <c r="AC29">
        <v>1</v>
      </c>
      <c r="AD29">
        <v>5</v>
      </c>
      <c r="AE29">
        <v>1</v>
      </c>
      <c r="AF29">
        <v>1</v>
      </c>
      <c r="AG29">
        <v>5</v>
      </c>
      <c r="AH29">
        <v>1</v>
      </c>
      <c r="AI29">
        <v>1</v>
      </c>
      <c r="AJ29">
        <v>6</v>
      </c>
      <c r="AK29">
        <v>1</v>
      </c>
      <c r="AL29">
        <v>1</v>
      </c>
      <c r="AM29">
        <v>5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4</v>
      </c>
      <c r="AT29">
        <v>6</v>
      </c>
      <c r="AU29">
        <v>1</v>
      </c>
      <c r="AV29">
        <v>5</v>
      </c>
      <c r="AW29">
        <v>4</v>
      </c>
      <c r="AX29">
        <v>1</v>
      </c>
      <c r="AY29">
        <v>5</v>
      </c>
      <c r="AZ29">
        <v>1</v>
      </c>
      <c r="BA29">
        <v>5</v>
      </c>
      <c r="BB29">
        <v>1</v>
      </c>
      <c r="BC29">
        <v>5</v>
      </c>
      <c r="BD29">
        <v>1</v>
      </c>
      <c r="BE29">
        <v>4</v>
      </c>
      <c r="BF29">
        <v>5</v>
      </c>
      <c r="BG29">
        <v>4</v>
      </c>
      <c r="BH29">
        <v>5</v>
      </c>
      <c r="BI29">
        <v>5</v>
      </c>
      <c r="BJ29">
        <v>1</v>
      </c>
      <c r="BK29">
        <v>1</v>
      </c>
      <c r="BL29">
        <v>5</v>
      </c>
      <c r="BM29">
        <v>6</v>
      </c>
      <c r="BN29">
        <v>6</v>
      </c>
      <c r="BO29">
        <v>1</v>
      </c>
      <c r="BP29">
        <v>1</v>
      </c>
      <c r="BQ29">
        <v>1</v>
      </c>
      <c r="BR29">
        <v>5</v>
      </c>
      <c r="BS29">
        <v>5</v>
      </c>
      <c r="BT29">
        <v>1</v>
      </c>
      <c r="BU29">
        <v>1</v>
      </c>
      <c r="BV29">
        <v>5</v>
      </c>
      <c r="BW29">
        <v>5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6</v>
      </c>
      <c r="CD29">
        <v>6</v>
      </c>
      <c r="CE29">
        <v>1</v>
      </c>
      <c r="CF29">
        <v>5</v>
      </c>
      <c r="CG29">
        <v>6</v>
      </c>
      <c r="CH29">
        <v>1</v>
      </c>
      <c r="CI29">
        <v>1</v>
      </c>
      <c r="CJ29">
        <v>1</v>
      </c>
      <c r="CK29">
        <v>5</v>
      </c>
      <c r="CL29">
        <v>6</v>
      </c>
      <c r="CM29">
        <v>5</v>
      </c>
      <c r="CN29">
        <v>1</v>
      </c>
      <c r="CO29">
        <v>1</v>
      </c>
      <c r="CP29">
        <v>2</v>
      </c>
      <c r="CQ29">
        <v>5</v>
      </c>
      <c r="CR29">
        <v>123666</v>
      </c>
      <c r="CT29">
        <f t="shared" si="19"/>
        <v>2.1316596429944275</v>
      </c>
      <c r="CU29" s="122">
        <f t="shared" si="19"/>
        <v>2.1316596429944248</v>
      </c>
      <c r="CV29" s="122">
        <f t="shared" si="19"/>
        <v>2.1316596429944248</v>
      </c>
      <c r="CW29" s="122">
        <f t="shared" si="19"/>
        <v>0.35527660716573795</v>
      </c>
      <c r="CX29" s="122">
        <f t="shared" si="19"/>
        <v>0.3552766071657375</v>
      </c>
      <c r="CY29" s="122">
        <f t="shared" si="19"/>
        <v>0.35527660716573795</v>
      </c>
      <c r="CZ29" s="122">
        <f t="shared" si="19"/>
        <v>2.1316596429944248</v>
      </c>
      <c r="DA29" s="122">
        <f t="shared" si="19"/>
        <v>1.7763830358286898</v>
      </c>
      <c r="DB29" s="122">
        <f t="shared" si="19"/>
        <v>2.1316596429944248</v>
      </c>
      <c r="DC29" s="122">
        <f t="shared" si="19"/>
        <v>0.35527660716573772</v>
      </c>
      <c r="DD29" s="122">
        <f t="shared" si="19"/>
        <v>0.35527660716573772</v>
      </c>
      <c r="DE29" s="122">
        <f t="shared" si="19"/>
        <v>0.35527660716573772</v>
      </c>
      <c r="DF29" s="122">
        <f t="shared" si="15"/>
        <v>1.4211064286629509</v>
      </c>
      <c r="DG29" s="122">
        <f t="shared" si="15"/>
        <v>0.3552766071657375</v>
      </c>
      <c r="DH29" s="122">
        <f t="shared" si="15"/>
        <v>0.71055321433147545</v>
      </c>
      <c r="DI29" s="122">
        <f t="shared" si="15"/>
        <v>0.71055321433147589</v>
      </c>
      <c r="DJ29" s="122">
        <f t="shared" si="15"/>
        <v>1.0658298214972137</v>
      </c>
      <c r="DK29" s="122">
        <f t="shared" si="15"/>
        <v>1.7763830358286898</v>
      </c>
      <c r="DL29" s="122">
        <f t="shared" si="15"/>
        <v>0.35527660716573772</v>
      </c>
      <c r="DM29" s="122">
        <f t="shared" si="15"/>
        <v>2.1316596429944275</v>
      </c>
      <c r="DN29" s="122">
        <f t="shared" si="15"/>
        <v>2.1316596429944266</v>
      </c>
      <c r="DO29" s="122">
        <f t="shared" si="15"/>
        <v>2.1316596429944275</v>
      </c>
      <c r="DP29" s="122">
        <f t="shared" si="15"/>
        <v>2.1316596429944275</v>
      </c>
      <c r="DQ29" s="122">
        <f t="shared" si="15"/>
        <v>2.1316596429944266</v>
      </c>
      <c r="DR29" s="122">
        <f t="shared" si="15"/>
        <v>1.7763830358286885</v>
      </c>
      <c r="DS29" s="122">
        <f t="shared" si="15"/>
        <v>0.35527660716573772</v>
      </c>
      <c r="DT29" s="122">
        <f t="shared" si="15"/>
        <v>1.7763830358286898</v>
      </c>
      <c r="DU29" s="122">
        <f t="shared" si="15"/>
        <v>0.35527660716573795</v>
      </c>
      <c r="DV29" s="122">
        <f t="shared" si="20"/>
        <v>1.7763830358286885</v>
      </c>
      <c r="DW29" s="122">
        <f t="shared" si="20"/>
        <v>0.35527660716573772</v>
      </c>
      <c r="DX29" s="122">
        <f t="shared" si="20"/>
        <v>0.35527660716573795</v>
      </c>
      <c r="DY29" s="122">
        <f t="shared" si="16"/>
        <v>1.7763830358286898</v>
      </c>
      <c r="DZ29" s="122">
        <f t="shared" si="16"/>
        <v>0.35527660716573795</v>
      </c>
      <c r="EA29" s="122">
        <f t="shared" si="16"/>
        <v>0.35527660716573795</v>
      </c>
      <c r="EB29" s="122">
        <f t="shared" si="16"/>
        <v>2.1316596429944266</v>
      </c>
      <c r="EC29" s="122">
        <f t="shared" si="16"/>
        <v>0.35527660716573772</v>
      </c>
      <c r="ED29" s="122">
        <f t="shared" si="16"/>
        <v>0.35527660716573795</v>
      </c>
      <c r="EE29" s="122">
        <f t="shared" si="16"/>
        <v>1.7763830358286885</v>
      </c>
      <c r="EF29" s="122">
        <f t="shared" si="16"/>
        <v>0.35527660716573772</v>
      </c>
      <c r="EG29" s="122">
        <f t="shared" si="16"/>
        <v>0.35527660716573795</v>
      </c>
      <c r="EH29" s="122">
        <f t="shared" si="16"/>
        <v>0.35527660716573772</v>
      </c>
      <c r="EI29" s="122">
        <f t="shared" si="16"/>
        <v>0.35527660716573772</v>
      </c>
      <c r="EJ29" s="122">
        <f t="shared" si="16"/>
        <v>0.35527660716573772</v>
      </c>
      <c r="EK29" s="122">
        <f t="shared" si="16"/>
        <v>1.4211064286629518</v>
      </c>
      <c r="EL29" s="122">
        <f t="shared" si="16"/>
        <v>2.1316596429944275</v>
      </c>
      <c r="EM29" s="122">
        <f t="shared" si="16"/>
        <v>0.35527660716573795</v>
      </c>
      <c r="EN29" s="122">
        <f t="shared" si="16"/>
        <v>1.7763830358286898</v>
      </c>
      <c r="EO29" s="122">
        <f t="shared" si="17"/>
        <v>1.4211064286629518</v>
      </c>
      <c r="EP29" s="122">
        <f t="shared" si="17"/>
        <v>0.35527660716573772</v>
      </c>
      <c r="EQ29" s="122">
        <f t="shared" si="17"/>
        <v>1.7763830358286885</v>
      </c>
      <c r="ER29" s="122">
        <f t="shared" si="17"/>
        <v>0.35527660716573795</v>
      </c>
      <c r="ES29" s="122">
        <f t="shared" si="17"/>
        <v>1.7763830358286885</v>
      </c>
      <c r="ET29" s="122">
        <f t="shared" si="17"/>
        <v>0.35527660716573772</v>
      </c>
      <c r="EU29" s="122">
        <f t="shared" si="17"/>
        <v>1.7763830358286898</v>
      </c>
      <c r="EV29" s="122">
        <f t="shared" si="17"/>
        <v>0.35527660716573795</v>
      </c>
      <c r="EW29" s="122">
        <f t="shared" si="17"/>
        <v>1.4211064286629509</v>
      </c>
      <c r="EX29" s="122">
        <f t="shared" si="17"/>
        <v>1.7763830358286885</v>
      </c>
      <c r="EY29" s="122">
        <f t="shared" si="17"/>
        <v>1.4211064286629509</v>
      </c>
      <c r="EZ29" s="122">
        <f t="shared" si="17"/>
        <v>1.7763830358286885</v>
      </c>
      <c r="FA29" s="122">
        <f t="shared" si="17"/>
        <v>1.7763830358286885</v>
      </c>
      <c r="FB29" s="122">
        <f t="shared" si="17"/>
        <v>0.35527660716573772</v>
      </c>
      <c r="FC29" s="122">
        <f t="shared" si="17"/>
        <v>0.35527660716573795</v>
      </c>
      <c r="FD29" s="122">
        <f t="shared" si="17"/>
        <v>1.7763830358286885</v>
      </c>
      <c r="FE29" s="122">
        <f t="shared" si="18"/>
        <v>2.1316596429944266</v>
      </c>
      <c r="FF29" s="122">
        <f t="shared" si="18"/>
        <v>2.1316596429944266</v>
      </c>
      <c r="FG29" s="122">
        <f t="shared" si="18"/>
        <v>0.35527660716573795</v>
      </c>
      <c r="FH29" s="122">
        <f t="shared" si="18"/>
        <v>0.35527660716573772</v>
      </c>
      <c r="FI29" s="122">
        <f t="shared" si="18"/>
        <v>0.35527660716573772</v>
      </c>
      <c r="FJ29" s="122">
        <f t="shared" si="18"/>
        <v>1.7763830358286885</v>
      </c>
      <c r="FK29" s="122">
        <f t="shared" si="18"/>
        <v>1.7763830358286885</v>
      </c>
      <c r="FL29" s="122">
        <f t="shared" si="18"/>
        <v>0.35527660716573772</v>
      </c>
      <c r="FM29" s="122">
        <f t="shared" si="18"/>
        <v>0.35527660716573772</v>
      </c>
      <c r="FN29" s="122">
        <f t="shared" si="18"/>
        <v>1.7763830358286885</v>
      </c>
      <c r="FO29" s="122">
        <f t="shared" si="21"/>
        <v>1.7763830358286885</v>
      </c>
      <c r="FP29" s="122">
        <f t="shared" si="21"/>
        <v>0.35527660716573772</v>
      </c>
      <c r="FQ29" s="122">
        <f t="shared" si="21"/>
        <v>0.35527660716573772</v>
      </c>
      <c r="FR29" s="122">
        <f t="shared" si="21"/>
        <v>0.35527660716573795</v>
      </c>
      <c r="FS29" s="122">
        <f t="shared" si="21"/>
        <v>0.35527660716573772</v>
      </c>
      <c r="FT29" s="122">
        <f t="shared" si="21"/>
        <v>0.35527660716573795</v>
      </c>
      <c r="FU29" s="122">
        <f t="shared" si="21"/>
        <v>2.1316596429944266</v>
      </c>
      <c r="FV29" s="122">
        <f t="shared" si="13"/>
        <v>2.1316596429944266</v>
      </c>
      <c r="FW29" s="122">
        <f t="shared" si="13"/>
        <v>0.35527660716573772</v>
      </c>
      <c r="FX29" s="122">
        <f t="shared" si="13"/>
        <v>1.7763830358286885</v>
      </c>
      <c r="FY29" s="122">
        <f t="shared" si="13"/>
        <v>2.1316596429944266</v>
      </c>
      <c r="FZ29" s="122">
        <f t="shared" si="13"/>
        <v>0.35527660716573795</v>
      </c>
      <c r="GA29" s="122">
        <f t="shared" si="13"/>
        <v>0.35527660716573772</v>
      </c>
      <c r="GB29" s="122">
        <f t="shared" si="13"/>
        <v>0.35527660716573772</v>
      </c>
      <c r="GC29" s="122">
        <f t="shared" si="13"/>
        <v>1.7763830358286885</v>
      </c>
      <c r="GD29" s="122">
        <f t="shared" si="12"/>
        <v>2.1316596429944266</v>
      </c>
      <c r="GE29" s="122">
        <f t="shared" si="12"/>
        <v>1.7763830358286885</v>
      </c>
      <c r="GF29" s="122">
        <f t="shared" si="12"/>
        <v>0.35527660716573772</v>
      </c>
      <c r="GG29" s="122">
        <f t="shared" si="12"/>
        <v>0.35527660716573772</v>
      </c>
      <c r="GH29" s="122">
        <f t="shared" si="12"/>
        <v>0.71055321433147545</v>
      </c>
      <c r="GI29" s="122">
        <f t="shared" si="12"/>
        <v>1.7763830358286885</v>
      </c>
      <c r="GJ29" s="123">
        <f t="shared" si="14"/>
        <v>123666</v>
      </c>
      <c r="GK29" s="122">
        <f t="shared" si="6"/>
        <v>1.6857974898878904E-8</v>
      </c>
      <c r="GL29" s="122">
        <f t="shared" si="7"/>
        <v>123665.99999998315</v>
      </c>
    </row>
    <row r="30" spans="1:194" x14ac:dyDescent="0.3">
      <c r="A30" t="s">
        <v>122</v>
      </c>
      <c r="B30">
        <v>6</v>
      </c>
      <c r="C30">
        <v>6</v>
      </c>
      <c r="D30">
        <v>6</v>
      </c>
      <c r="E30">
        <v>1</v>
      </c>
      <c r="F30">
        <v>1</v>
      </c>
      <c r="G30">
        <v>1</v>
      </c>
      <c r="H30">
        <v>6</v>
      </c>
      <c r="I30">
        <v>5</v>
      </c>
      <c r="J30">
        <v>6</v>
      </c>
      <c r="K30">
        <v>1</v>
      </c>
      <c r="L30">
        <v>1</v>
      </c>
      <c r="M30">
        <v>1</v>
      </c>
      <c r="N30">
        <v>4</v>
      </c>
      <c r="O30">
        <v>4</v>
      </c>
      <c r="P30">
        <v>2</v>
      </c>
      <c r="Q30">
        <v>2</v>
      </c>
      <c r="R30">
        <v>3</v>
      </c>
      <c r="S30">
        <v>5</v>
      </c>
      <c r="T30">
        <v>5</v>
      </c>
      <c r="U30">
        <v>6</v>
      </c>
      <c r="V30">
        <v>6</v>
      </c>
      <c r="W30">
        <v>6</v>
      </c>
      <c r="X30">
        <v>6</v>
      </c>
      <c r="Y30">
        <v>6</v>
      </c>
      <c r="Z30">
        <v>5</v>
      </c>
      <c r="AA30">
        <v>1</v>
      </c>
      <c r="AB30">
        <v>5</v>
      </c>
      <c r="AC30">
        <v>1</v>
      </c>
      <c r="AD30">
        <v>1</v>
      </c>
      <c r="AE30">
        <v>1</v>
      </c>
      <c r="AF30">
        <v>1</v>
      </c>
      <c r="AG30">
        <v>5</v>
      </c>
      <c r="AH30">
        <v>1</v>
      </c>
      <c r="AI30">
        <v>1</v>
      </c>
      <c r="AJ30">
        <v>6</v>
      </c>
      <c r="AK30">
        <v>1</v>
      </c>
      <c r="AL30">
        <v>4</v>
      </c>
      <c r="AM30">
        <v>4</v>
      </c>
      <c r="AN30">
        <v>5</v>
      </c>
      <c r="AO30">
        <v>1</v>
      </c>
      <c r="AP30">
        <v>4</v>
      </c>
      <c r="AQ30">
        <v>1</v>
      </c>
      <c r="AR30">
        <v>1</v>
      </c>
      <c r="AS30">
        <v>1</v>
      </c>
      <c r="AT30">
        <v>6</v>
      </c>
      <c r="AU30">
        <v>1</v>
      </c>
      <c r="AV30">
        <v>5</v>
      </c>
      <c r="AW30">
        <v>4</v>
      </c>
      <c r="AX30">
        <v>1</v>
      </c>
      <c r="AY30">
        <v>5</v>
      </c>
      <c r="AZ30">
        <v>1</v>
      </c>
      <c r="BA30">
        <v>5</v>
      </c>
      <c r="BB30">
        <v>1</v>
      </c>
      <c r="BC30">
        <v>5</v>
      </c>
      <c r="BD30">
        <v>1</v>
      </c>
      <c r="BE30">
        <v>4</v>
      </c>
      <c r="BF30">
        <v>5</v>
      </c>
      <c r="BG30">
        <v>4</v>
      </c>
      <c r="BH30">
        <v>5</v>
      </c>
      <c r="BI30">
        <v>5</v>
      </c>
      <c r="BJ30">
        <v>1</v>
      </c>
      <c r="BK30">
        <v>1</v>
      </c>
      <c r="BL30">
        <v>5</v>
      </c>
      <c r="BM30">
        <v>6</v>
      </c>
      <c r="BN30">
        <v>6</v>
      </c>
      <c r="BO30">
        <v>5</v>
      </c>
      <c r="BP30">
        <v>1</v>
      </c>
      <c r="BQ30">
        <v>1</v>
      </c>
      <c r="BR30">
        <v>5</v>
      </c>
      <c r="BS30">
        <v>1</v>
      </c>
      <c r="BT30">
        <v>1</v>
      </c>
      <c r="BU30">
        <v>1</v>
      </c>
      <c r="BV30">
        <v>5</v>
      </c>
      <c r="BW30">
        <v>5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6</v>
      </c>
      <c r="CD30">
        <v>6</v>
      </c>
      <c r="CE30">
        <v>1</v>
      </c>
      <c r="CF30">
        <v>5</v>
      </c>
      <c r="CG30">
        <v>6</v>
      </c>
      <c r="CH30">
        <v>1</v>
      </c>
      <c r="CI30">
        <v>1</v>
      </c>
      <c r="CJ30">
        <v>1</v>
      </c>
      <c r="CK30">
        <v>5</v>
      </c>
      <c r="CL30">
        <v>6</v>
      </c>
      <c r="CM30">
        <v>5</v>
      </c>
      <c r="CN30">
        <v>1</v>
      </c>
      <c r="CO30">
        <v>1</v>
      </c>
      <c r="CP30">
        <v>2</v>
      </c>
      <c r="CQ30">
        <v>5</v>
      </c>
      <c r="CR30">
        <v>113666</v>
      </c>
      <c r="CT30">
        <f t="shared" si="19"/>
        <v>2.1316596429944275</v>
      </c>
      <c r="CU30" s="122">
        <f t="shared" si="19"/>
        <v>2.1316596429944248</v>
      </c>
      <c r="CV30" s="122">
        <f t="shared" si="19"/>
        <v>2.1316596429944248</v>
      </c>
      <c r="CW30" s="122">
        <f t="shared" si="19"/>
        <v>0.35527660716573795</v>
      </c>
      <c r="CX30" s="122">
        <f t="shared" si="19"/>
        <v>0.3552766071657375</v>
      </c>
      <c r="CY30" s="122">
        <f t="shared" si="19"/>
        <v>0.35527660716573795</v>
      </c>
      <c r="CZ30" s="122">
        <f t="shared" si="19"/>
        <v>2.1316596429944248</v>
      </c>
      <c r="DA30" s="122">
        <f t="shared" si="19"/>
        <v>1.7763830358286898</v>
      </c>
      <c r="DB30" s="122">
        <f t="shared" si="19"/>
        <v>2.1316596429944248</v>
      </c>
      <c r="DC30" s="122">
        <f t="shared" si="19"/>
        <v>0.35527660716573772</v>
      </c>
      <c r="DD30" s="122">
        <f t="shared" si="19"/>
        <v>0.35527660716573772</v>
      </c>
      <c r="DE30" s="122">
        <f t="shared" si="19"/>
        <v>0.35527660716573772</v>
      </c>
      <c r="DF30" s="122">
        <f t="shared" si="15"/>
        <v>1.4211064286629509</v>
      </c>
      <c r="DG30" s="122">
        <f t="shared" si="15"/>
        <v>1.42110642866295</v>
      </c>
      <c r="DH30" s="122">
        <f t="shared" si="15"/>
        <v>0.71055321433147545</v>
      </c>
      <c r="DI30" s="122">
        <f t="shared" si="15"/>
        <v>0.71055321433147589</v>
      </c>
      <c r="DJ30" s="122">
        <f t="shared" si="15"/>
        <v>1.0658298214972137</v>
      </c>
      <c r="DK30" s="122">
        <f t="shared" si="15"/>
        <v>1.7763830358286898</v>
      </c>
      <c r="DL30" s="122">
        <f t="shared" si="15"/>
        <v>1.7763830358286885</v>
      </c>
      <c r="DM30" s="122">
        <f t="shared" si="15"/>
        <v>2.1316596429944275</v>
      </c>
      <c r="DN30" s="122">
        <f t="shared" si="15"/>
        <v>2.1316596429944266</v>
      </c>
      <c r="DO30" s="122">
        <f t="shared" si="15"/>
        <v>2.1316596429944275</v>
      </c>
      <c r="DP30" s="122">
        <f t="shared" si="15"/>
        <v>2.1316596429944275</v>
      </c>
      <c r="DQ30" s="122">
        <f t="shared" si="15"/>
        <v>2.1316596429944266</v>
      </c>
      <c r="DR30" s="122">
        <f t="shared" si="15"/>
        <v>1.7763830358286885</v>
      </c>
      <c r="DS30" s="122">
        <f t="shared" si="15"/>
        <v>0.35527660716573772</v>
      </c>
      <c r="DT30" s="122">
        <f t="shared" si="15"/>
        <v>1.7763830358286898</v>
      </c>
      <c r="DU30" s="122">
        <f t="shared" si="15"/>
        <v>0.35527660716573795</v>
      </c>
      <c r="DV30" s="122">
        <f t="shared" si="20"/>
        <v>0.35527660716573772</v>
      </c>
      <c r="DW30" s="122">
        <f t="shared" si="20"/>
        <v>0.35527660716573772</v>
      </c>
      <c r="DX30" s="122">
        <f t="shared" si="20"/>
        <v>0.35527660716573795</v>
      </c>
      <c r="DY30" s="122">
        <f t="shared" si="16"/>
        <v>1.7763830358286898</v>
      </c>
      <c r="DZ30" s="122">
        <f t="shared" si="16"/>
        <v>0.35527660716573795</v>
      </c>
      <c r="EA30" s="122">
        <f t="shared" si="16"/>
        <v>0.35527660716573795</v>
      </c>
      <c r="EB30" s="122">
        <f t="shared" si="16"/>
        <v>2.1316596429944266</v>
      </c>
      <c r="EC30" s="122">
        <f t="shared" si="16"/>
        <v>0.35527660716573772</v>
      </c>
      <c r="ED30" s="122">
        <f t="shared" si="16"/>
        <v>1.4211064286629518</v>
      </c>
      <c r="EE30" s="122">
        <f t="shared" si="16"/>
        <v>1.4211064286629509</v>
      </c>
      <c r="EF30" s="122">
        <f t="shared" si="16"/>
        <v>1.7763830358286885</v>
      </c>
      <c r="EG30" s="122">
        <f t="shared" si="16"/>
        <v>0.35527660716573795</v>
      </c>
      <c r="EH30" s="122">
        <f t="shared" si="16"/>
        <v>1.4211064286629509</v>
      </c>
      <c r="EI30" s="122">
        <f t="shared" si="16"/>
        <v>0.35527660716573772</v>
      </c>
      <c r="EJ30" s="122">
        <f t="shared" si="16"/>
        <v>0.35527660716573772</v>
      </c>
      <c r="EK30" s="122">
        <f t="shared" si="16"/>
        <v>0.35527660716573795</v>
      </c>
      <c r="EL30" s="122">
        <f t="shared" si="16"/>
        <v>2.1316596429944275</v>
      </c>
      <c r="EM30" s="122">
        <f t="shared" si="16"/>
        <v>0.35527660716573795</v>
      </c>
      <c r="EN30" s="122">
        <f t="shared" si="16"/>
        <v>1.7763830358286898</v>
      </c>
      <c r="EO30" s="122">
        <f t="shared" si="17"/>
        <v>1.4211064286629518</v>
      </c>
      <c r="EP30" s="122">
        <f t="shared" si="17"/>
        <v>0.35527660716573772</v>
      </c>
      <c r="EQ30" s="122">
        <f t="shared" si="17"/>
        <v>1.7763830358286885</v>
      </c>
      <c r="ER30" s="122">
        <f t="shared" si="17"/>
        <v>0.35527660716573795</v>
      </c>
      <c r="ES30" s="122">
        <f t="shared" si="17"/>
        <v>1.7763830358286885</v>
      </c>
      <c r="ET30" s="122">
        <f t="shared" si="17"/>
        <v>0.35527660716573772</v>
      </c>
      <c r="EU30" s="122">
        <f t="shared" si="17"/>
        <v>1.7763830358286898</v>
      </c>
      <c r="EV30" s="122">
        <f t="shared" si="17"/>
        <v>0.35527660716573795</v>
      </c>
      <c r="EW30" s="122">
        <f t="shared" si="17"/>
        <v>1.4211064286629509</v>
      </c>
      <c r="EX30" s="122">
        <f t="shared" si="17"/>
        <v>1.7763830358286885</v>
      </c>
      <c r="EY30" s="122">
        <f t="shared" si="17"/>
        <v>1.4211064286629509</v>
      </c>
      <c r="EZ30" s="122">
        <f t="shared" si="17"/>
        <v>1.7763830358286885</v>
      </c>
      <c r="FA30" s="122">
        <f t="shared" si="17"/>
        <v>1.7763830358286885</v>
      </c>
      <c r="FB30" s="122">
        <f t="shared" si="17"/>
        <v>0.35527660716573772</v>
      </c>
      <c r="FC30" s="122">
        <f t="shared" si="17"/>
        <v>0.35527660716573795</v>
      </c>
      <c r="FD30" s="122">
        <f t="shared" si="17"/>
        <v>1.7763830358286885</v>
      </c>
      <c r="FE30" s="122">
        <f t="shared" si="18"/>
        <v>2.1316596429944266</v>
      </c>
      <c r="FF30" s="122">
        <f t="shared" si="18"/>
        <v>2.1316596429944266</v>
      </c>
      <c r="FG30" s="122">
        <f t="shared" si="18"/>
        <v>1.7763830358286898</v>
      </c>
      <c r="FH30" s="122">
        <f t="shared" si="18"/>
        <v>0.35527660716573772</v>
      </c>
      <c r="FI30" s="122">
        <f t="shared" si="18"/>
        <v>0.35527660716573772</v>
      </c>
      <c r="FJ30" s="122">
        <f t="shared" si="18"/>
        <v>1.7763830358286885</v>
      </c>
      <c r="FK30" s="122">
        <f t="shared" si="18"/>
        <v>0.35527660716573772</v>
      </c>
      <c r="FL30" s="122">
        <f t="shared" si="18"/>
        <v>0.35527660716573772</v>
      </c>
      <c r="FM30" s="122">
        <f t="shared" si="18"/>
        <v>0.35527660716573772</v>
      </c>
      <c r="FN30" s="122">
        <f t="shared" si="18"/>
        <v>1.7763830358286885</v>
      </c>
      <c r="FO30" s="122">
        <f t="shared" si="21"/>
        <v>1.7763830358286885</v>
      </c>
      <c r="FP30" s="122">
        <f t="shared" si="21"/>
        <v>0.35527660716573772</v>
      </c>
      <c r="FQ30" s="122">
        <f t="shared" si="21"/>
        <v>0.35527660716573772</v>
      </c>
      <c r="FR30" s="122">
        <f t="shared" si="21"/>
        <v>0.35527660716573795</v>
      </c>
      <c r="FS30" s="122">
        <f t="shared" si="21"/>
        <v>0.35527660716573772</v>
      </c>
      <c r="FT30" s="122">
        <f t="shared" si="21"/>
        <v>0.35527660716573795</v>
      </c>
      <c r="FU30" s="122">
        <f t="shared" si="21"/>
        <v>2.1316596429944266</v>
      </c>
      <c r="FV30" s="122">
        <f t="shared" si="13"/>
        <v>2.1316596429944266</v>
      </c>
      <c r="FW30" s="122">
        <f t="shared" si="13"/>
        <v>0.35527660716573772</v>
      </c>
      <c r="FX30" s="122">
        <f t="shared" si="13"/>
        <v>1.7763830358286885</v>
      </c>
      <c r="FY30" s="122">
        <f t="shared" si="13"/>
        <v>2.1316596429944266</v>
      </c>
      <c r="FZ30" s="122">
        <f t="shared" si="13"/>
        <v>0.35527660716573795</v>
      </c>
      <c r="GA30" s="122">
        <f t="shared" si="13"/>
        <v>0.35527660716573772</v>
      </c>
      <c r="GB30" s="122">
        <f t="shared" si="13"/>
        <v>0.35527660716573772</v>
      </c>
      <c r="GC30" s="122">
        <f t="shared" si="13"/>
        <v>1.7763830358286885</v>
      </c>
      <c r="GD30" s="122">
        <f t="shared" si="12"/>
        <v>2.1316596429944266</v>
      </c>
      <c r="GE30" s="122">
        <f t="shared" si="12"/>
        <v>1.7763830358286885</v>
      </c>
      <c r="GF30" s="122">
        <f t="shared" si="12"/>
        <v>0.35527660716573772</v>
      </c>
      <c r="GG30" s="122">
        <f t="shared" si="12"/>
        <v>0.35527660716573772</v>
      </c>
      <c r="GH30" s="122">
        <f t="shared" si="12"/>
        <v>0.71055321433147545</v>
      </c>
      <c r="GI30" s="122">
        <f t="shared" si="12"/>
        <v>1.7763830358286885</v>
      </c>
      <c r="GJ30" s="123">
        <f t="shared" si="14"/>
        <v>113666</v>
      </c>
      <c r="GK30" s="122">
        <f t="shared" si="6"/>
        <v>1.0789103935282498E-6</v>
      </c>
      <c r="GL30" s="122">
        <f t="shared" si="7"/>
        <v>113665.99999892109</v>
      </c>
    </row>
    <row r="31" spans="1:194" x14ac:dyDescent="0.3">
      <c r="A31" t="s">
        <v>123</v>
      </c>
      <c r="B31">
        <v>6</v>
      </c>
      <c r="C31">
        <v>6</v>
      </c>
      <c r="D31">
        <v>6</v>
      </c>
      <c r="E31">
        <v>1</v>
      </c>
      <c r="F31">
        <v>1</v>
      </c>
      <c r="G31">
        <v>1</v>
      </c>
      <c r="H31">
        <v>6</v>
      </c>
      <c r="I31">
        <v>5</v>
      </c>
      <c r="J31">
        <v>6</v>
      </c>
      <c r="K31">
        <v>1</v>
      </c>
      <c r="L31">
        <v>1</v>
      </c>
      <c r="M31">
        <v>1</v>
      </c>
      <c r="N31">
        <v>4</v>
      </c>
      <c r="O31">
        <v>4</v>
      </c>
      <c r="P31">
        <v>2</v>
      </c>
      <c r="Q31">
        <v>2</v>
      </c>
      <c r="R31">
        <v>3</v>
      </c>
      <c r="S31">
        <v>5</v>
      </c>
      <c r="T31">
        <v>5</v>
      </c>
      <c r="U31">
        <v>6</v>
      </c>
      <c r="V31">
        <v>6</v>
      </c>
      <c r="W31">
        <v>6</v>
      </c>
      <c r="X31">
        <v>6</v>
      </c>
      <c r="Y31">
        <v>6</v>
      </c>
      <c r="Z31">
        <v>5</v>
      </c>
      <c r="AA31">
        <v>1</v>
      </c>
      <c r="AB31">
        <v>5</v>
      </c>
      <c r="AC31">
        <v>1</v>
      </c>
      <c r="AD31">
        <v>1</v>
      </c>
      <c r="AE31">
        <v>1</v>
      </c>
      <c r="AF31">
        <v>1</v>
      </c>
      <c r="AG31">
        <v>5</v>
      </c>
      <c r="AH31">
        <v>1</v>
      </c>
      <c r="AI31">
        <v>1</v>
      </c>
      <c r="AJ31">
        <v>6</v>
      </c>
      <c r="AK31">
        <v>1</v>
      </c>
      <c r="AL31">
        <v>4</v>
      </c>
      <c r="AM31">
        <v>4</v>
      </c>
      <c r="AN31">
        <v>5</v>
      </c>
      <c r="AO31">
        <v>1</v>
      </c>
      <c r="AP31">
        <v>4</v>
      </c>
      <c r="AQ31">
        <v>1</v>
      </c>
      <c r="AR31">
        <v>1</v>
      </c>
      <c r="AS31">
        <v>1</v>
      </c>
      <c r="AT31">
        <v>6</v>
      </c>
      <c r="AU31">
        <v>1</v>
      </c>
      <c r="AV31">
        <v>5</v>
      </c>
      <c r="AW31">
        <v>4</v>
      </c>
      <c r="AX31">
        <v>1</v>
      </c>
      <c r="AY31">
        <v>5</v>
      </c>
      <c r="AZ31">
        <v>1</v>
      </c>
      <c r="BA31">
        <v>5</v>
      </c>
      <c r="BB31">
        <v>1</v>
      </c>
      <c r="BC31">
        <v>5</v>
      </c>
      <c r="BD31">
        <v>1</v>
      </c>
      <c r="BE31">
        <v>4</v>
      </c>
      <c r="BF31">
        <v>5</v>
      </c>
      <c r="BG31">
        <v>4</v>
      </c>
      <c r="BH31">
        <v>5</v>
      </c>
      <c r="BI31">
        <v>5</v>
      </c>
      <c r="BJ31">
        <v>1</v>
      </c>
      <c r="BK31">
        <v>1</v>
      </c>
      <c r="BL31">
        <v>5</v>
      </c>
      <c r="BM31">
        <v>6</v>
      </c>
      <c r="BN31">
        <v>6</v>
      </c>
      <c r="BO31">
        <v>5</v>
      </c>
      <c r="BP31">
        <v>1</v>
      </c>
      <c r="BQ31">
        <v>1</v>
      </c>
      <c r="BR31">
        <v>5</v>
      </c>
      <c r="BS31">
        <v>1</v>
      </c>
      <c r="BT31">
        <v>1</v>
      </c>
      <c r="BU31">
        <v>1</v>
      </c>
      <c r="BV31">
        <v>5</v>
      </c>
      <c r="BW31">
        <v>5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6</v>
      </c>
      <c r="CD31">
        <v>6</v>
      </c>
      <c r="CE31">
        <v>1</v>
      </c>
      <c r="CF31">
        <v>5</v>
      </c>
      <c r="CG31">
        <v>6</v>
      </c>
      <c r="CH31">
        <v>1</v>
      </c>
      <c r="CI31">
        <v>1</v>
      </c>
      <c r="CJ31">
        <v>1</v>
      </c>
      <c r="CK31">
        <v>5</v>
      </c>
      <c r="CL31">
        <v>6</v>
      </c>
      <c r="CM31">
        <v>5</v>
      </c>
      <c r="CN31">
        <v>1</v>
      </c>
      <c r="CO31">
        <v>1</v>
      </c>
      <c r="CP31">
        <v>2</v>
      </c>
      <c r="CQ31">
        <v>5</v>
      </c>
      <c r="CR31">
        <v>117033</v>
      </c>
      <c r="CT31">
        <f t="shared" si="19"/>
        <v>2.1316596429944275</v>
      </c>
      <c r="CU31" s="122">
        <f t="shared" si="19"/>
        <v>2.1316596429944248</v>
      </c>
      <c r="CV31" s="122">
        <f t="shared" si="19"/>
        <v>2.1316596429944248</v>
      </c>
      <c r="CW31" s="122">
        <f t="shared" si="19"/>
        <v>0.35527660716573795</v>
      </c>
      <c r="CX31" s="122">
        <f t="shared" si="19"/>
        <v>0.3552766071657375</v>
      </c>
      <c r="CY31" s="122">
        <f t="shared" si="19"/>
        <v>0.35527660716573795</v>
      </c>
      <c r="CZ31" s="122">
        <f t="shared" si="19"/>
        <v>2.1316596429944248</v>
      </c>
      <c r="DA31" s="122">
        <f t="shared" si="19"/>
        <v>1.7763830358286898</v>
      </c>
      <c r="DB31" s="122">
        <f t="shared" si="19"/>
        <v>2.1316596429944248</v>
      </c>
      <c r="DC31" s="122">
        <f t="shared" si="19"/>
        <v>0.35527660716573772</v>
      </c>
      <c r="DD31" s="122">
        <f t="shared" si="19"/>
        <v>0.35527660716573772</v>
      </c>
      <c r="DE31" s="122">
        <f t="shared" si="19"/>
        <v>0.35527660716573772</v>
      </c>
      <c r="DF31" s="122">
        <f t="shared" si="15"/>
        <v>1.4211064286629509</v>
      </c>
      <c r="DG31" s="122">
        <f t="shared" si="15"/>
        <v>1.42110642866295</v>
      </c>
      <c r="DH31" s="122">
        <f t="shared" si="15"/>
        <v>0.71055321433147545</v>
      </c>
      <c r="DI31" s="122">
        <f t="shared" si="15"/>
        <v>0.71055321433147589</v>
      </c>
      <c r="DJ31" s="122">
        <f t="shared" si="15"/>
        <v>1.0658298214972137</v>
      </c>
      <c r="DK31" s="122">
        <f t="shared" si="15"/>
        <v>1.7763830358286898</v>
      </c>
      <c r="DL31" s="122">
        <f t="shared" si="15"/>
        <v>1.7763830358286885</v>
      </c>
      <c r="DM31" s="122">
        <f t="shared" si="15"/>
        <v>2.1316596429944275</v>
      </c>
      <c r="DN31" s="122">
        <f t="shared" si="15"/>
        <v>2.1316596429944266</v>
      </c>
      <c r="DO31" s="122">
        <f t="shared" si="15"/>
        <v>2.1316596429944275</v>
      </c>
      <c r="DP31" s="122">
        <f t="shared" si="15"/>
        <v>2.1316596429944275</v>
      </c>
      <c r="DQ31" s="122">
        <f t="shared" si="15"/>
        <v>2.1316596429944266</v>
      </c>
      <c r="DR31" s="122">
        <f t="shared" si="15"/>
        <v>1.7763830358286885</v>
      </c>
      <c r="DS31" s="122">
        <f t="shared" si="15"/>
        <v>0.35527660716573772</v>
      </c>
      <c r="DT31" s="122">
        <f t="shared" si="15"/>
        <v>1.7763830358286898</v>
      </c>
      <c r="DU31" s="122">
        <f t="shared" si="15"/>
        <v>0.35527660716573795</v>
      </c>
      <c r="DV31" s="122">
        <f t="shared" si="20"/>
        <v>0.35527660716573772</v>
      </c>
      <c r="DW31" s="122">
        <f t="shared" si="20"/>
        <v>0.35527660716573772</v>
      </c>
      <c r="DX31" s="122">
        <f t="shared" si="20"/>
        <v>0.35527660716573795</v>
      </c>
      <c r="DY31" s="122">
        <f t="shared" si="16"/>
        <v>1.7763830358286898</v>
      </c>
      <c r="DZ31" s="122">
        <f t="shared" si="16"/>
        <v>0.35527660716573795</v>
      </c>
      <c r="EA31" s="122">
        <f t="shared" si="16"/>
        <v>0.35527660716573795</v>
      </c>
      <c r="EB31" s="122">
        <f t="shared" si="16"/>
        <v>2.1316596429944266</v>
      </c>
      <c r="EC31" s="122">
        <f t="shared" si="16"/>
        <v>0.35527660716573772</v>
      </c>
      <c r="ED31" s="122">
        <f t="shared" si="16"/>
        <v>1.4211064286629518</v>
      </c>
      <c r="EE31" s="122">
        <f t="shared" si="16"/>
        <v>1.4211064286629509</v>
      </c>
      <c r="EF31" s="122">
        <f t="shared" si="16"/>
        <v>1.7763830358286885</v>
      </c>
      <c r="EG31" s="122">
        <f t="shared" si="16"/>
        <v>0.35527660716573795</v>
      </c>
      <c r="EH31" s="122">
        <f t="shared" si="16"/>
        <v>1.4211064286629509</v>
      </c>
      <c r="EI31" s="122">
        <f t="shared" si="16"/>
        <v>0.35527660716573772</v>
      </c>
      <c r="EJ31" s="122">
        <f t="shared" si="16"/>
        <v>0.35527660716573772</v>
      </c>
      <c r="EK31" s="122">
        <f t="shared" si="16"/>
        <v>0.35527660716573795</v>
      </c>
      <c r="EL31" s="122">
        <f t="shared" si="16"/>
        <v>2.1316596429944275</v>
      </c>
      <c r="EM31" s="122">
        <f t="shared" si="16"/>
        <v>0.35527660716573795</v>
      </c>
      <c r="EN31" s="122">
        <f t="shared" si="16"/>
        <v>1.7763830358286898</v>
      </c>
      <c r="EO31" s="122">
        <f t="shared" si="17"/>
        <v>1.4211064286629518</v>
      </c>
      <c r="EP31" s="122">
        <f t="shared" si="17"/>
        <v>0.35527660716573772</v>
      </c>
      <c r="EQ31" s="122">
        <f t="shared" si="17"/>
        <v>1.7763830358286885</v>
      </c>
      <c r="ER31" s="122">
        <f t="shared" si="17"/>
        <v>0.35527660716573795</v>
      </c>
      <c r="ES31" s="122">
        <f t="shared" si="17"/>
        <v>1.7763830358286885</v>
      </c>
      <c r="ET31" s="122">
        <f t="shared" si="17"/>
        <v>0.35527660716573772</v>
      </c>
      <c r="EU31" s="122">
        <f t="shared" si="17"/>
        <v>1.7763830358286898</v>
      </c>
      <c r="EV31" s="122">
        <f t="shared" si="17"/>
        <v>0.35527660716573795</v>
      </c>
      <c r="EW31" s="122">
        <f t="shared" si="17"/>
        <v>1.4211064286629509</v>
      </c>
      <c r="EX31" s="122">
        <f t="shared" si="17"/>
        <v>1.7763830358286885</v>
      </c>
      <c r="EY31" s="122">
        <f t="shared" si="17"/>
        <v>1.4211064286629509</v>
      </c>
      <c r="EZ31" s="122">
        <f t="shared" si="17"/>
        <v>1.7763830358286885</v>
      </c>
      <c r="FA31" s="122">
        <f t="shared" si="17"/>
        <v>1.7763830358286885</v>
      </c>
      <c r="FB31" s="122">
        <f t="shared" si="17"/>
        <v>0.35527660716573772</v>
      </c>
      <c r="FC31" s="122">
        <f t="shared" si="17"/>
        <v>0.35527660716573795</v>
      </c>
      <c r="FD31" s="122">
        <f t="shared" si="17"/>
        <v>1.7763830358286885</v>
      </c>
      <c r="FE31" s="122">
        <f t="shared" si="18"/>
        <v>2.1316596429944266</v>
      </c>
      <c r="FF31" s="122">
        <f t="shared" si="18"/>
        <v>2.1316596429944266</v>
      </c>
      <c r="FG31" s="122">
        <f t="shared" si="18"/>
        <v>1.7763830358286898</v>
      </c>
      <c r="FH31" s="122">
        <f t="shared" si="18"/>
        <v>0.35527660716573772</v>
      </c>
      <c r="FI31" s="122">
        <f t="shared" si="18"/>
        <v>0.35527660716573772</v>
      </c>
      <c r="FJ31" s="122">
        <f t="shared" si="18"/>
        <v>1.7763830358286885</v>
      </c>
      <c r="FK31" s="122">
        <f t="shared" si="18"/>
        <v>0.35527660716573772</v>
      </c>
      <c r="FL31" s="122">
        <f t="shared" si="18"/>
        <v>0.35527660716573772</v>
      </c>
      <c r="FM31" s="122">
        <f t="shared" si="18"/>
        <v>0.35527660716573772</v>
      </c>
      <c r="FN31" s="122">
        <f t="shared" si="18"/>
        <v>1.7763830358286885</v>
      </c>
      <c r="FO31" s="122">
        <f t="shared" si="21"/>
        <v>1.7763830358286885</v>
      </c>
      <c r="FP31" s="122">
        <f t="shared" si="21"/>
        <v>0.35527660716573772</v>
      </c>
      <c r="FQ31" s="122">
        <f t="shared" si="21"/>
        <v>0.35527660716573772</v>
      </c>
      <c r="FR31" s="122">
        <f t="shared" si="21"/>
        <v>0.35527660716573795</v>
      </c>
      <c r="FS31" s="122">
        <f t="shared" si="21"/>
        <v>0.35527660716573772</v>
      </c>
      <c r="FT31" s="122">
        <f t="shared" si="21"/>
        <v>0.35527660716573795</v>
      </c>
      <c r="FU31" s="122">
        <f t="shared" si="21"/>
        <v>2.1316596429944266</v>
      </c>
      <c r="FV31" s="122">
        <f t="shared" si="13"/>
        <v>2.1316596429944266</v>
      </c>
      <c r="FW31" s="122">
        <f t="shared" si="13"/>
        <v>0.35527660716573772</v>
      </c>
      <c r="FX31" s="122">
        <f t="shared" si="13"/>
        <v>1.7763830358286885</v>
      </c>
      <c r="FY31" s="122">
        <f t="shared" si="13"/>
        <v>2.1316596429944266</v>
      </c>
      <c r="FZ31" s="122">
        <f t="shared" si="13"/>
        <v>0.35527660716573795</v>
      </c>
      <c r="GA31" s="122">
        <f t="shared" si="13"/>
        <v>0.35527660716573772</v>
      </c>
      <c r="GB31" s="122">
        <f t="shared" si="13"/>
        <v>0.35527660716573772</v>
      </c>
      <c r="GC31" s="122">
        <f t="shared" si="13"/>
        <v>1.7763830358286885</v>
      </c>
      <c r="GD31" s="122">
        <f t="shared" si="12"/>
        <v>2.1316596429944266</v>
      </c>
      <c r="GE31" s="122">
        <f t="shared" si="12"/>
        <v>1.7763830358286885</v>
      </c>
      <c r="GF31" s="122">
        <f t="shared" si="12"/>
        <v>0.35527660716573772</v>
      </c>
      <c r="GG31" s="122">
        <f t="shared" si="12"/>
        <v>0.35527660716573772</v>
      </c>
      <c r="GH31" s="122">
        <f t="shared" si="12"/>
        <v>0.71055321433147545</v>
      </c>
      <c r="GI31" s="122">
        <f t="shared" si="12"/>
        <v>1.7763830358286885</v>
      </c>
      <c r="GJ31" s="123">
        <f t="shared" si="14"/>
        <v>117033</v>
      </c>
      <c r="GK31" s="122">
        <f t="shared" si="6"/>
        <v>1.0789103935282498E-6</v>
      </c>
      <c r="GL31" s="122">
        <f t="shared" si="7"/>
        <v>117032.99999892109</v>
      </c>
    </row>
    <row r="32" spans="1:194" x14ac:dyDescent="0.3">
      <c r="A32" t="s">
        <v>124</v>
      </c>
      <c r="B32">
        <v>6</v>
      </c>
      <c r="C32">
        <v>6</v>
      </c>
      <c r="D32">
        <v>6</v>
      </c>
      <c r="E32">
        <v>1</v>
      </c>
      <c r="F32">
        <v>1</v>
      </c>
      <c r="G32">
        <v>1</v>
      </c>
      <c r="H32">
        <v>6</v>
      </c>
      <c r="I32">
        <v>5</v>
      </c>
      <c r="J32">
        <v>6</v>
      </c>
      <c r="K32">
        <v>1</v>
      </c>
      <c r="L32">
        <v>1</v>
      </c>
      <c r="M32">
        <v>1</v>
      </c>
      <c r="N32">
        <v>4</v>
      </c>
      <c r="O32">
        <v>4</v>
      </c>
      <c r="P32">
        <v>2</v>
      </c>
      <c r="Q32">
        <v>2</v>
      </c>
      <c r="R32">
        <v>3</v>
      </c>
      <c r="S32">
        <v>5</v>
      </c>
      <c r="T32">
        <v>5</v>
      </c>
      <c r="U32">
        <v>6</v>
      </c>
      <c r="V32">
        <v>6</v>
      </c>
      <c r="W32">
        <v>6</v>
      </c>
      <c r="X32">
        <v>6</v>
      </c>
      <c r="Y32">
        <v>6</v>
      </c>
      <c r="Z32">
        <v>5</v>
      </c>
      <c r="AA32">
        <v>1</v>
      </c>
      <c r="AB32">
        <v>5</v>
      </c>
      <c r="AC32">
        <v>1</v>
      </c>
      <c r="AD32">
        <v>1</v>
      </c>
      <c r="AE32">
        <v>1</v>
      </c>
      <c r="AF32">
        <v>1</v>
      </c>
      <c r="AG32">
        <v>5</v>
      </c>
      <c r="AH32">
        <v>1</v>
      </c>
      <c r="AI32">
        <v>1</v>
      </c>
      <c r="AJ32">
        <v>6</v>
      </c>
      <c r="AK32">
        <v>1</v>
      </c>
      <c r="AL32">
        <v>4</v>
      </c>
      <c r="AM32">
        <v>4</v>
      </c>
      <c r="AN32">
        <v>5</v>
      </c>
      <c r="AO32">
        <v>1</v>
      </c>
      <c r="AP32">
        <v>4</v>
      </c>
      <c r="AQ32">
        <v>1</v>
      </c>
      <c r="AR32">
        <v>1</v>
      </c>
      <c r="AS32">
        <v>1</v>
      </c>
      <c r="AT32">
        <v>6</v>
      </c>
      <c r="AU32">
        <v>1</v>
      </c>
      <c r="AV32">
        <v>5</v>
      </c>
      <c r="AW32">
        <v>4</v>
      </c>
      <c r="AX32">
        <v>1</v>
      </c>
      <c r="AY32">
        <v>5</v>
      </c>
      <c r="AZ32">
        <v>1</v>
      </c>
      <c r="BA32">
        <v>5</v>
      </c>
      <c r="BB32">
        <v>1</v>
      </c>
      <c r="BC32">
        <v>5</v>
      </c>
      <c r="BD32">
        <v>1</v>
      </c>
      <c r="BE32">
        <v>4</v>
      </c>
      <c r="BF32">
        <v>5</v>
      </c>
      <c r="BG32">
        <v>4</v>
      </c>
      <c r="BH32">
        <v>5</v>
      </c>
      <c r="BI32">
        <v>5</v>
      </c>
      <c r="BJ32">
        <v>1</v>
      </c>
      <c r="BK32">
        <v>1</v>
      </c>
      <c r="BL32">
        <v>5</v>
      </c>
      <c r="BM32">
        <v>6</v>
      </c>
      <c r="BN32">
        <v>6</v>
      </c>
      <c r="BO32">
        <v>5</v>
      </c>
      <c r="BP32">
        <v>1</v>
      </c>
      <c r="BQ32">
        <v>1</v>
      </c>
      <c r="BR32">
        <v>1</v>
      </c>
      <c r="BS32">
        <v>5</v>
      </c>
      <c r="BT32">
        <v>1</v>
      </c>
      <c r="BU32">
        <v>1</v>
      </c>
      <c r="BV32">
        <v>5</v>
      </c>
      <c r="BW32">
        <v>5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6</v>
      </c>
      <c r="CD32">
        <v>6</v>
      </c>
      <c r="CE32">
        <v>1</v>
      </c>
      <c r="CF32">
        <v>5</v>
      </c>
      <c r="CG32">
        <v>6</v>
      </c>
      <c r="CH32">
        <v>1</v>
      </c>
      <c r="CI32">
        <v>1</v>
      </c>
      <c r="CJ32">
        <v>1</v>
      </c>
      <c r="CK32">
        <v>5</v>
      </c>
      <c r="CL32">
        <v>6</v>
      </c>
      <c r="CM32">
        <v>5</v>
      </c>
      <c r="CN32">
        <v>1</v>
      </c>
      <c r="CO32">
        <v>1</v>
      </c>
      <c r="CP32">
        <v>2</v>
      </c>
      <c r="CQ32">
        <v>5</v>
      </c>
      <c r="CR32">
        <v>122392</v>
      </c>
      <c r="CT32">
        <f t="shared" si="19"/>
        <v>2.1316596429944275</v>
      </c>
      <c r="CU32" s="122">
        <f t="shared" si="19"/>
        <v>2.1316596429944248</v>
      </c>
      <c r="CV32" s="122">
        <f t="shared" si="19"/>
        <v>2.1316596429944248</v>
      </c>
      <c r="CW32" s="122">
        <f t="shared" si="19"/>
        <v>0.35527660716573795</v>
      </c>
      <c r="CX32" s="122">
        <f t="shared" si="19"/>
        <v>0.3552766071657375</v>
      </c>
      <c r="CY32" s="122">
        <f t="shared" si="19"/>
        <v>0.35527660716573795</v>
      </c>
      <c r="CZ32" s="122">
        <f t="shared" si="19"/>
        <v>2.1316596429944248</v>
      </c>
      <c r="DA32" s="122">
        <f t="shared" si="19"/>
        <v>1.7763830358286898</v>
      </c>
      <c r="DB32" s="122">
        <f t="shared" si="19"/>
        <v>2.1316596429944248</v>
      </c>
      <c r="DC32" s="122">
        <f t="shared" si="19"/>
        <v>0.35527660716573772</v>
      </c>
      <c r="DD32" s="122">
        <f t="shared" si="19"/>
        <v>0.35527660716573772</v>
      </c>
      <c r="DE32" s="122">
        <f t="shared" si="19"/>
        <v>0.35527660716573772</v>
      </c>
      <c r="DF32" s="122">
        <f t="shared" si="15"/>
        <v>1.4211064286629509</v>
      </c>
      <c r="DG32" s="122">
        <f t="shared" si="15"/>
        <v>1.42110642866295</v>
      </c>
      <c r="DH32" s="122">
        <f t="shared" si="15"/>
        <v>0.71055321433147545</v>
      </c>
      <c r="DI32" s="122">
        <f t="shared" si="15"/>
        <v>0.71055321433147589</v>
      </c>
      <c r="DJ32" s="122">
        <f t="shared" si="15"/>
        <v>1.0658298214972137</v>
      </c>
      <c r="DK32" s="122">
        <f t="shared" si="15"/>
        <v>1.7763830358286898</v>
      </c>
      <c r="DL32" s="122">
        <f t="shared" si="15"/>
        <v>1.7763830358286885</v>
      </c>
      <c r="DM32" s="122">
        <f t="shared" si="15"/>
        <v>2.1316596429944275</v>
      </c>
      <c r="DN32" s="122">
        <f t="shared" si="15"/>
        <v>2.1316596429944266</v>
      </c>
      <c r="DO32" s="122">
        <f t="shared" si="15"/>
        <v>2.1316596429944275</v>
      </c>
      <c r="DP32" s="122">
        <f t="shared" si="15"/>
        <v>2.1316596429944275</v>
      </c>
      <c r="DQ32" s="122">
        <f t="shared" si="15"/>
        <v>2.1316596429944266</v>
      </c>
      <c r="DR32" s="122">
        <f t="shared" si="15"/>
        <v>1.7763830358286885</v>
      </c>
      <c r="DS32" s="122">
        <f t="shared" si="15"/>
        <v>0.35527660716573772</v>
      </c>
      <c r="DT32" s="122">
        <f t="shared" si="15"/>
        <v>1.7763830358286898</v>
      </c>
      <c r="DU32" s="122">
        <f t="shared" si="15"/>
        <v>0.35527660716573795</v>
      </c>
      <c r="DV32" s="122">
        <f t="shared" si="20"/>
        <v>0.35527660716573772</v>
      </c>
      <c r="DW32" s="122">
        <f t="shared" si="20"/>
        <v>0.35527660716573772</v>
      </c>
      <c r="DX32" s="122">
        <f t="shared" si="20"/>
        <v>0.35527660716573795</v>
      </c>
      <c r="DY32" s="122">
        <f t="shared" si="16"/>
        <v>1.7763830358286898</v>
      </c>
      <c r="DZ32" s="122">
        <f t="shared" si="16"/>
        <v>0.35527660716573795</v>
      </c>
      <c r="EA32" s="122">
        <f t="shared" si="16"/>
        <v>0.35527660716573795</v>
      </c>
      <c r="EB32" s="122">
        <f t="shared" si="16"/>
        <v>2.1316596429944266</v>
      </c>
      <c r="EC32" s="122">
        <f t="shared" si="16"/>
        <v>0.35527660716573772</v>
      </c>
      <c r="ED32" s="122">
        <f t="shared" si="16"/>
        <v>1.4211064286629518</v>
      </c>
      <c r="EE32" s="122">
        <f t="shared" si="16"/>
        <v>1.4211064286629509</v>
      </c>
      <c r="EF32" s="122">
        <f t="shared" si="16"/>
        <v>1.7763830358286885</v>
      </c>
      <c r="EG32" s="122">
        <f t="shared" si="16"/>
        <v>0.35527660716573795</v>
      </c>
      <c r="EH32" s="122">
        <f t="shared" si="16"/>
        <v>1.4211064286629509</v>
      </c>
      <c r="EI32" s="122">
        <f t="shared" si="16"/>
        <v>0.35527660716573772</v>
      </c>
      <c r="EJ32" s="122">
        <f t="shared" si="16"/>
        <v>0.35527660716573772</v>
      </c>
      <c r="EK32" s="122">
        <f t="shared" si="16"/>
        <v>0.35527660716573795</v>
      </c>
      <c r="EL32" s="122">
        <f t="shared" si="16"/>
        <v>2.1316596429944275</v>
      </c>
      <c r="EM32" s="122">
        <f t="shared" si="16"/>
        <v>0.35527660716573795</v>
      </c>
      <c r="EN32" s="122">
        <f t="shared" si="16"/>
        <v>1.7763830358286898</v>
      </c>
      <c r="EO32" s="122">
        <f t="shared" si="17"/>
        <v>1.4211064286629518</v>
      </c>
      <c r="EP32" s="122">
        <f t="shared" si="17"/>
        <v>0.35527660716573772</v>
      </c>
      <c r="EQ32" s="122">
        <f t="shared" si="17"/>
        <v>1.7763830358286885</v>
      </c>
      <c r="ER32" s="122">
        <f t="shared" si="17"/>
        <v>0.35527660716573795</v>
      </c>
      <c r="ES32" s="122">
        <f t="shared" si="17"/>
        <v>1.7763830358286885</v>
      </c>
      <c r="ET32" s="122">
        <f t="shared" si="17"/>
        <v>0.35527660716573772</v>
      </c>
      <c r="EU32" s="122">
        <f t="shared" si="17"/>
        <v>1.7763830358286898</v>
      </c>
      <c r="EV32" s="122">
        <f t="shared" si="17"/>
        <v>0.35527660716573795</v>
      </c>
      <c r="EW32" s="122">
        <f t="shared" si="17"/>
        <v>1.4211064286629509</v>
      </c>
      <c r="EX32" s="122">
        <f t="shared" si="17"/>
        <v>1.7763830358286885</v>
      </c>
      <c r="EY32" s="122">
        <f t="shared" si="17"/>
        <v>1.4211064286629509</v>
      </c>
      <c r="EZ32" s="122">
        <f t="shared" si="17"/>
        <v>1.7763830358286885</v>
      </c>
      <c r="FA32" s="122">
        <f t="shared" si="17"/>
        <v>1.7763830358286885</v>
      </c>
      <c r="FB32" s="122">
        <f t="shared" si="17"/>
        <v>0.35527660716573772</v>
      </c>
      <c r="FC32" s="122">
        <f t="shared" si="17"/>
        <v>0.35527660716573795</v>
      </c>
      <c r="FD32" s="122">
        <f t="shared" si="17"/>
        <v>1.7763830358286885</v>
      </c>
      <c r="FE32" s="122">
        <f t="shared" si="18"/>
        <v>2.1316596429944266</v>
      </c>
      <c r="FF32" s="122">
        <f t="shared" si="18"/>
        <v>2.1316596429944266</v>
      </c>
      <c r="FG32" s="122">
        <f t="shared" si="18"/>
        <v>1.7763830358286898</v>
      </c>
      <c r="FH32" s="122">
        <f t="shared" si="18"/>
        <v>0.35527660716573772</v>
      </c>
      <c r="FI32" s="122">
        <f t="shared" si="18"/>
        <v>0.35527660716573772</v>
      </c>
      <c r="FJ32" s="122">
        <f t="shared" si="18"/>
        <v>0.35527660716573772</v>
      </c>
      <c r="FK32" s="122">
        <f t="shared" si="18"/>
        <v>1.7763830358286885</v>
      </c>
      <c r="FL32" s="122">
        <f t="shared" si="18"/>
        <v>0.35527660716573772</v>
      </c>
      <c r="FM32" s="122">
        <f t="shared" si="18"/>
        <v>0.35527660716573772</v>
      </c>
      <c r="FN32" s="122">
        <f t="shared" si="18"/>
        <v>1.7763830358286885</v>
      </c>
      <c r="FO32" s="122">
        <f t="shared" si="21"/>
        <v>1.7763830358286885</v>
      </c>
      <c r="FP32" s="122">
        <f t="shared" si="21"/>
        <v>0.35527660716573772</v>
      </c>
      <c r="FQ32" s="122">
        <f t="shared" si="21"/>
        <v>0.35527660716573772</v>
      </c>
      <c r="FR32" s="122">
        <f t="shared" si="21"/>
        <v>0.35527660716573795</v>
      </c>
      <c r="FS32" s="122">
        <f t="shared" si="21"/>
        <v>0.35527660716573772</v>
      </c>
      <c r="FT32" s="122">
        <f t="shared" si="21"/>
        <v>0.35527660716573795</v>
      </c>
      <c r="FU32" s="122">
        <f t="shared" si="21"/>
        <v>2.1316596429944266</v>
      </c>
      <c r="FV32" s="122">
        <f t="shared" si="13"/>
        <v>2.1316596429944266</v>
      </c>
      <c r="FW32" s="122">
        <f t="shared" si="13"/>
        <v>0.35527660716573772</v>
      </c>
      <c r="FX32" s="122">
        <f t="shared" si="13"/>
        <v>1.7763830358286885</v>
      </c>
      <c r="FY32" s="122">
        <f t="shared" si="13"/>
        <v>2.1316596429944266</v>
      </c>
      <c r="FZ32" s="122">
        <f t="shared" si="13"/>
        <v>0.35527660716573795</v>
      </c>
      <c r="GA32" s="122">
        <f t="shared" si="13"/>
        <v>0.35527660716573772</v>
      </c>
      <c r="GB32" s="122">
        <f t="shared" si="13"/>
        <v>0.35527660716573772</v>
      </c>
      <c r="GC32" s="122">
        <f t="shared" si="13"/>
        <v>1.7763830358286885</v>
      </c>
      <c r="GD32" s="122">
        <f t="shared" si="12"/>
        <v>2.1316596429944266</v>
      </c>
      <c r="GE32" s="122">
        <f t="shared" si="12"/>
        <v>1.7763830358286885</v>
      </c>
      <c r="GF32" s="122">
        <f t="shared" si="12"/>
        <v>0.35527660716573772</v>
      </c>
      <c r="GG32" s="122">
        <f t="shared" si="12"/>
        <v>0.35527660716573772</v>
      </c>
      <c r="GH32" s="122">
        <f t="shared" si="12"/>
        <v>0.71055321433147545</v>
      </c>
      <c r="GI32" s="122">
        <f t="shared" si="12"/>
        <v>1.7763830358286885</v>
      </c>
      <c r="GJ32" s="123">
        <f t="shared" si="14"/>
        <v>122392</v>
      </c>
      <c r="GK32" s="122">
        <f t="shared" si="6"/>
        <v>1.0789103935282498E-6</v>
      </c>
      <c r="GL32" s="122">
        <f t="shared" si="7"/>
        <v>122391.99999892109</v>
      </c>
    </row>
    <row r="33" spans="1:194" x14ac:dyDescent="0.3">
      <c r="A33" t="s">
        <v>125</v>
      </c>
      <c r="B33">
        <v>6</v>
      </c>
      <c r="C33">
        <v>7</v>
      </c>
      <c r="D33">
        <v>6</v>
      </c>
      <c r="E33">
        <v>4</v>
      </c>
      <c r="F33">
        <v>1</v>
      </c>
      <c r="G33">
        <v>1</v>
      </c>
      <c r="H33">
        <v>1</v>
      </c>
      <c r="I33">
        <v>5</v>
      </c>
      <c r="J33">
        <v>1</v>
      </c>
      <c r="K33">
        <v>6</v>
      </c>
      <c r="L33">
        <v>4</v>
      </c>
      <c r="M33">
        <v>5</v>
      </c>
      <c r="N33">
        <v>1</v>
      </c>
      <c r="O33">
        <v>1</v>
      </c>
      <c r="P33">
        <v>5</v>
      </c>
      <c r="Q33">
        <v>4</v>
      </c>
      <c r="R33">
        <v>1</v>
      </c>
      <c r="S33">
        <v>5</v>
      </c>
      <c r="T33">
        <v>5</v>
      </c>
      <c r="U33">
        <v>7</v>
      </c>
      <c r="V33">
        <v>5</v>
      </c>
      <c r="W33">
        <v>6</v>
      </c>
      <c r="X33">
        <v>6</v>
      </c>
      <c r="Y33">
        <v>5</v>
      </c>
      <c r="Z33">
        <v>5</v>
      </c>
      <c r="AA33">
        <v>1</v>
      </c>
      <c r="AB33">
        <v>3</v>
      </c>
      <c r="AC33">
        <v>5</v>
      </c>
      <c r="AD33">
        <v>4</v>
      </c>
      <c r="AE33">
        <v>1</v>
      </c>
      <c r="AF33">
        <v>4</v>
      </c>
      <c r="AG33">
        <v>5</v>
      </c>
      <c r="AH33">
        <v>1</v>
      </c>
      <c r="AI33">
        <v>1</v>
      </c>
      <c r="AJ33">
        <v>6</v>
      </c>
      <c r="AK33">
        <v>5</v>
      </c>
      <c r="AL33">
        <v>4</v>
      </c>
      <c r="AM33">
        <v>4</v>
      </c>
      <c r="AN33">
        <v>1</v>
      </c>
      <c r="AO33">
        <v>5</v>
      </c>
      <c r="AP33">
        <v>4</v>
      </c>
      <c r="AQ33">
        <v>4</v>
      </c>
      <c r="AR33">
        <v>4</v>
      </c>
      <c r="AS33">
        <v>1</v>
      </c>
      <c r="AT33">
        <v>1</v>
      </c>
      <c r="AU33">
        <v>7</v>
      </c>
      <c r="AV33">
        <v>6</v>
      </c>
      <c r="AW33">
        <v>5</v>
      </c>
      <c r="AX33">
        <v>1</v>
      </c>
      <c r="AY33">
        <v>5</v>
      </c>
      <c r="AZ33">
        <v>4</v>
      </c>
      <c r="BA33">
        <v>5</v>
      </c>
      <c r="BB33">
        <v>1</v>
      </c>
      <c r="BC33">
        <v>5</v>
      </c>
      <c r="BD33">
        <v>5</v>
      </c>
      <c r="BE33">
        <v>5</v>
      </c>
      <c r="BF33">
        <v>6</v>
      </c>
      <c r="BG33">
        <v>4</v>
      </c>
      <c r="BH33">
        <v>7</v>
      </c>
      <c r="BI33">
        <v>5</v>
      </c>
      <c r="BJ33">
        <v>1</v>
      </c>
      <c r="BK33">
        <v>1</v>
      </c>
      <c r="BL33">
        <v>1</v>
      </c>
      <c r="BM33">
        <v>5</v>
      </c>
      <c r="BN33">
        <v>1</v>
      </c>
      <c r="BO33">
        <v>1</v>
      </c>
      <c r="BP33">
        <v>1</v>
      </c>
      <c r="BQ33">
        <v>1</v>
      </c>
      <c r="BR33">
        <v>5</v>
      </c>
      <c r="BS33">
        <v>5</v>
      </c>
      <c r="BT33">
        <v>1</v>
      </c>
      <c r="BU33">
        <v>1</v>
      </c>
      <c r="BV33">
        <v>5</v>
      </c>
      <c r="BW33">
        <v>5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6</v>
      </c>
      <c r="CD33">
        <v>7</v>
      </c>
      <c r="CE33">
        <v>1</v>
      </c>
      <c r="CF33">
        <v>5</v>
      </c>
      <c r="CG33">
        <v>4</v>
      </c>
      <c r="CH33">
        <v>5</v>
      </c>
      <c r="CI33">
        <v>6</v>
      </c>
      <c r="CJ33">
        <v>1</v>
      </c>
      <c r="CK33">
        <v>5</v>
      </c>
      <c r="CL33">
        <v>6</v>
      </c>
      <c r="CM33">
        <v>1</v>
      </c>
      <c r="CN33">
        <v>1</v>
      </c>
      <c r="CO33">
        <v>5</v>
      </c>
      <c r="CP33">
        <v>4</v>
      </c>
      <c r="CQ33">
        <v>5</v>
      </c>
      <c r="CR33">
        <v>132214</v>
      </c>
      <c r="CT33">
        <f t="shared" si="19"/>
        <v>2.1316596429944275</v>
      </c>
      <c r="CU33" s="122">
        <f t="shared" si="19"/>
        <v>2.4869362501601624</v>
      </c>
      <c r="CV33" s="122">
        <f t="shared" si="19"/>
        <v>2.1316596429944248</v>
      </c>
      <c r="CW33" s="122">
        <f t="shared" si="19"/>
        <v>1.4211064286629518</v>
      </c>
      <c r="CX33" s="122">
        <f t="shared" si="19"/>
        <v>0.3552766071657375</v>
      </c>
      <c r="CY33" s="122">
        <f t="shared" si="19"/>
        <v>0.35527660716573795</v>
      </c>
      <c r="CZ33" s="122">
        <f t="shared" si="19"/>
        <v>0.3552766071657375</v>
      </c>
      <c r="DA33" s="122">
        <f t="shared" si="19"/>
        <v>1.7763830358286898</v>
      </c>
      <c r="DB33" s="122">
        <f t="shared" si="19"/>
        <v>0.3552766071657375</v>
      </c>
      <c r="DC33" s="122">
        <f t="shared" si="19"/>
        <v>2.1316596429944266</v>
      </c>
      <c r="DD33" s="122">
        <f t="shared" si="19"/>
        <v>1.4211064286629509</v>
      </c>
      <c r="DE33" s="122">
        <f t="shared" si="19"/>
        <v>1.7763830358286885</v>
      </c>
      <c r="DF33" s="122">
        <f t="shared" si="15"/>
        <v>0.35527660716573772</v>
      </c>
      <c r="DG33" s="122">
        <f t="shared" si="15"/>
        <v>0.3552766071657375</v>
      </c>
      <c r="DH33" s="122">
        <f t="shared" si="15"/>
        <v>1.7763830358286885</v>
      </c>
      <c r="DI33" s="122">
        <f t="shared" si="15"/>
        <v>1.4211064286629518</v>
      </c>
      <c r="DJ33" s="122">
        <f t="shared" si="15"/>
        <v>0.35527660716573795</v>
      </c>
      <c r="DK33" s="122">
        <f t="shared" si="15"/>
        <v>1.7763830358286898</v>
      </c>
      <c r="DL33" s="122">
        <f t="shared" si="15"/>
        <v>1.7763830358286885</v>
      </c>
      <c r="DM33" s="122">
        <f t="shared" si="15"/>
        <v>2.4869362501601655</v>
      </c>
      <c r="DN33" s="122">
        <f t="shared" si="15"/>
        <v>1.7763830358286885</v>
      </c>
      <c r="DO33" s="122">
        <f t="shared" si="15"/>
        <v>2.1316596429944275</v>
      </c>
      <c r="DP33" s="122">
        <f t="shared" si="15"/>
        <v>2.1316596429944275</v>
      </c>
      <c r="DQ33" s="122">
        <f t="shared" si="15"/>
        <v>1.7763830358286885</v>
      </c>
      <c r="DR33" s="122">
        <f t="shared" si="15"/>
        <v>1.7763830358286885</v>
      </c>
      <c r="DS33" s="122">
        <f t="shared" si="15"/>
        <v>0.35527660716573772</v>
      </c>
      <c r="DT33" s="122">
        <f t="shared" si="15"/>
        <v>1.0658298214972137</v>
      </c>
      <c r="DU33" s="122">
        <f t="shared" si="15"/>
        <v>1.7763830358286898</v>
      </c>
      <c r="DV33" s="122">
        <f t="shared" si="20"/>
        <v>1.4211064286629509</v>
      </c>
      <c r="DW33" s="122">
        <f t="shared" si="20"/>
        <v>0.35527660716573772</v>
      </c>
      <c r="DX33" s="122">
        <f t="shared" si="20"/>
        <v>1.4211064286629518</v>
      </c>
      <c r="DY33" s="122">
        <f t="shared" si="16"/>
        <v>1.7763830358286898</v>
      </c>
      <c r="DZ33" s="122">
        <f t="shared" si="16"/>
        <v>0.35527660716573795</v>
      </c>
      <c r="EA33" s="122">
        <f t="shared" si="16"/>
        <v>0.35527660716573795</v>
      </c>
      <c r="EB33" s="122">
        <f t="shared" si="16"/>
        <v>2.1316596429944266</v>
      </c>
      <c r="EC33" s="122">
        <f t="shared" si="16"/>
        <v>1.7763830358286885</v>
      </c>
      <c r="ED33" s="122">
        <f t="shared" si="16"/>
        <v>1.4211064286629518</v>
      </c>
      <c r="EE33" s="122">
        <f t="shared" si="16"/>
        <v>1.4211064286629509</v>
      </c>
      <c r="EF33" s="122">
        <f t="shared" si="16"/>
        <v>0.35527660716573772</v>
      </c>
      <c r="EG33" s="122">
        <f t="shared" si="16"/>
        <v>1.7763830358286898</v>
      </c>
      <c r="EH33" s="122">
        <f t="shared" si="16"/>
        <v>1.4211064286629509</v>
      </c>
      <c r="EI33" s="122">
        <f t="shared" si="16"/>
        <v>1.4211064286629509</v>
      </c>
      <c r="EJ33" s="122">
        <f t="shared" si="16"/>
        <v>1.4211064286629509</v>
      </c>
      <c r="EK33" s="122">
        <f t="shared" si="16"/>
        <v>0.35527660716573795</v>
      </c>
      <c r="EL33" s="122">
        <f t="shared" si="16"/>
        <v>0.35527660716573795</v>
      </c>
      <c r="EM33" s="122">
        <f t="shared" si="16"/>
        <v>2.4869362501601655</v>
      </c>
      <c r="EN33" s="122">
        <f t="shared" si="16"/>
        <v>2.1316596429944275</v>
      </c>
      <c r="EO33" s="122">
        <f t="shared" si="17"/>
        <v>1.7763830358286898</v>
      </c>
      <c r="EP33" s="122">
        <f t="shared" si="17"/>
        <v>0.35527660716573772</v>
      </c>
      <c r="EQ33" s="122">
        <f t="shared" si="17"/>
        <v>1.7763830358286885</v>
      </c>
      <c r="ER33" s="122">
        <f t="shared" si="17"/>
        <v>1.4211064286629518</v>
      </c>
      <c r="ES33" s="122">
        <f t="shared" si="17"/>
        <v>1.7763830358286885</v>
      </c>
      <c r="ET33" s="122">
        <f t="shared" si="17"/>
        <v>0.35527660716573772</v>
      </c>
      <c r="EU33" s="122">
        <f t="shared" si="17"/>
        <v>1.7763830358286898</v>
      </c>
      <c r="EV33" s="122">
        <f t="shared" si="17"/>
        <v>1.7763830358286898</v>
      </c>
      <c r="EW33" s="122">
        <f t="shared" si="17"/>
        <v>1.7763830358286885</v>
      </c>
      <c r="EX33" s="122">
        <f t="shared" si="17"/>
        <v>2.1316596429944266</v>
      </c>
      <c r="EY33" s="122">
        <f t="shared" si="17"/>
        <v>1.4211064286629509</v>
      </c>
      <c r="EZ33" s="122">
        <f t="shared" si="17"/>
        <v>2.4869362501601642</v>
      </c>
      <c r="FA33" s="122">
        <f t="shared" si="17"/>
        <v>1.7763830358286885</v>
      </c>
      <c r="FB33" s="122">
        <f t="shared" si="17"/>
        <v>0.35527660716573772</v>
      </c>
      <c r="FC33" s="122">
        <f t="shared" si="17"/>
        <v>0.35527660716573795</v>
      </c>
      <c r="FD33" s="122">
        <f t="shared" si="17"/>
        <v>0.35527660716573772</v>
      </c>
      <c r="FE33" s="122">
        <f t="shared" si="18"/>
        <v>1.7763830358286885</v>
      </c>
      <c r="FF33" s="122">
        <f t="shared" si="18"/>
        <v>0.35527660716573772</v>
      </c>
      <c r="FG33" s="122">
        <f t="shared" si="18"/>
        <v>0.35527660716573795</v>
      </c>
      <c r="FH33" s="122">
        <f t="shared" si="18"/>
        <v>0.35527660716573772</v>
      </c>
      <c r="FI33" s="122">
        <f t="shared" si="18"/>
        <v>0.35527660716573772</v>
      </c>
      <c r="FJ33" s="122">
        <f t="shared" si="18"/>
        <v>1.7763830358286885</v>
      </c>
      <c r="FK33" s="122">
        <f t="shared" si="18"/>
        <v>1.7763830358286885</v>
      </c>
      <c r="FL33" s="122">
        <f t="shared" si="18"/>
        <v>0.35527660716573772</v>
      </c>
      <c r="FM33" s="122">
        <f t="shared" si="18"/>
        <v>0.35527660716573772</v>
      </c>
      <c r="FN33" s="122">
        <f t="shared" si="18"/>
        <v>1.7763830358286885</v>
      </c>
      <c r="FO33" s="122">
        <f t="shared" si="21"/>
        <v>1.7763830358286885</v>
      </c>
      <c r="FP33" s="122">
        <f t="shared" si="21"/>
        <v>0.35527660716573772</v>
      </c>
      <c r="FQ33" s="122">
        <f t="shared" si="21"/>
        <v>0.35527660716573772</v>
      </c>
      <c r="FR33" s="122">
        <f t="shared" si="21"/>
        <v>0.35527660716573795</v>
      </c>
      <c r="FS33" s="122">
        <f t="shared" si="21"/>
        <v>0.35527660716573772</v>
      </c>
      <c r="FT33" s="122">
        <f t="shared" si="21"/>
        <v>0.35527660716573795</v>
      </c>
      <c r="FU33" s="122">
        <f t="shared" si="21"/>
        <v>2.1316596429944266</v>
      </c>
      <c r="FV33" s="122">
        <f t="shared" si="13"/>
        <v>2.4869362501601642</v>
      </c>
      <c r="FW33" s="122">
        <f t="shared" si="13"/>
        <v>0.35527660716573772</v>
      </c>
      <c r="FX33" s="122">
        <f t="shared" si="13"/>
        <v>1.7763830358286885</v>
      </c>
      <c r="FY33" s="122">
        <f t="shared" si="13"/>
        <v>1.4211064286629509</v>
      </c>
      <c r="FZ33" s="122">
        <f t="shared" si="13"/>
        <v>1.7763830358286898</v>
      </c>
      <c r="GA33" s="122">
        <f t="shared" si="13"/>
        <v>2.1316596429944266</v>
      </c>
      <c r="GB33" s="122">
        <f t="shared" si="13"/>
        <v>0.35527660716573772</v>
      </c>
      <c r="GC33" s="122">
        <f t="shared" si="13"/>
        <v>1.7763830358286885</v>
      </c>
      <c r="GD33" s="122">
        <f t="shared" si="12"/>
        <v>2.1316596429944266</v>
      </c>
      <c r="GE33" s="122">
        <f t="shared" si="12"/>
        <v>0.35527660716573772</v>
      </c>
      <c r="GF33" s="122">
        <f t="shared" si="12"/>
        <v>0.35527660716573772</v>
      </c>
      <c r="GG33" s="122">
        <f t="shared" si="12"/>
        <v>1.7763830358286885</v>
      </c>
      <c r="GH33" s="122">
        <f t="shared" si="12"/>
        <v>1.4211064286629509</v>
      </c>
      <c r="GI33" s="122">
        <f t="shared" si="12"/>
        <v>1.7763830358286885</v>
      </c>
      <c r="GJ33" s="123">
        <f t="shared" si="14"/>
        <v>132214</v>
      </c>
      <c r="GK33" s="122">
        <f t="shared" si="6"/>
        <v>0.51821121925095126</v>
      </c>
      <c r="GL33" s="122">
        <f t="shared" si="7"/>
        <v>132213.48178878074</v>
      </c>
    </row>
    <row r="34" spans="1:194" x14ac:dyDescent="0.3">
      <c r="A34" t="s">
        <v>126</v>
      </c>
      <c r="B34">
        <v>5</v>
      </c>
      <c r="C34">
        <v>6</v>
      </c>
      <c r="D34">
        <v>6</v>
      </c>
      <c r="E34">
        <v>3</v>
      </c>
      <c r="F34">
        <v>1</v>
      </c>
      <c r="G34">
        <v>3</v>
      </c>
      <c r="H34">
        <v>1</v>
      </c>
      <c r="I34">
        <v>6</v>
      </c>
      <c r="J34">
        <v>6</v>
      </c>
      <c r="K34">
        <v>5</v>
      </c>
      <c r="L34">
        <v>3</v>
      </c>
      <c r="M34">
        <v>3</v>
      </c>
      <c r="N34">
        <v>3</v>
      </c>
      <c r="O34">
        <v>1</v>
      </c>
      <c r="P34">
        <v>6</v>
      </c>
      <c r="Q34">
        <v>5</v>
      </c>
      <c r="R34">
        <v>3</v>
      </c>
      <c r="S34">
        <v>5</v>
      </c>
      <c r="T34">
        <v>1</v>
      </c>
      <c r="U34">
        <v>6</v>
      </c>
      <c r="V34">
        <v>6</v>
      </c>
      <c r="W34">
        <v>6</v>
      </c>
      <c r="X34">
        <v>6</v>
      </c>
      <c r="Y34">
        <v>1</v>
      </c>
      <c r="Z34">
        <v>6</v>
      </c>
      <c r="AA34">
        <v>1</v>
      </c>
      <c r="AB34">
        <v>1</v>
      </c>
      <c r="AC34">
        <v>3</v>
      </c>
      <c r="AD34">
        <v>3</v>
      </c>
      <c r="AE34">
        <v>3</v>
      </c>
      <c r="AF34">
        <v>3</v>
      </c>
      <c r="AG34">
        <v>4</v>
      </c>
      <c r="AH34">
        <v>1</v>
      </c>
      <c r="AI34">
        <v>1</v>
      </c>
      <c r="AJ34">
        <v>5</v>
      </c>
      <c r="AK34">
        <v>3</v>
      </c>
      <c r="AL34">
        <v>3</v>
      </c>
      <c r="AM34">
        <v>3</v>
      </c>
      <c r="AN34">
        <v>1</v>
      </c>
      <c r="AO34">
        <v>1</v>
      </c>
      <c r="AP34">
        <v>3</v>
      </c>
      <c r="AQ34">
        <v>3</v>
      </c>
      <c r="AR34">
        <v>3</v>
      </c>
      <c r="AS34">
        <v>1</v>
      </c>
      <c r="AT34">
        <v>1</v>
      </c>
      <c r="AU34">
        <v>5</v>
      </c>
      <c r="AV34">
        <v>3</v>
      </c>
      <c r="AW34">
        <v>3</v>
      </c>
      <c r="AX34">
        <v>1</v>
      </c>
      <c r="AY34">
        <v>1</v>
      </c>
      <c r="AZ34">
        <v>3</v>
      </c>
      <c r="BA34">
        <v>1</v>
      </c>
      <c r="BB34">
        <v>1</v>
      </c>
      <c r="BC34">
        <v>6</v>
      </c>
      <c r="BD34">
        <v>4</v>
      </c>
      <c r="BE34">
        <v>1</v>
      </c>
      <c r="BF34">
        <v>6</v>
      </c>
      <c r="BG34">
        <v>3</v>
      </c>
      <c r="BH34">
        <v>3</v>
      </c>
      <c r="BI34">
        <v>1</v>
      </c>
      <c r="BJ34">
        <v>1</v>
      </c>
      <c r="BK34">
        <v>1</v>
      </c>
      <c r="BL34">
        <v>3</v>
      </c>
      <c r="BM34">
        <v>1</v>
      </c>
      <c r="BN34">
        <v>3</v>
      </c>
      <c r="BO34">
        <v>1</v>
      </c>
      <c r="BP34">
        <v>1</v>
      </c>
      <c r="BQ34">
        <v>3</v>
      </c>
      <c r="BR34">
        <v>4</v>
      </c>
      <c r="BS34">
        <v>4</v>
      </c>
      <c r="BT34">
        <v>1</v>
      </c>
      <c r="BU34">
        <v>4</v>
      </c>
      <c r="BV34">
        <v>5</v>
      </c>
      <c r="BW34">
        <v>5</v>
      </c>
      <c r="BX34">
        <v>5</v>
      </c>
      <c r="BY34">
        <v>1</v>
      </c>
      <c r="BZ34">
        <v>3</v>
      </c>
      <c r="CA34">
        <v>3</v>
      </c>
      <c r="CB34">
        <v>1</v>
      </c>
      <c r="CC34">
        <v>4</v>
      </c>
      <c r="CD34">
        <v>6</v>
      </c>
      <c r="CE34">
        <v>1</v>
      </c>
      <c r="CF34">
        <v>1</v>
      </c>
      <c r="CG34">
        <v>1</v>
      </c>
      <c r="CH34">
        <v>3</v>
      </c>
      <c r="CI34">
        <v>3</v>
      </c>
      <c r="CJ34">
        <v>3</v>
      </c>
      <c r="CK34">
        <v>3</v>
      </c>
      <c r="CL34">
        <v>5</v>
      </c>
      <c r="CM34">
        <v>6</v>
      </c>
      <c r="CN34">
        <v>4</v>
      </c>
      <c r="CO34">
        <v>1</v>
      </c>
      <c r="CP34">
        <v>3</v>
      </c>
      <c r="CQ34">
        <v>3</v>
      </c>
      <c r="CR34">
        <v>124233</v>
      </c>
      <c r="CT34">
        <f t="shared" si="19"/>
        <v>1.7763830358286898</v>
      </c>
      <c r="CU34" s="122">
        <f t="shared" si="19"/>
        <v>2.1316596429944248</v>
      </c>
      <c r="CV34" s="122">
        <f t="shared" si="19"/>
        <v>2.1316596429944248</v>
      </c>
      <c r="CW34" s="122">
        <f t="shared" si="19"/>
        <v>1.0658298214972137</v>
      </c>
      <c r="CX34" s="122">
        <f t="shared" si="19"/>
        <v>0.3552766071657375</v>
      </c>
      <c r="CY34" s="122">
        <f t="shared" si="19"/>
        <v>1.0658298214972137</v>
      </c>
      <c r="CZ34" s="122">
        <f t="shared" si="19"/>
        <v>0.3552766071657375</v>
      </c>
      <c r="DA34" s="122">
        <f t="shared" si="19"/>
        <v>2.1316596429944275</v>
      </c>
      <c r="DB34" s="122">
        <f t="shared" si="19"/>
        <v>2.1316596429944248</v>
      </c>
      <c r="DC34" s="122">
        <f t="shared" si="19"/>
        <v>1.7763830358286885</v>
      </c>
      <c r="DD34" s="122">
        <f t="shared" si="19"/>
        <v>1.0658298214972133</v>
      </c>
      <c r="DE34" s="122">
        <f t="shared" si="19"/>
        <v>1.0658298214972133</v>
      </c>
      <c r="DF34" s="122">
        <f t="shared" si="15"/>
        <v>1.0658298214972133</v>
      </c>
      <c r="DG34" s="122">
        <f t="shared" si="15"/>
        <v>0.3552766071657375</v>
      </c>
      <c r="DH34" s="122">
        <f t="shared" si="15"/>
        <v>2.1316596429944266</v>
      </c>
      <c r="DI34" s="122">
        <f t="shared" si="15"/>
        <v>1.7763830358286898</v>
      </c>
      <c r="DJ34" s="122">
        <f t="shared" si="15"/>
        <v>1.0658298214972137</v>
      </c>
      <c r="DK34" s="122">
        <f t="shared" si="15"/>
        <v>1.7763830358286898</v>
      </c>
      <c r="DL34" s="122">
        <f t="shared" si="15"/>
        <v>0.35527660716573772</v>
      </c>
      <c r="DM34" s="122">
        <f t="shared" si="15"/>
        <v>2.1316596429944275</v>
      </c>
      <c r="DN34" s="122">
        <f t="shared" si="15"/>
        <v>2.1316596429944266</v>
      </c>
      <c r="DO34" s="122">
        <f t="shared" si="15"/>
        <v>2.1316596429944275</v>
      </c>
      <c r="DP34" s="122">
        <f t="shared" si="15"/>
        <v>2.1316596429944275</v>
      </c>
      <c r="DQ34" s="122">
        <f t="shared" si="15"/>
        <v>0.35527660716573772</v>
      </c>
      <c r="DR34" s="122">
        <f t="shared" si="15"/>
        <v>2.1316596429944266</v>
      </c>
      <c r="DS34" s="122">
        <f t="shared" si="15"/>
        <v>0.35527660716573772</v>
      </c>
      <c r="DT34" s="122">
        <f t="shared" si="15"/>
        <v>0.35527660716573795</v>
      </c>
      <c r="DU34" s="122">
        <f t="shared" si="15"/>
        <v>1.0658298214972137</v>
      </c>
      <c r="DV34" s="122">
        <f t="shared" si="20"/>
        <v>1.0658298214972133</v>
      </c>
      <c r="DW34" s="122">
        <f t="shared" si="20"/>
        <v>1.0658298214972133</v>
      </c>
      <c r="DX34" s="122">
        <f t="shared" si="20"/>
        <v>1.0658298214972137</v>
      </c>
      <c r="DY34" s="122">
        <f t="shared" si="16"/>
        <v>1.4211064286629518</v>
      </c>
      <c r="DZ34" s="122">
        <f t="shared" si="16"/>
        <v>0.35527660716573795</v>
      </c>
      <c r="EA34" s="122">
        <f t="shared" si="16"/>
        <v>0.35527660716573795</v>
      </c>
      <c r="EB34" s="122">
        <f t="shared" si="16"/>
        <v>1.7763830358286885</v>
      </c>
      <c r="EC34" s="122">
        <f t="shared" si="16"/>
        <v>1.0658298214972133</v>
      </c>
      <c r="ED34" s="122">
        <f t="shared" si="16"/>
        <v>1.0658298214972137</v>
      </c>
      <c r="EE34" s="122">
        <f t="shared" si="16"/>
        <v>1.0658298214972133</v>
      </c>
      <c r="EF34" s="122">
        <f t="shared" si="16"/>
        <v>0.35527660716573772</v>
      </c>
      <c r="EG34" s="122">
        <f t="shared" si="16"/>
        <v>0.35527660716573795</v>
      </c>
      <c r="EH34" s="122">
        <f t="shared" si="16"/>
        <v>1.0658298214972133</v>
      </c>
      <c r="EI34" s="122">
        <f t="shared" si="16"/>
        <v>1.0658298214972133</v>
      </c>
      <c r="EJ34" s="122">
        <f t="shared" si="16"/>
        <v>1.0658298214972133</v>
      </c>
      <c r="EK34" s="122">
        <f t="shared" si="16"/>
        <v>0.35527660716573795</v>
      </c>
      <c r="EL34" s="122">
        <f t="shared" si="16"/>
        <v>0.35527660716573795</v>
      </c>
      <c r="EM34" s="122">
        <f t="shared" si="16"/>
        <v>1.7763830358286898</v>
      </c>
      <c r="EN34" s="122">
        <f t="shared" si="16"/>
        <v>1.0658298214972137</v>
      </c>
      <c r="EO34" s="122">
        <f t="shared" si="17"/>
        <v>1.0658298214972137</v>
      </c>
      <c r="EP34" s="122">
        <f t="shared" si="17"/>
        <v>0.35527660716573772</v>
      </c>
      <c r="EQ34" s="122">
        <f t="shared" si="17"/>
        <v>0.35527660716573772</v>
      </c>
      <c r="ER34" s="122">
        <f t="shared" si="17"/>
        <v>1.0658298214972137</v>
      </c>
      <c r="ES34" s="122">
        <f t="shared" si="17"/>
        <v>0.35527660716573772</v>
      </c>
      <c r="ET34" s="122">
        <f t="shared" si="17"/>
        <v>0.35527660716573772</v>
      </c>
      <c r="EU34" s="122">
        <f t="shared" si="17"/>
        <v>2.1316596429944275</v>
      </c>
      <c r="EV34" s="122">
        <f t="shared" si="17"/>
        <v>1.4211064286629518</v>
      </c>
      <c r="EW34" s="122">
        <f t="shared" si="17"/>
        <v>0.35527660716573772</v>
      </c>
      <c r="EX34" s="122">
        <f t="shared" si="17"/>
        <v>2.1316596429944266</v>
      </c>
      <c r="EY34" s="122">
        <f t="shared" si="17"/>
        <v>1.0658298214972133</v>
      </c>
      <c r="EZ34" s="122">
        <f t="shared" si="17"/>
        <v>1.0658298214972133</v>
      </c>
      <c r="FA34" s="122">
        <f t="shared" si="17"/>
        <v>0.35527660716573772</v>
      </c>
      <c r="FB34" s="122">
        <f t="shared" si="17"/>
        <v>0.35527660716573772</v>
      </c>
      <c r="FC34" s="122">
        <f t="shared" si="17"/>
        <v>0.35527660716573795</v>
      </c>
      <c r="FD34" s="122">
        <f t="shared" si="17"/>
        <v>1.0658298214972133</v>
      </c>
      <c r="FE34" s="122">
        <f t="shared" si="18"/>
        <v>0.35527660716573772</v>
      </c>
      <c r="FF34" s="122">
        <f t="shared" si="18"/>
        <v>1.0658298214972133</v>
      </c>
      <c r="FG34" s="122">
        <f t="shared" si="18"/>
        <v>0.35527660716573795</v>
      </c>
      <c r="FH34" s="122">
        <f t="shared" si="18"/>
        <v>0.35527660716573772</v>
      </c>
      <c r="FI34" s="122">
        <f t="shared" si="18"/>
        <v>1.0658298214972133</v>
      </c>
      <c r="FJ34" s="122">
        <f t="shared" si="18"/>
        <v>1.4211064286629509</v>
      </c>
      <c r="FK34" s="122">
        <f t="shared" si="18"/>
        <v>1.4211064286629509</v>
      </c>
      <c r="FL34" s="122">
        <f t="shared" si="18"/>
        <v>0.35527660716573772</v>
      </c>
      <c r="FM34" s="122">
        <f t="shared" si="18"/>
        <v>1.4211064286629509</v>
      </c>
      <c r="FN34" s="122">
        <f t="shared" si="18"/>
        <v>1.7763830358286885</v>
      </c>
      <c r="FO34" s="122">
        <f t="shared" si="21"/>
        <v>1.7763830358286885</v>
      </c>
      <c r="FP34" s="122">
        <f t="shared" si="21"/>
        <v>1.7763830358286885</v>
      </c>
      <c r="FQ34" s="122">
        <f t="shared" si="21"/>
        <v>0.35527660716573772</v>
      </c>
      <c r="FR34" s="122">
        <f t="shared" si="21"/>
        <v>1.0658298214972137</v>
      </c>
      <c r="FS34" s="122">
        <f t="shared" si="21"/>
        <v>1.0658298214972133</v>
      </c>
      <c r="FT34" s="122">
        <f t="shared" si="21"/>
        <v>0.35527660716573795</v>
      </c>
      <c r="FU34" s="122">
        <f t="shared" si="21"/>
        <v>1.4211064286629509</v>
      </c>
      <c r="FV34" s="122">
        <f t="shared" si="13"/>
        <v>2.1316596429944266</v>
      </c>
      <c r="FW34" s="122">
        <f t="shared" si="13"/>
        <v>0.35527660716573772</v>
      </c>
      <c r="FX34" s="122">
        <f t="shared" si="13"/>
        <v>0.35527660716573772</v>
      </c>
      <c r="FY34" s="122">
        <f t="shared" si="13"/>
        <v>0.35527660716573772</v>
      </c>
      <c r="FZ34" s="122">
        <f t="shared" si="13"/>
        <v>1.0658298214972137</v>
      </c>
      <c r="GA34" s="122">
        <f t="shared" si="13"/>
        <v>1.0658298214972133</v>
      </c>
      <c r="GB34" s="122">
        <f t="shared" si="13"/>
        <v>1.0658298214972133</v>
      </c>
      <c r="GC34" s="122">
        <f t="shared" si="13"/>
        <v>1.0658298214972133</v>
      </c>
      <c r="GD34" s="122">
        <f t="shared" si="12"/>
        <v>1.7763830358286885</v>
      </c>
      <c r="GE34" s="122">
        <f t="shared" si="12"/>
        <v>2.1316596429944266</v>
      </c>
      <c r="GF34" s="122">
        <f t="shared" si="12"/>
        <v>1.4211064286629509</v>
      </c>
      <c r="GG34" s="122">
        <f t="shared" si="12"/>
        <v>0.35527660716573772</v>
      </c>
      <c r="GH34" s="122">
        <f t="shared" si="12"/>
        <v>1.0658298214972133</v>
      </c>
      <c r="GI34" s="122">
        <f t="shared" si="12"/>
        <v>1.0658298214972133</v>
      </c>
      <c r="GJ34" s="123">
        <f t="shared" si="14"/>
        <v>124233</v>
      </c>
      <c r="GK34" s="122">
        <f t="shared" si="6"/>
        <v>1.31637382134646E-5</v>
      </c>
      <c r="GL34" s="122">
        <f t="shared" si="7"/>
        <v>124232.99998683626</v>
      </c>
    </row>
    <row r="35" spans="1:194" x14ac:dyDescent="0.3">
      <c r="A35" t="s">
        <v>127</v>
      </c>
      <c r="B35">
        <v>6</v>
      </c>
      <c r="C35">
        <v>6</v>
      </c>
      <c r="D35">
        <v>6</v>
      </c>
      <c r="E35">
        <v>1</v>
      </c>
      <c r="F35">
        <v>1</v>
      </c>
      <c r="G35">
        <v>1</v>
      </c>
      <c r="H35">
        <v>6</v>
      </c>
      <c r="I35">
        <v>5</v>
      </c>
      <c r="J35">
        <v>6</v>
      </c>
      <c r="K35">
        <v>1</v>
      </c>
      <c r="L35">
        <v>1</v>
      </c>
      <c r="M35">
        <v>1</v>
      </c>
      <c r="N35">
        <v>4</v>
      </c>
      <c r="O35">
        <v>1</v>
      </c>
      <c r="P35">
        <v>2</v>
      </c>
      <c r="Q35">
        <v>2</v>
      </c>
      <c r="R35">
        <v>3</v>
      </c>
      <c r="S35">
        <v>5</v>
      </c>
      <c r="T35">
        <v>5</v>
      </c>
      <c r="U35">
        <v>6</v>
      </c>
      <c r="V35">
        <v>6</v>
      </c>
      <c r="W35">
        <v>6</v>
      </c>
      <c r="X35">
        <v>6</v>
      </c>
      <c r="Y35">
        <v>6</v>
      </c>
      <c r="Z35">
        <v>5</v>
      </c>
      <c r="AA35">
        <v>1</v>
      </c>
      <c r="AB35">
        <v>5</v>
      </c>
      <c r="AC35">
        <v>1</v>
      </c>
      <c r="AD35">
        <v>1</v>
      </c>
      <c r="AE35">
        <v>1</v>
      </c>
      <c r="AF35">
        <v>1</v>
      </c>
      <c r="AG35">
        <v>5</v>
      </c>
      <c r="AH35">
        <v>1</v>
      </c>
      <c r="AI35">
        <v>1</v>
      </c>
      <c r="AJ35">
        <v>6</v>
      </c>
      <c r="AK35">
        <v>1</v>
      </c>
      <c r="AL35">
        <v>4</v>
      </c>
      <c r="AM35">
        <v>4</v>
      </c>
      <c r="AN35">
        <v>5</v>
      </c>
      <c r="AO35">
        <v>1</v>
      </c>
      <c r="AP35">
        <v>4</v>
      </c>
      <c r="AQ35">
        <v>1</v>
      </c>
      <c r="AR35">
        <v>1</v>
      </c>
      <c r="AS35">
        <v>1</v>
      </c>
      <c r="AT35">
        <v>6</v>
      </c>
      <c r="AU35">
        <v>1</v>
      </c>
      <c r="AV35">
        <v>5</v>
      </c>
      <c r="AW35">
        <v>4</v>
      </c>
      <c r="AX35">
        <v>1</v>
      </c>
      <c r="AY35">
        <v>5</v>
      </c>
      <c r="AZ35">
        <v>1</v>
      </c>
      <c r="BA35">
        <v>5</v>
      </c>
      <c r="BB35">
        <v>1</v>
      </c>
      <c r="BC35">
        <v>5</v>
      </c>
      <c r="BD35">
        <v>1</v>
      </c>
      <c r="BE35">
        <v>4</v>
      </c>
      <c r="BF35">
        <v>5</v>
      </c>
      <c r="BG35">
        <v>4</v>
      </c>
      <c r="BH35">
        <v>5</v>
      </c>
      <c r="BI35">
        <v>5</v>
      </c>
      <c r="BJ35">
        <v>1</v>
      </c>
      <c r="BK35">
        <v>1</v>
      </c>
      <c r="BL35">
        <v>5</v>
      </c>
      <c r="BM35">
        <v>6</v>
      </c>
      <c r="BN35">
        <v>6</v>
      </c>
      <c r="BO35">
        <v>5</v>
      </c>
      <c r="BP35">
        <v>1</v>
      </c>
      <c r="BQ35">
        <v>1</v>
      </c>
      <c r="BR35">
        <v>5</v>
      </c>
      <c r="BS35">
        <v>1</v>
      </c>
      <c r="BT35">
        <v>1</v>
      </c>
      <c r="BU35">
        <v>1</v>
      </c>
      <c r="BV35">
        <v>5</v>
      </c>
      <c r="BW35">
        <v>5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6</v>
      </c>
      <c r="CD35">
        <v>6</v>
      </c>
      <c r="CE35">
        <v>1</v>
      </c>
      <c r="CF35">
        <v>5</v>
      </c>
      <c r="CG35">
        <v>6</v>
      </c>
      <c r="CH35">
        <v>1</v>
      </c>
      <c r="CI35">
        <v>1</v>
      </c>
      <c r="CJ35">
        <v>1</v>
      </c>
      <c r="CK35">
        <v>5</v>
      </c>
      <c r="CL35">
        <v>6</v>
      </c>
      <c r="CM35">
        <v>5</v>
      </c>
      <c r="CN35">
        <v>1</v>
      </c>
      <c r="CO35">
        <v>1</v>
      </c>
      <c r="CP35">
        <v>2</v>
      </c>
      <c r="CQ35">
        <v>5</v>
      </c>
      <c r="CR35">
        <v>120250</v>
      </c>
      <c r="CT35">
        <f t="shared" si="19"/>
        <v>2.1316596429944275</v>
      </c>
      <c r="CU35" s="122">
        <f t="shared" si="19"/>
        <v>2.1316596429944248</v>
      </c>
      <c r="CV35" s="122">
        <f t="shared" si="19"/>
        <v>2.1316596429944248</v>
      </c>
      <c r="CW35" s="122">
        <f t="shared" si="19"/>
        <v>0.35527660716573795</v>
      </c>
      <c r="CX35" s="122">
        <f t="shared" si="19"/>
        <v>0.3552766071657375</v>
      </c>
      <c r="CY35" s="122">
        <f t="shared" si="19"/>
        <v>0.35527660716573795</v>
      </c>
      <c r="CZ35" s="122">
        <f t="shared" si="19"/>
        <v>2.1316596429944248</v>
      </c>
      <c r="DA35" s="122">
        <f t="shared" si="19"/>
        <v>1.7763830358286898</v>
      </c>
      <c r="DB35" s="122">
        <f t="shared" si="19"/>
        <v>2.1316596429944248</v>
      </c>
      <c r="DC35" s="122">
        <f t="shared" si="19"/>
        <v>0.35527660716573772</v>
      </c>
      <c r="DD35" s="122">
        <f t="shared" si="19"/>
        <v>0.35527660716573772</v>
      </c>
      <c r="DE35" s="122">
        <f t="shared" si="19"/>
        <v>0.35527660716573772</v>
      </c>
      <c r="DF35" s="122">
        <f t="shared" si="15"/>
        <v>1.4211064286629509</v>
      </c>
      <c r="DG35" s="122">
        <f t="shared" si="15"/>
        <v>0.3552766071657375</v>
      </c>
      <c r="DH35" s="122">
        <f t="shared" si="15"/>
        <v>0.71055321433147545</v>
      </c>
      <c r="DI35" s="122">
        <f t="shared" si="15"/>
        <v>0.71055321433147589</v>
      </c>
      <c r="DJ35" s="122">
        <f t="shared" si="15"/>
        <v>1.0658298214972137</v>
      </c>
      <c r="DK35" s="122">
        <f t="shared" si="15"/>
        <v>1.7763830358286898</v>
      </c>
      <c r="DL35" s="122">
        <f t="shared" si="15"/>
        <v>1.7763830358286885</v>
      </c>
      <c r="DM35" s="122">
        <f t="shared" si="15"/>
        <v>2.1316596429944275</v>
      </c>
      <c r="DN35" s="122">
        <f t="shared" si="15"/>
        <v>2.1316596429944266</v>
      </c>
      <c r="DO35" s="122">
        <f t="shared" si="15"/>
        <v>2.1316596429944275</v>
      </c>
      <c r="DP35" s="122">
        <f t="shared" si="15"/>
        <v>2.1316596429944275</v>
      </c>
      <c r="DQ35" s="122">
        <f t="shared" si="15"/>
        <v>2.1316596429944266</v>
      </c>
      <c r="DR35" s="122">
        <f t="shared" si="15"/>
        <v>1.7763830358286885</v>
      </c>
      <c r="DS35" s="122">
        <f t="shared" si="15"/>
        <v>0.35527660716573772</v>
      </c>
      <c r="DT35" s="122">
        <f t="shared" si="15"/>
        <v>1.7763830358286898</v>
      </c>
      <c r="DU35" s="122">
        <f t="shared" si="15"/>
        <v>0.35527660716573795</v>
      </c>
      <c r="DV35" s="122">
        <f t="shared" si="20"/>
        <v>0.35527660716573772</v>
      </c>
      <c r="DW35" s="122">
        <f t="shared" si="20"/>
        <v>0.35527660716573772</v>
      </c>
      <c r="DX35" s="122">
        <f t="shared" si="20"/>
        <v>0.35527660716573795</v>
      </c>
      <c r="DY35" s="122">
        <f t="shared" si="16"/>
        <v>1.7763830358286898</v>
      </c>
      <c r="DZ35" s="122">
        <f t="shared" si="16"/>
        <v>0.35527660716573795</v>
      </c>
      <c r="EA35" s="122">
        <f t="shared" si="16"/>
        <v>0.35527660716573795</v>
      </c>
      <c r="EB35" s="122">
        <f t="shared" si="16"/>
        <v>2.1316596429944266</v>
      </c>
      <c r="EC35" s="122">
        <f t="shared" si="16"/>
        <v>0.35527660716573772</v>
      </c>
      <c r="ED35" s="122">
        <f t="shared" si="16"/>
        <v>1.4211064286629518</v>
      </c>
      <c r="EE35" s="122">
        <f t="shared" si="16"/>
        <v>1.4211064286629509</v>
      </c>
      <c r="EF35" s="122">
        <f t="shared" si="16"/>
        <v>1.7763830358286885</v>
      </c>
      <c r="EG35" s="122">
        <f t="shared" si="16"/>
        <v>0.35527660716573795</v>
      </c>
      <c r="EH35" s="122">
        <f t="shared" si="16"/>
        <v>1.4211064286629509</v>
      </c>
      <c r="EI35" s="122">
        <f t="shared" si="16"/>
        <v>0.35527660716573772</v>
      </c>
      <c r="EJ35" s="122">
        <f t="shared" si="16"/>
        <v>0.35527660716573772</v>
      </c>
      <c r="EK35" s="122">
        <f t="shared" si="16"/>
        <v>0.35527660716573795</v>
      </c>
      <c r="EL35" s="122">
        <f t="shared" si="16"/>
        <v>2.1316596429944275</v>
      </c>
      <c r="EM35" s="122">
        <f t="shared" si="16"/>
        <v>0.35527660716573795</v>
      </c>
      <c r="EN35" s="122">
        <f t="shared" si="16"/>
        <v>1.7763830358286898</v>
      </c>
      <c r="EO35" s="122">
        <f t="shared" si="17"/>
        <v>1.4211064286629518</v>
      </c>
      <c r="EP35" s="122">
        <f t="shared" si="17"/>
        <v>0.35527660716573772</v>
      </c>
      <c r="EQ35" s="122">
        <f t="shared" si="17"/>
        <v>1.7763830358286885</v>
      </c>
      <c r="ER35" s="122">
        <f t="shared" si="17"/>
        <v>0.35527660716573795</v>
      </c>
      <c r="ES35" s="122">
        <f t="shared" si="17"/>
        <v>1.7763830358286885</v>
      </c>
      <c r="ET35" s="122">
        <f t="shared" si="17"/>
        <v>0.35527660716573772</v>
      </c>
      <c r="EU35" s="122">
        <f t="shared" si="17"/>
        <v>1.7763830358286898</v>
      </c>
      <c r="EV35" s="122">
        <f t="shared" si="17"/>
        <v>0.35527660716573795</v>
      </c>
      <c r="EW35" s="122">
        <f t="shared" si="17"/>
        <v>1.4211064286629509</v>
      </c>
      <c r="EX35" s="122">
        <f t="shared" si="17"/>
        <v>1.7763830358286885</v>
      </c>
      <c r="EY35" s="122">
        <f t="shared" si="17"/>
        <v>1.4211064286629509</v>
      </c>
      <c r="EZ35" s="122">
        <f t="shared" si="17"/>
        <v>1.7763830358286885</v>
      </c>
      <c r="FA35" s="122">
        <f t="shared" si="17"/>
        <v>1.7763830358286885</v>
      </c>
      <c r="FB35" s="122">
        <f t="shared" si="17"/>
        <v>0.35527660716573772</v>
      </c>
      <c r="FC35" s="122">
        <f t="shared" si="17"/>
        <v>0.35527660716573795</v>
      </c>
      <c r="FD35" s="122">
        <f t="shared" si="17"/>
        <v>1.7763830358286885</v>
      </c>
      <c r="FE35" s="122">
        <f t="shared" si="18"/>
        <v>2.1316596429944266</v>
      </c>
      <c r="FF35" s="122">
        <f t="shared" si="18"/>
        <v>2.1316596429944266</v>
      </c>
      <c r="FG35" s="122">
        <f t="shared" si="18"/>
        <v>1.7763830358286898</v>
      </c>
      <c r="FH35" s="122">
        <f t="shared" si="18"/>
        <v>0.35527660716573772</v>
      </c>
      <c r="FI35" s="122">
        <f t="shared" si="18"/>
        <v>0.35527660716573772</v>
      </c>
      <c r="FJ35" s="122">
        <f t="shared" si="18"/>
        <v>1.7763830358286885</v>
      </c>
      <c r="FK35" s="122">
        <f t="shared" si="18"/>
        <v>0.35527660716573772</v>
      </c>
      <c r="FL35" s="122">
        <f t="shared" si="18"/>
        <v>0.35527660716573772</v>
      </c>
      <c r="FM35" s="122">
        <f t="shared" si="18"/>
        <v>0.35527660716573772</v>
      </c>
      <c r="FN35" s="122">
        <f t="shared" si="18"/>
        <v>1.7763830358286885</v>
      </c>
      <c r="FO35" s="122">
        <f t="shared" si="21"/>
        <v>1.7763830358286885</v>
      </c>
      <c r="FP35" s="122">
        <f t="shared" si="21"/>
        <v>0.35527660716573772</v>
      </c>
      <c r="FQ35" s="122">
        <f t="shared" si="21"/>
        <v>0.35527660716573772</v>
      </c>
      <c r="FR35" s="122">
        <f t="shared" si="21"/>
        <v>0.35527660716573795</v>
      </c>
      <c r="FS35" s="122">
        <f t="shared" si="21"/>
        <v>0.35527660716573772</v>
      </c>
      <c r="FT35" s="122">
        <f t="shared" si="21"/>
        <v>0.35527660716573795</v>
      </c>
      <c r="FU35" s="122">
        <f t="shared" si="21"/>
        <v>2.1316596429944266</v>
      </c>
      <c r="FV35" s="122">
        <f t="shared" si="13"/>
        <v>2.1316596429944266</v>
      </c>
      <c r="FW35" s="122">
        <f t="shared" si="13"/>
        <v>0.35527660716573772</v>
      </c>
      <c r="FX35" s="122">
        <f t="shared" si="13"/>
        <v>1.7763830358286885</v>
      </c>
      <c r="FY35" s="122">
        <f t="shared" si="13"/>
        <v>2.1316596429944266</v>
      </c>
      <c r="FZ35" s="122">
        <f t="shared" si="13"/>
        <v>0.35527660716573795</v>
      </c>
      <c r="GA35" s="122">
        <f t="shared" si="13"/>
        <v>0.35527660716573772</v>
      </c>
      <c r="GB35" s="122">
        <f t="shared" si="13"/>
        <v>0.35527660716573772</v>
      </c>
      <c r="GC35" s="122">
        <f t="shared" si="13"/>
        <v>1.7763830358286885</v>
      </c>
      <c r="GD35" s="122">
        <f t="shared" si="12"/>
        <v>2.1316596429944266</v>
      </c>
      <c r="GE35" s="122">
        <f t="shared" si="12"/>
        <v>1.7763830358286885</v>
      </c>
      <c r="GF35" s="122">
        <f t="shared" si="12"/>
        <v>0.35527660716573772</v>
      </c>
      <c r="GG35" s="122">
        <f t="shared" si="12"/>
        <v>0.35527660716573772</v>
      </c>
      <c r="GH35" s="122">
        <f t="shared" si="12"/>
        <v>0.71055321433147545</v>
      </c>
      <c r="GI35" s="122">
        <f t="shared" si="12"/>
        <v>1.7763830358286885</v>
      </c>
      <c r="GJ35" s="123">
        <f t="shared" si="14"/>
        <v>120250</v>
      </c>
      <c r="GK35" s="122">
        <f t="shared" si="6"/>
        <v>2.6972759838206246E-7</v>
      </c>
      <c r="GL35" s="122">
        <f t="shared" si="7"/>
        <v>120249.99999973027</v>
      </c>
    </row>
    <row r="36" spans="1:194" x14ac:dyDescent="0.3">
      <c r="A36" t="s">
        <v>128</v>
      </c>
      <c r="B36">
        <v>3</v>
      </c>
      <c r="C36">
        <v>6</v>
      </c>
      <c r="D36">
        <v>6</v>
      </c>
      <c r="E36">
        <v>3</v>
      </c>
      <c r="F36">
        <v>1</v>
      </c>
      <c r="G36">
        <v>5</v>
      </c>
      <c r="H36">
        <v>1</v>
      </c>
      <c r="I36">
        <v>6</v>
      </c>
      <c r="J36">
        <v>6</v>
      </c>
      <c r="K36">
        <v>5</v>
      </c>
      <c r="L36">
        <v>1</v>
      </c>
      <c r="M36">
        <v>5</v>
      </c>
      <c r="N36">
        <v>3</v>
      </c>
      <c r="O36">
        <v>1</v>
      </c>
      <c r="P36">
        <v>1</v>
      </c>
      <c r="Q36">
        <v>1</v>
      </c>
      <c r="R36">
        <v>1</v>
      </c>
      <c r="S36">
        <v>1</v>
      </c>
      <c r="T36">
        <v>5</v>
      </c>
      <c r="U36">
        <v>6</v>
      </c>
      <c r="V36">
        <v>6</v>
      </c>
      <c r="W36">
        <v>6</v>
      </c>
      <c r="X36">
        <v>6</v>
      </c>
      <c r="Y36">
        <v>1</v>
      </c>
      <c r="Z36">
        <v>6</v>
      </c>
      <c r="AA36">
        <v>1</v>
      </c>
      <c r="AB36">
        <v>1</v>
      </c>
      <c r="AC36">
        <v>3</v>
      </c>
      <c r="AD36">
        <v>1</v>
      </c>
      <c r="AE36">
        <v>1</v>
      </c>
      <c r="AF36">
        <v>3</v>
      </c>
      <c r="AG36">
        <v>1</v>
      </c>
      <c r="AH36">
        <v>1</v>
      </c>
      <c r="AI36">
        <v>1</v>
      </c>
      <c r="AJ36">
        <v>6</v>
      </c>
      <c r="AK36">
        <v>2</v>
      </c>
      <c r="AL36">
        <v>3</v>
      </c>
      <c r="AM36">
        <v>3</v>
      </c>
      <c r="AN36">
        <v>1</v>
      </c>
      <c r="AO36">
        <v>3</v>
      </c>
      <c r="AP36">
        <v>3</v>
      </c>
      <c r="AQ36">
        <v>1</v>
      </c>
      <c r="AR36">
        <v>1</v>
      </c>
      <c r="AS36">
        <v>5</v>
      </c>
      <c r="AT36">
        <v>6</v>
      </c>
      <c r="AU36">
        <v>1</v>
      </c>
      <c r="AV36">
        <v>1</v>
      </c>
      <c r="AW36">
        <v>3</v>
      </c>
      <c r="AX36">
        <v>5</v>
      </c>
      <c r="AY36">
        <v>1</v>
      </c>
      <c r="AZ36">
        <v>3</v>
      </c>
      <c r="BA36">
        <v>1</v>
      </c>
      <c r="BB36">
        <v>1</v>
      </c>
      <c r="BC36">
        <v>5</v>
      </c>
      <c r="BD36">
        <v>1</v>
      </c>
      <c r="BE36">
        <v>6</v>
      </c>
      <c r="BF36">
        <v>6</v>
      </c>
      <c r="BG36">
        <v>1</v>
      </c>
      <c r="BH36">
        <v>1</v>
      </c>
      <c r="BI36">
        <v>6</v>
      </c>
      <c r="BJ36">
        <v>6</v>
      </c>
      <c r="BK36">
        <v>1</v>
      </c>
      <c r="BL36">
        <v>1</v>
      </c>
      <c r="BM36">
        <v>6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5</v>
      </c>
      <c r="BT36">
        <v>1</v>
      </c>
      <c r="BU36">
        <v>1</v>
      </c>
      <c r="BV36">
        <v>1</v>
      </c>
      <c r="BW36">
        <v>3</v>
      </c>
      <c r="BX36">
        <v>1</v>
      </c>
      <c r="BY36">
        <v>1</v>
      </c>
      <c r="BZ36">
        <v>1</v>
      </c>
      <c r="CA36">
        <v>1</v>
      </c>
      <c r="CB36">
        <v>3</v>
      </c>
      <c r="CC36">
        <v>6</v>
      </c>
      <c r="CD36">
        <v>6</v>
      </c>
      <c r="CE36">
        <v>1</v>
      </c>
      <c r="CF36">
        <v>6</v>
      </c>
      <c r="CG36">
        <v>1</v>
      </c>
      <c r="CH36">
        <v>3</v>
      </c>
      <c r="CI36">
        <v>1</v>
      </c>
      <c r="CJ36">
        <v>1</v>
      </c>
      <c r="CK36">
        <v>1</v>
      </c>
      <c r="CL36">
        <v>1</v>
      </c>
      <c r="CM36">
        <v>5</v>
      </c>
      <c r="CN36">
        <v>1</v>
      </c>
      <c r="CO36">
        <v>1</v>
      </c>
      <c r="CP36">
        <v>1</v>
      </c>
      <c r="CQ36">
        <v>5</v>
      </c>
      <c r="CR36">
        <v>130900</v>
      </c>
      <c r="CT36">
        <f t="shared" si="19"/>
        <v>1.0658298214972137</v>
      </c>
      <c r="CU36" s="122">
        <f t="shared" si="19"/>
        <v>2.1316596429944248</v>
      </c>
      <c r="CV36" s="122">
        <f t="shared" si="19"/>
        <v>2.1316596429944248</v>
      </c>
      <c r="CW36" s="122">
        <f t="shared" si="19"/>
        <v>1.0658298214972137</v>
      </c>
      <c r="CX36" s="122">
        <f t="shared" si="19"/>
        <v>0.3552766071657375</v>
      </c>
      <c r="CY36" s="122">
        <f t="shared" si="19"/>
        <v>1.7763830358286898</v>
      </c>
      <c r="CZ36" s="122">
        <f t="shared" si="19"/>
        <v>0.3552766071657375</v>
      </c>
      <c r="DA36" s="122">
        <f t="shared" si="19"/>
        <v>2.1316596429944275</v>
      </c>
      <c r="DB36" s="122">
        <f t="shared" si="19"/>
        <v>2.1316596429944248</v>
      </c>
      <c r="DC36" s="122">
        <f t="shared" si="19"/>
        <v>1.7763830358286885</v>
      </c>
      <c r="DD36" s="122">
        <f t="shared" si="19"/>
        <v>0.35527660716573772</v>
      </c>
      <c r="DE36" s="122">
        <f t="shared" si="19"/>
        <v>1.7763830358286885</v>
      </c>
      <c r="DF36" s="122">
        <f t="shared" si="15"/>
        <v>1.0658298214972133</v>
      </c>
      <c r="DG36" s="122">
        <f t="shared" si="15"/>
        <v>0.3552766071657375</v>
      </c>
      <c r="DH36" s="122">
        <f t="shared" si="15"/>
        <v>0.35527660716573772</v>
      </c>
      <c r="DI36" s="122">
        <f t="shared" si="15"/>
        <v>0.35527660716573795</v>
      </c>
      <c r="DJ36" s="122">
        <f t="shared" si="15"/>
        <v>0.35527660716573795</v>
      </c>
      <c r="DK36" s="122">
        <f t="shared" si="15"/>
        <v>0.35527660716573795</v>
      </c>
      <c r="DL36" s="122">
        <f t="shared" si="15"/>
        <v>1.7763830358286885</v>
      </c>
      <c r="DM36" s="122">
        <f t="shared" si="15"/>
        <v>2.1316596429944275</v>
      </c>
      <c r="DN36" s="122">
        <f t="shared" si="15"/>
        <v>2.1316596429944266</v>
      </c>
      <c r="DO36" s="122">
        <f t="shared" si="15"/>
        <v>2.1316596429944275</v>
      </c>
      <c r="DP36" s="122">
        <f t="shared" si="15"/>
        <v>2.1316596429944275</v>
      </c>
      <c r="DQ36" s="122">
        <f t="shared" si="15"/>
        <v>0.35527660716573772</v>
      </c>
      <c r="DR36" s="122">
        <f t="shared" si="15"/>
        <v>2.1316596429944266</v>
      </c>
      <c r="DS36" s="122">
        <f t="shared" si="15"/>
        <v>0.35527660716573772</v>
      </c>
      <c r="DT36" s="122">
        <f t="shared" si="15"/>
        <v>0.35527660716573795</v>
      </c>
      <c r="DU36" s="122">
        <f t="shared" si="15"/>
        <v>1.0658298214972137</v>
      </c>
      <c r="DV36" s="122">
        <f t="shared" si="20"/>
        <v>0.35527660716573772</v>
      </c>
      <c r="DW36" s="122">
        <f t="shared" si="20"/>
        <v>0.35527660716573772</v>
      </c>
      <c r="DX36" s="122">
        <f t="shared" si="20"/>
        <v>1.0658298214972137</v>
      </c>
      <c r="DY36" s="122">
        <f t="shared" si="16"/>
        <v>0.35527660716573795</v>
      </c>
      <c r="DZ36" s="122">
        <f t="shared" si="16"/>
        <v>0.35527660716573795</v>
      </c>
      <c r="EA36" s="122">
        <f t="shared" si="16"/>
        <v>0.35527660716573795</v>
      </c>
      <c r="EB36" s="122">
        <f t="shared" si="16"/>
        <v>2.1316596429944266</v>
      </c>
      <c r="EC36" s="122">
        <f t="shared" si="16"/>
        <v>0.71055321433147545</v>
      </c>
      <c r="ED36" s="122">
        <f t="shared" si="16"/>
        <v>1.0658298214972137</v>
      </c>
      <c r="EE36" s="122">
        <f t="shared" si="16"/>
        <v>1.0658298214972133</v>
      </c>
      <c r="EF36" s="122">
        <f t="shared" si="16"/>
        <v>0.35527660716573772</v>
      </c>
      <c r="EG36" s="122">
        <f t="shared" si="16"/>
        <v>1.0658298214972137</v>
      </c>
      <c r="EH36" s="122">
        <f t="shared" si="16"/>
        <v>1.0658298214972133</v>
      </c>
      <c r="EI36" s="122">
        <f t="shared" si="16"/>
        <v>0.35527660716573772</v>
      </c>
      <c r="EJ36" s="122">
        <f t="shared" si="16"/>
        <v>0.35527660716573772</v>
      </c>
      <c r="EK36" s="122">
        <f t="shared" si="16"/>
        <v>1.7763830358286898</v>
      </c>
      <c r="EL36" s="122">
        <f t="shared" si="16"/>
        <v>2.1316596429944275</v>
      </c>
      <c r="EM36" s="122">
        <f t="shared" si="16"/>
        <v>0.35527660716573795</v>
      </c>
      <c r="EN36" s="122">
        <f t="shared" si="16"/>
        <v>0.35527660716573795</v>
      </c>
      <c r="EO36" s="122">
        <f t="shared" si="17"/>
        <v>1.0658298214972137</v>
      </c>
      <c r="EP36" s="122">
        <f t="shared" si="17"/>
        <v>1.7763830358286885</v>
      </c>
      <c r="EQ36" s="122">
        <f t="shared" si="17"/>
        <v>0.35527660716573772</v>
      </c>
      <c r="ER36" s="122">
        <f t="shared" si="17"/>
        <v>1.0658298214972137</v>
      </c>
      <c r="ES36" s="122">
        <f t="shared" si="17"/>
        <v>0.35527660716573772</v>
      </c>
      <c r="ET36" s="122">
        <f t="shared" si="17"/>
        <v>0.35527660716573772</v>
      </c>
      <c r="EU36" s="122">
        <f t="shared" si="17"/>
        <v>1.7763830358286898</v>
      </c>
      <c r="EV36" s="122">
        <f t="shared" si="17"/>
        <v>0.35527660716573795</v>
      </c>
      <c r="EW36" s="122">
        <f t="shared" si="17"/>
        <v>2.1316596429944266</v>
      </c>
      <c r="EX36" s="122">
        <f t="shared" si="17"/>
        <v>2.1316596429944266</v>
      </c>
      <c r="EY36" s="122">
        <f t="shared" si="17"/>
        <v>0.35527660716573772</v>
      </c>
      <c r="EZ36" s="122">
        <f t="shared" si="17"/>
        <v>0.35527660716573772</v>
      </c>
      <c r="FA36" s="122">
        <f t="shared" si="17"/>
        <v>2.1316596429944266</v>
      </c>
      <c r="FB36" s="122">
        <f t="shared" si="17"/>
        <v>2.1316596429944266</v>
      </c>
      <c r="FC36" s="122">
        <f t="shared" si="17"/>
        <v>0.35527660716573795</v>
      </c>
      <c r="FD36" s="122">
        <f t="shared" si="17"/>
        <v>0.35527660716573772</v>
      </c>
      <c r="FE36" s="122">
        <f t="shared" si="18"/>
        <v>2.1316596429944266</v>
      </c>
      <c r="FF36" s="122">
        <f t="shared" si="18"/>
        <v>0.35527660716573772</v>
      </c>
      <c r="FG36" s="122">
        <f t="shared" si="18"/>
        <v>0.35527660716573795</v>
      </c>
      <c r="FH36" s="122">
        <f t="shared" si="18"/>
        <v>0.35527660716573772</v>
      </c>
      <c r="FI36" s="122">
        <f t="shared" si="18"/>
        <v>0.35527660716573772</v>
      </c>
      <c r="FJ36" s="122">
        <f t="shared" si="18"/>
        <v>0.35527660716573772</v>
      </c>
      <c r="FK36" s="122">
        <f t="shared" si="18"/>
        <v>1.7763830358286885</v>
      </c>
      <c r="FL36" s="122">
        <f t="shared" si="18"/>
        <v>0.35527660716573772</v>
      </c>
      <c r="FM36" s="122">
        <f t="shared" si="18"/>
        <v>0.35527660716573772</v>
      </c>
      <c r="FN36" s="122">
        <f t="shared" si="18"/>
        <v>0.35527660716573772</v>
      </c>
      <c r="FO36" s="122">
        <f t="shared" si="21"/>
        <v>1.0658298214972133</v>
      </c>
      <c r="FP36" s="122">
        <f t="shared" si="21"/>
        <v>0.35527660716573772</v>
      </c>
      <c r="FQ36" s="122">
        <f t="shared" si="21"/>
        <v>0.35527660716573772</v>
      </c>
      <c r="FR36" s="122">
        <f t="shared" si="21"/>
        <v>0.35527660716573795</v>
      </c>
      <c r="FS36" s="122">
        <f t="shared" si="21"/>
        <v>0.35527660716573772</v>
      </c>
      <c r="FT36" s="122">
        <f t="shared" si="21"/>
        <v>1.0658298214972137</v>
      </c>
      <c r="FU36" s="122">
        <f t="shared" si="21"/>
        <v>2.1316596429944266</v>
      </c>
      <c r="FV36" s="122">
        <f t="shared" si="13"/>
        <v>2.1316596429944266</v>
      </c>
      <c r="FW36" s="122">
        <f t="shared" si="13"/>
        <v>0.35527660716573772</v>
      </c>
      <c r="FX36" s="122">
        <f t="shared" si="13"/>
        <v>2.1316596429944266</v>
      </c>
      <c r="FY36" s="122">
        <f t="shared" si="13"/>
        <v>0.35527660716573772</v>
      </c>
      <c r="FZ36" s="122">
        <f t="shared" si="13"/>
        <v>1.0658298214972137</v>
      </c>
      <c r="GA36" s="122">
        <f t="shared" si="13"/>
        <v>0.35527660716573772</v>
      </c>
      <c r="GB36" s="122">
        <f t="shared" si="13"/>
        <v>0.35527660716573772</v>
      </c>
      <c r="GC36" s="122">
        <f t="shared" si="13"/>
        <v>0.35527660716573772</v>
      </c>
      <c r="GD36" s="122">
        <f t="shared" si="12"/>
        <v>0.35527660716573772</v>
      </c>
      <c r="GE36" s="122">
        <f t="shared" si="12"/>
        <v>1.7763830358286885</v>
      </c>
      <c r="GF36" s="122">
        <f t="shared" si="12"/>
        <v>0.35527660716573772</v>
      </c>
      <c r="GG36" s="122">
        <f t="shared" si="12"/>
        <v>0.35527660716573772</v>
      </c>
      <c r="GH36" s="122">
        <f t="shared" si="12"/>
        <v>0.35527660716573772</v>
      </c>
      <c r="GI36" s="122">
        <f t="shared" si="12"/>
        <v>1.7763830358286885</v>
      </c>
      <c r="GJ36" s="123">
        <f t="shared" si="14"/>
        <v>130900</v>
      </c>
      <c r="GK36" s="122">
        <f t="shared" si="6"/>
        <v>3.2252468537646388E-14</v>
      </c>
      <c r="GL36" s="122">
        <f t="shared" si="7"/>
        <v>130900</v>
      </c>
    </row>
    <row r="37" spans="1:194" x14ac:dyDescent="0.3">
      <c r="A37" t="s">
        <v>129</v>
      </c>
      <c r="B37">
        <v>5</v>
      </c>
      <c r="C37">
        <v>7</v>
      </c>
      <c r="D37">
        <v>5</v>
      </c>
      <c r="E37">
        <v>1</v>
      </c>
      <c r="F37">
        <v>5</v>
      </c>
      <c r="G37">
        <v>1</v>
      </c>
      <c r="H37">
        <v>5</v>
      </c>
      <c r="I37">
        <v>5</v>
      </c>
      <c r="J37">
        <v>6</v>
      </c>
      <c r="K37">
        <v>1</v>
      </c>
      <c r="L37">
        <v>5</v>
      </c>
      <c r="M37">
        <v>5</v>
      </c>
      <c r="N37">
        <v>5</v>
      </c>
      <c r="O37">
        <v>5</v>
      </c>
      <c r="P37">
        <v>5</v>
      </c>
      <c r="Q37">
        <v>1</v>
      </c>
      <c r="R37">
        <v>1</v>
      </c>
      <c r="S37">
        <v>5</v>
      </c>
      <c r="T37">
        <v>5</v>
      </c>
      <c r="U37">
        <v>7</v>
      </c>
      <c r="V37">
        <v>7</v>
      </c>
      <c r="W37">
        <v>5</v>
      </c>
      <c r="X37">
        <v>5</v>
      </c>
      <c r="Y37">
        <v>1</v>
      </c>
      <c r="Z37">
        <v>5</v>
      </c>
      <c r="AA37">
        <v>5</v>
      </c>
      <c r="AB37">
        <v>1</v>
      </c>
      <c r="AC37">
        <v>5</v>
      </c>
      <c r="AD37">
        <v>1</v>
      </c>
      <c r="AE37">
        <v>1</v>
      </c>
      <c r="AF37">
        <v>5</v>
      </c>
      <c r="AG37">
        <v>1</v>
      </c>
      <c r="AH37">
        <v>1</v>
      </c>
      <c r="AI37">
        <v>1</v>
      </c>
      <c r="AJ37">
        <v>5</v>
      </c>
      <c r="AK37">
        <v>1</v>
      </c>
      <c r="AL37">
        <v>5</v>
      </c>
      <c r="AM37">
        <v>5</v>
      </c>
      <c r="AN37">
        <v>1</v>
      </c>
      <c r="AO37">
        <v>1</v>
      </c>
      <c r="AP37">
        <v>5</v>
      </c>
      <c r="AQ37">
        <v>1</v>
      </c>
      <c r="AR37">
        <v>1</v>
      </c>
      <c r="AS37">
        <v>1</v>
      </c>
      <c r="AT37">
        <v>6</v>
      </c>
      <c r="AU37">
        <v>1</v>
      </c>
      <c r="AV37">
        <v>5</v>
      </c>
      <c r="AW37">
        <v>5</v>
      </c>
      <c r="AX37">
        <v>5</v>
      </c>
      <c r="AY37">
        <v>1</v>
      </c>
      <c r="AZ37">
        <v>1</v>
      </c>
      <c r="BA37">
        <v>5</v>
      </c>
      <c r="BB37">
        <v>1</v>
      </c>
      <c r="BC37">
        <v>5</v>
      </c>
      <c r="BD37">
        <v>1</v>
      </c>
      <c r="BE37">
        <v>5</v>
      </c>
      <c r="BF37">
        <v>5</v>
      </c>
      <c r="BG37">
        <v>5</v>
      </c>
      <c r="BH37">
        <v>5</v>
      </c>
      <c r="BI37">
        <v>5</v>
      </c>
      <c r="BJ37">
        <v>5</v>
      </c>
      <c r="BK37">
        <v>1</v>
      </c>
      <c r="BL37">
        <v>1</v>
      </c>
      <c r="BM37">
        <v>6</v>
      </c>
      <c r="BN37">
        <v>5</v>
      </c>
      <c r="BO37">
        <v>5</v>
      </c>
      <c r="BP37">
        <v>1</v>
      </c>
      <c r="BQ37">
        <v>5</v>
      </c>
      <c r="BR37">
        <v>5</v>
      </c>
      <c r="BS37">
        <v>5</v>
      </c>
      <c r="BT37">
        <v>1</v>
      </c>
      <c r="BU37">
        <v>5</v>
      </c>
      <c r="BV37">
        <v>5</v>
      </c>
      <c r="BW37">
        <v>5</v>
      </c>
      <c r="BX37">
        <v>5</v>
      </c>
      <c r="BY37">
        <v>1</v>
      </c>
      <c r="BZ37">
        <v>1</v>
      </c>
      <c r="CA37">
        <v>1</v>
      </c>
      <c r="CB37">
        <v>5</v>
      </c>
      <c r="CC37">
        <v>7</v>
      </c>
      <c r="CD37">
        <v>7</v>
      </c>
      <c r="CE37">
        <v>1</v>
      </c>
      <c r="CF37">
        <v>5</v>
      </c>
      <c r="CG37">
        <v>5</v>
      </c>
      <c r="CH37">
        <v>5</v>
      </c>
      <c r="CI37">
        <v>5</v>
      </c>
      <c r="CJ37">
        <v>5</v>
      </c>
      <c r="CK37">
        <v>5</v>
      </c>
      <c r="CL37">
        <v>7</v>
      </c>
      <c r="CM37">
        <v>5</v>
      </c>
      <c r="CN37">
        <v>1</v>
      </c>
      <c r="CO37">
        <v>1</v>
      </c>
      <c r="CP37">
        <v>1</v>
      </c>
      <c r="CQ37">
        <v>5</v>
      </c>
      <c r="CR37">
        <v>211821</v>
      </c>
      <c r="CT37">
        <f t="shared" si="19"/>
        <v>1.7763830358286898</v>
      </c>
      <c r="CU37" s="122">
        <f t="shared" si="19"/>
        <v>2.4869362501601624</v>
      </c>
      <c r="CV37" s="122">
        <f t="shared" si="19"/>
        <v>1.7763830358286876</v>
      </c>
      <c r="CW37" s="122">
        <f t="shared" si="19"/>
        <v>0.35527660716573795</v>
      </c>
      <c r="CX37" s="122">
        <f t="shared" si="19"/>
        <v>1.7763830358286876</v>
      </c>
      <c r="CY37" s="122">
        <f t="shared" si="19"/>
        <v>0.35527660716573795</v>
      </c>
      <c r="CZ37" s="122">
        <f t="shared" si="19"/>
        <v>1.7763830358286876</v>
      </c>
      <c r="DA37" s="122">
        <f t="shared" si="19"/>
        <v>1.7763830358286898</v>
      </c>
      <c r="DB37" s="122">
        <f t="shared" si="19"/>
        <v>2.1316596429944248</v>
      </c>
      <c r="DC37" s="122">
        <f t="shared" si="19"/>
        <v>0.35527660716573772</v>
      </c>
      <c r="DD37" s="122">
        <f t="shared" si="19"/>
        <v>1.7763830358286885</v>
      </c>
      <c r="DE37" s="122">
        <f t="shared" si="19"/>
        <v>1.7763830358286885</v>
      </c>
      <c r="DF37" s="122">
        <f t="shared" si="15"/>
        <v>1.7763830358286885</v>
      </c>
      <c r="DG37" s="122">
        <f t="shared" si="15"/>
        <v>1.7763830358286876</v>
      </c>
      <c r="DH37" s="122">
        <f t="shared" si="15"/>
        <v>1.7763830358286885</v>
      </c>
      <c r="DI37" s="122">
        <f t="shared" si="15"/>
        <v>0.35527660716573795</v>
      </c>
      <c r="DJ37" s="122">
        <f t="shared" si="15"/>
        <v>0.35527660716573795</v>
      </c>
      <c r="DK37" s="122">
        <f t="shared" si="15"/>
        <v>1.7763830358286898</v>
      </c>
      <c r="DL37" s="122">
        <f t="shared" si="15"/>
        <v>1.7763830358286885</v>
      </c>
      <c r="DM37" s="122">
        <f t="shared" si="15"/>
        <v>2.4869362501601655</v>
      </c>
      <c r="DN37" s="122">
        <f t="shared" si="15"/>
        <v>2.4869362501601642</v>
      </c>
      <c r="DO37" s="122">
        <f t="shared" si="15"/>
        <v>1.7763830358286898</v>
      </c>
      <c r="DP37" s="122">
        <f t="shared" si="15"/>
        <v>1.7763830358286898</v>
      </c>
      <c r="DQ37" s="122">
        <f t="shared" si="15"/>
        <v>0.35527660716573772</v>
      </c>
      <c r="DR37" s="122">
        <f t="shared" si="15"/>
        <v>1.7763830358286885</v>
      </c>
      <c r="DS37" s="122">
        <f t="shared" si="15"/>
        <v>1.7763830358286885</v>
      </c>
      <c r="DT37" s="122">
        <f t="shared" si="15"/>
        <v>0.35527660716573795</v>
      </c>
      <c r="DU37" s="122">
        <f t="shared" si="15"/>
        <v>1.7763830358286898</v>
      </c>
      <c r="DV37" s="122">
        <f t="shared" si="20"/>
        <v>0.35527660716573772</v>
      </c>
      <c r="DW37" s="122">
        <f t="shared" si="20"/>
        <v>0.35527660716573772</v>
      </c>
      <c r="DX37" s="122">
        <f t="shared" si="20"/>
        <v>1.7763830358286898</v>
      </c>
      <c r="DY37" s="122">
        <f t="shared" si="16"/>
        <v>0.35527660716573795</v>
      </c>
      <c r="DZ37" s="122">
        <f t="shared" si="16"/>
        <v>0.35527660716573795</v>
      </c>
      <c r="EA37" s="122">
        <f t="shared" si="16"/>
        <v>0.35527660716573795</v>
      </c>
      <c r="EB37" s="122">
        <f t="shared" si="16"/>
        <v>1.7763830358286885</v>
      </c>
      <c r="EC37" s="122">
        <f t="shared" si="16"/>
        <v>0.35527660716573772</v>
      </c>
      <c r="ED37" s="122">
        <f t="shared" si="16"/>
        <v>1.7763830358286898</v>
      </c>
      <c r="EE37" s="122">
        <f t="shared" si="16"/>
        <v>1.7763830358286885</v>
      </c>
      <c r="EF37" s="122">
        <f t="shared" si="16"/>
        <v>0.35527660716573772</v>
      </c>
      <c r="EG37" s="122">
        <f t="shared" si="16"/>
        <v>0.35527660716573795</v>
      </c>
      <c r="EH37" s="122">
        <f t="shared" si="16"/>
        <v>1.7763830358286885</v>
      </c>
      <c r="EI37" s="122">
        <f t="shared" si="16"/>
        <v>0.35527660716573772</v>
      </c>
      <c r="EJ37" s="122">
        <f t="shared" si="16"/>
        <v>0.35527660716573772</v>
      </c>
      <c r="EK37" s="122">
        <f t="shared" si="16"/>
        <v>0.35527660716573795</v>
      </c>
      <c r="EL37" s="122">
        <f t="shared" si="16"/>
        <v>2.1316596429944275</v>
      </c>
      <c r="EM37" s="122">
        <f t="shared" si="16"/>
        <v>0.35527660716573795</v>
      </c>
      <c r="EN37" s="122">
        <f t="shared" si="16"/>
        <v>1.7763830358286898</v>
      </c>
      <c r="EO37" s="122">
        <f t="shared" si="17"/>
        <v>1.7763830358286898</v>
      </c>
      <c r="EP37" s="122">
        <f t="shared" si="17"/>
        <v>1.7763830358286885</v>
      </c>
      <c r="EQ37" s="122">
        <f t="shared" si="17"/>
        <v>0.35527660716573772</v>
      </c>
      <c r="ER37" s="122">
        <f t="shared" si="17"/>
        <v>0.35527660716573795</v>
      </c>
      <c r="ES37" s="122">
        <f t="shared" si="17"/>
        <v>1.7763830358286885</v>
      </c>
      <c r="ET37" s="122">
        <f t="shared" si="17"/>
        <v>0.35527660716573772</v>
      </c>
      <c r="EU37" s="122">
        <f t="shared" si="17"/>
        <v>1.7763830358286898</v>
      </c>
      <c r="EV37" s="122">
        <f t="shared" si="17"/>
        <v>0.35527660716573795</v>
      </c>
      <c r="EW37" s="122">
        <f t="shared" si="17"/>
        <v>1.7763830358286885</v>
      </c>
      <c r="EX37" s="122">
        <f t="shared" si="17"/>
        <v>1.7763830358286885</v>
      </c>
      <c r="EY37" s="122">
        <f t="shared" si="17"/>
        <v>1.7763830358286885</v>
      </c>
      <c r="EZ37" s="122">
        <f t="shared" si="17"/>
        <v>1.7763830358286885</v>
      </c>
      <c r="FA37" s="122">
        <f t="shared" si="17"/>
        <v>1.7763830358286885</v>
      </c>
      <c r="FB37" s="122">
        <f t="shared" si="17"/>
        <v>1.7763830358286885</v>
      </c>
      <c r="FC37" s="122">
        <f t="shared" si="17"/>
        <v>0.35527660716573795</v>
      </c>
      <c r="FD37" s="122">
        <f t="shared" si="17"/>
        <v>0.35527660716573772</v>
      </c>
      <c r="FE37" s="122">
        <f t="shared" si="18"/>
        <v>2.1316596429944266</v>
      </c>
      <c r="FF37" s="122">
        <f t="shared" si="18"/>
        <v>1.7763830358286885</v>
      </c>
      <c r="FG37" s="122">
        <f t="shared" si="18"/>
        <v>1.7763830358286898</v>
      </c>
      <c r="FH37" s="122">
        <f t="shared" si="18"/>
        <v>0.35527660716573772</v>
      </c>
      <c r="FI37" s="122">
        <f t="shared" si="18"/>
        <v>1.7763830358286885</v>
      </c>
      <c r="FJ37" s="122">
        <f t="shared" si="18"/>
        <v>1.7763830358286885</v>
      </c>
      <c r="FK37" s="122">
        <f t="shared" si="18"/>
        <v>1.7763830358286885</v>
      </c>
      <c r="FL37" s="122">
        <f t="shared" si="18"/>
        <v>0.35527660716573772</v>
      </c>
      <c r="FM37" s="122">
        <f t="shared" si="18"/>
        <v>1.7763830358286885</v>
      </c>
      <c r="FN37" s="122">
        <f t="shared" si="18"/>
        <v>1.7763830358286885</v>
      </c>
      <c r="FO37" s="122">
        <f t="shared" si="21"/>
        <v>1.7763830358286885</v>
      </c>
      <c r="FP37" s="122">
        <f t="shared" si="21"/>
        <v>1.7763830358286885</v>
      </c>
      <c r="FQ37" s="122">
        <f t="shared" si="21"/>
        <v>0.35527660716573772</v>
      </c>
      <c r="FR37" s="122">
        <f t="shared" si="21"/>
        <v>0.35527660716573795</v>
      </c>
      <c r="FS37" s="122">
        <f t="shared" si="21"/>
        <v>0.35527660716573772</v>
      </c>
      <c r="FT37" s="122">
        <f t="shared" si="21"/>
        <v>1.7763830358286898</v>
      </c>
      <c r="FU37" s="122">
        <f t="shared" si="21"/>
        <v>2.4869362501601642</v>
      </c>
      <c r="FV37" s="122">
        <f t="shared" si="13"/>
        <v>2.4869362501601642</v>
      </c>
      <c r="FW37" s="122">
        <f t="shared" si="13"/>
        <v>0.35527660716573772</v>
      </c>
      <c r="FX37" s="122">
        <f t="shared" si="13"/>
        <v>1.7763830358286885</v>
      </c>
      <c r="FY37" s="122">
        <f t="shared" si="13"/>
        <v>1.7763830358286885</v>
      </c>
      <c r="FZ37" s="122">
        <f t="shared" si="13"/>
        <v>1.7763830358286898</v>
      </c>
      <c r="GA37" s="122">
        <f t="shared" si="13"/>
        <v>1.7763830358286885</v>
      </c>
      <c r="GB37" s="122">
        <f t="shared" si="13"/>
        <v>1.7763830358286885</v>
      </c>
      <c r="GC37" s="122">
        <f t="shared" si="13"/>
        <v>1.7763830358286885</v>
      </c>
      <c r="GD37" s="122">
        <f t="shared" si="12"/>
        <v>2.4869362501601642</v>
      </c>
      <c r="GE37" s="122">
        <f t="shared" si="12"/>
        <v>1.7763830358286885</v>
      </c>
      <c r="GF37" s="122">
        <f t="shared" si="12"/>
        <v>0.35527660716573772</v>
      </c>
      <c r="GG37" s="122">
        <f t="shared" si="12"/>
        <v>0.35527660716573772</v>
      </c>
      <c r="GH37" s="122">
        <f t="shared" si="12"/>
        <v>0.35527660716573772</v>
      </c>
      <c r="GI37" s="122">
        <f t="shared" si="12"/>
        <v>1.7763830358286885</v>
      </c>
      <c r="GJ37" s="123">
        <f t="shared" si="14"/>
        <v>211821</v>
      </c>
      <c r="GK37" s="122">
        <f t="shared" si="6"/>
        <v>6.3940173478070657</v>
      </c>
      <c r="GL37" s="122">
        <f t="shared" si="7"/>
        <v>211814.6059826522</v>
      </c>
    </row>
    <row r="38" spans="1:194" x14ac:dyDescent="0.3">
      <c r="GJ38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korrelációk</vt:lpstr>
      <vt:lpstr>riportok</vt:lpstr>
      <vt:lpstr>hatasmertek</vt:lpstr>
      <vt:lpstr>parcialis_korrel (2)</vt:lpstr>
      <vt:lpstr>parcialis_korrel</vt:lpstr>
      <vt:lpstr>step1</vt:lpstr>
      <vt:lpstr>step2</vt:lpstr>
      <vt:lpstr>step3</vt:lpstr>
      <vt:lpstr>step4</vt:lpstr>
      <vt:lpstr>step5</vt:lpstr>
      <vt:lpstr>step6</vt:lpstr>
      <vt:lpstr>step7</vt:lpstr>
      <vt:lpstr>step8</vt:lpstr>
      <vt:lpstr>steps</vt:lpstr>
      <vt:lpstr>polinomizalodas_demo_OAM3</vt:lpstr>
      <vt:lpstr>regresszio_additiv</vt:lpstr>
      <vt:lpstr>riportok2</vt:lpstr>
      <vt:lpstr>regresszio_multiplikativ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2021-03-19T07:23:13Z</dcterms:created>
  <dcterms:modified xsi:type="dcterms:W3CDTF">2021-03-29T11:44:59Z</dcterms:modified>
</cp:coreProperties>
</file>