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JR1EGR\Desktop\"/>
    </mc:Choice>
  </mc:AlternateContent>
  <xr:revisionPtr revIDLastSave="0" documentId="13_ncr:1_{E8FD8C71-373F-46BA-8CF5-D4A59E265CE6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Links" sheetId="2" r:id="rId1"/>
    <sheet name="Data" sheetId="3" r:id="rId2"/>
    <sheet name="COCO-STD" sheetId="5" r:id="rId3"/>
    <sheet name="szoras nelkul" sheetId="9" r:id="rId4"/>
    <sheet name="szoras es populacio nelkul" sheetId="10" r:id="rId5"/>
    <sheet name="populacio nelkul" sheetId="7" r:id="rId6"/>
    <sheet name="parodia_vigaszag_nonszensz" sheetId="6" r:id="rId7"/>
  </sheets>
  <definedNames>
    <definedName name="_xlnm._FilterDatabase" localSheetId="2" hidden="1">'COCO-STD'!$A$97:$AJ$126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97" i="6" l="1"/>
  <c r="Z96" i="6"/>
  <c r="Z95" i="6"/>
  <c r="Z94" i="6"/>
  <c r="Z93" i="6"/>
  <c r="Z92" i="6"/>
  <c r="Z91" i="6"/>
  <c r="Z90" i="6"/>
  <c r="Z89" i="6"/>
  <c r="Z88" i="6"/>
  <c r="Z87" i="6"/>
  <c r="Z86" i="6"/>
  <c r="Z85" i="6"/>
  <c r="Z84" i="6"/>
  <c r="Y157" i="7"/>
  <c r="AA157" i="7" s="1"/>
  <c r="AA156" i="7"/>
  <c r="Y156" i="7"/>
  <c r="AA155" i="7"/>
  <c r="Y155" i="7"/>
  <c r="AA154" i="7"/>
  <c r="Y154" i="7"/>
  <c r="AA153" i="7"/>
  <c r="Y153" i="7"/>
  <c r="Y152" i="7"/>
  <c r="AA152" i="7" s="1"/>
  <c r="Y151" i="7"/>
  <c r="AA151" i="7" s="1"/>
  <c r="AA150" i="7"/>
  <c r="Y150" i="7"/>
  <c r="Y149" i="7"/>
  <c r="AA149" i="7" s="1"/>
  <c r="AA148" i="7"/>
  <c r="Y148" i="7"/>
  <c r="Y147" i="7"/>
  <c r="AA147" i="7" s="1"/>
  <c r="AA146" i="7"/>
  <c r="Y146" i="7"/>
  <c r="AA145" i="7"/>
  <c r="Y145" i="7"/>
  <c r="Y144" i="7"/>
  <c r="AA144" i="7" s="1"/>
  <c r="Y143" i="7"/>
  <c r="AA143" i="7" s="1"/>
  <c r="AA142" i="7"/>
  <c r="Y142" i="7"/>
  <c r="Y141" i="7"/>
  <c r="AA141" i="7" s="1"/>
  <c r="AA140" i="7"/>
  <c r="Y140" i="7"/>
  <c r="Y139" i="7"/>
  <c r="AA139" i="7" s="1"/>
  <c r="AA138" i="7"/>
  <c r="Y138" i="7"/>
  <c r="AA137" i="7"/>
  <c r="Y137" i="7"/>
  <c r="Y136" i="7"/>
  <c r="AA136" i="7" s="1"/>
  <c r="AA135" i="7"/>
  <c r="Y135" i="7"/>
  <c r="AA134" i="7"/>
  <c r="Y134" i="7"/>
  <c r="Y133" i="7"/>
  <c r="AA133" i="7" s="1"/>
  <c r="AA132" i="7"/>
  <c r="Y132" i="7"/>
  <c r="Y131" i="7"/>
  <c r="AA131" i="7" s="1"/>
  <c r="AA130" i="7"/>
  <c r="Y130" i="7"/>
  <c r="AF67" i="7"/>
  <c r="AE67" i="7"/>
  <c r="AB67" i="7"/>
  <c r="AI67" i="7" s="1"/>
  <c r="AA67" i="7"/>
  <c r="AH67" i="7" s="1"/>
  <c r="Z67" i="7"/>
  <c r="AG67" i="7" s="1"/>
  <c r="Y67" i="7"/>
  <c r="X67" i="7"/>
  <c r="W67" i="7"/>
  <c r="AD67" i="7" s="1"/>
  <c r="AI66" i="7"/>
  <c r="AB66" i="7"/>
  <c r="AA66" i="7"/>
  <c r="AH66" i="7" s="1"/>
  <c r="Z66" i="7"/>
  <c r="AG66" i="7" s="1"/>
  <c r="Y66" i="7"/>
  <c r="AF66" i="7" s="1"/>
  <c r="X66" i="7"/>
  <c r="AE66" i="7" s="1"/>
  <c r="W66" i="7"/>
  <c r="AD66" i="7" s="1"/>
  <c r="AF65" i="7"/>
  <c r="AE65" i="7"/>
  <c r="AB65" i="7"/>
  <c r="AI65" i="7" s="1"/>
  <c r="AA65" i="7"/>
  <c r="AH65" i="7" s="1"/>
  <c r="Z65" i="7"/>
  <c r="AG65" i="7" s="1"/>
  <c r="Y65" i="7"/>
  <c r="X65" i="7"/>
  <c r="W65" i="7"/>
  <c r="AD65" i="7" s="1"/>
  <c r="AI64" i="7"/>
  <c r="AB64" i="7"/>
  <c r="AA64" i="7"/>
  <c r="AH64" i="7" s="1"/>
  <c r="Z64" i="7"/>
  <c r="AG64" i="7" s="1"/>
  <c r="Y64" i="7"/>
  <c r="AF64" i="7" s="1"/>
  <c r="X64" i="7"/>
  <c r="AE64" i="7" s="1"/>
  <c r="W64" i="7"/>
  <c r="AD64" i="7" s="1"/>
  <c r="AF63" i="7"/>
  <c r="AE63" i="7"/>
  <c r="AB63" i="7"/>
  <c r="AI63" i="7" s="1"/>
  <c r="AA63" i="7"/>
  <c r="AH63" i="7" s="1"/>
  <c r="Z63" i="7"/>
  <c r="AG63" i="7" s="1"/>
  <c r="Y63" i="7"/>
  <c r="X63" i="7"/>
  <c r="W63" i="7"/>
  <c r="AD63" i="7" s="1"/>
  <c r="AI62" i="7"/>
  <c r="AB62" i="7"/>
  <c r="AA62" i="7"/>
  <c r="AH62" i="7" s="1"/>
  <c r="Z62" i="7"/>
  <c r="AG62" i="7" s="1"/>
  <c r="Y62" i="7"/>
  <c r="AF62" i="7" s="1"/>
  <c r="X62" i="7"/>
  <c r="AE62" i="7" s="1"/>
  <c r="W62" i="7"/>
  <c r="AD62" i="7" s="1"/>
  <c r="AF61" i="7"/>
  <c r="AE61" i="7"/>
  <c r="AB61" i="7"/>
  <c r="AI61" i="7" s="1"/>
  <c r="AA61" i="7"/>
  <c r="AH61" i="7" s="1"/>
  <c r="Z61" i="7"/>
  <c r="AG61" i="7" s="1"/>
  <c r="Y61" i="7"/>
  <c r="X61" i="7"/>
  <c r="W61" i="7"/>
  <c r="AD61" i="7" s="1"/>
  <c r="AI60" i="7"/>
  <c r="AB60" i="7"/>
  <c r="AA60" i="7"/>
  <c r="AH60" i="7" s="1"/>
  <c r="Z60" i="7"/>
  <c r="AG60" i="7" s="1"/>
  <c r="Y60" i="7"/>
  <c r="AF60" i="7" s="1"/>
  <c r="X60" i="7"/>
  <c r="AE60" i="7" s="1"/>
  <c r="W60" i="7"/>
  <c r="AD60" i="7" s="1"/>
  <c r="AG59" i="7"/>
  <c r="AF59" i="7"/>
  <c r="AE59" i="7"/>
  <c r="AB59" i="7"/>
  <c r="AI59" i="7" s="1"/>
  <c r="AA59" i="7"/>
  <c r="AH59" i="7" s="1"/>
  <c r="Z59" i="7"/>
  <c r="Y59" i="7"/>
  <c r="X59" i="7"/>
  <c r="W59" i="7"/>
  <c r="AD59" i="7" s="1"/>
  <c r="AI58" i="7"/>
  <c r="AB58" i="7"/>
  <c r="AA58" i="7"/>
  <c r="AH58" i="7" s="1"/>
  <c r="Z58" i="7"/>
  <c r="AG58" i="7" s="1"/>
  <c r="Y58" i="7"/>
  <c r="AF58" i="7" s="1"/>
  <c r="X58" i="7"/>
  <c r="AE58" i="7" s="1"/>
  <c r="W58" i="7"/>
  <c r="AD58" i="7" s="1"/>
  <c r="AG57" i="7"/>
  <c r="AF57" i="7"/>
  <c r="AE57" i="7"/>
  <c r="AB57" i="7"/>
  <c r="AI57" i="7" s="1"/>
  <c r="AA57" i="7"/>
  <c r="AH57" i="7" s="1"/>
  <c r="Z57" i="7"/>
  <c r="Y57" i="7"/>
  <c r="X57" i="7"/>
  <c r="W57" i="7"/>
  <c r="AD57" i="7" s="1"/>
  <c r="AI56" i="7"/>
  <c r="AB56" i="7"/>
  <c r="AA56" i="7"/>
  <c r="AH56" i="7" s="1"/>
  <c r="Z56" i="7"/>
  <c r="AG56" i="7" s="1"/>
  <c r="Y56" i="7"/>
  <c r="AF56" i="7" s="1"/>
  <c r="X56" i="7"/>
  <c r="AE56" i="7" s="1"/>
  <c r="W56" i="7"/>
  <c r="AD56" i="7" s="1"/>
  <c r="AG55" i="7"/>
  <c r="AF55" i="7"/>
  <c r="AE55" i="7"/>
  <c r="AB55" i="7"/>
  <c r="AI55" i="7" s="1"/>
  <c r="AA55" i="7"/>
  <c r="AH55" i="7" s="1"/>
  <c r="Z55" i="7"/>
  <c r="Y55" i="7"/>
  <c r="X55" i="7"/>
  <c r="W55" i="7"/>
  <c r="AD55" i="7" s="1"/>
  <c r="AI54" i="7"/>
  <c r="AB54" i="7"/>
  <c r="AA54" i="7"/>
  <c r="AH54" i="7" s="1"/>
  <c r="Z54" i="7"/>
  <c r="AG54" i="7" s="1"/>
  <c r="Y54" i="7"/>
  <c r="AF54" i="7" s="1"/>
  <c r="X54" i="7"/>
  <c r="AE54" i="7" s="1"/>
  <c r="W54" i="7"/>
  <c r="AD54" i="7" s="1"/>
  <c r="AG53" i="7"/>
  <c r="AF53" i="7"/>
  <c r="AE53" i="7"/>
  <c r="AB53" i="7"/>
  <c r="AI53" i="7" s="1"/>
  <c r="AA53" i="7"/>
  <c r="AH53" i="7" s="1"/>
  <c r="Z53" i="7"/>
  <c r="Y53" i="7"/>
  <c r="X53" i="7"/>
  <c r="W53" i="7"/>
  <c r="AD53" i="7" s="1"/>
  <c r="AI52" i="7"/>
  <c r="AB52" i="7"/>
  <c r="AA52" i="7"/>
  <c r="AH52" i="7" s="1"/>
  <c r="Z52" i="7"/>
  <c r="AG52" i="7" s="1"/>
  <c r="Y52" i="7"/>
  <c r="AF52" i="7" s="1"/>
  <c r="X52" i="7"/>
  <c r="AE52" i="7" s="1"/>
  <c r="W52" i="7"/>
  <c r="AD52" i="7" s="1"/>
  <c r="AG51" i="7"/>
  <c r="AF51" i="7"/>
  <c r="AE51" i="7"/>
  <c r="AB51" i="7"/>
  <c r="AI51" i="7" s="1"/>
  <c r="AA51" i="7"/>
  <c r="AH51" i="7" s="1"/>
  <c r="Z51" i="7"/>
  <c r="Y51" i="7"/>
  <c r="X51" i="7"/>
  <c r="W51" i="7"/>
  <c r="AD51" i="7" s="1"/>
  <c r="AI50" i="7"/>
  <c r="AB50" i="7"/>
  <c r="AA50" i="7"/>
  <c r="AH50" i="7" s="1"/>
  <c r="Z50" i="7"/>
  <c r="AG50" i="7" s="1"/>
  <c r="Y50" i="7"/>
  <c r="AF50" i="7" s="1"/>
  <c r="X50" i="7"/>
  <c r="AE50" i="7" s="1"/>
  <c r="W50" i="7"/>
  <c r="AD50" i="7" s="1"/>
  <c r="AG49" i="7"/>
  <c r="AF49" i="7"/>
  <c r="AE49" i="7"/>
  <c r="AB49" i="7"/>
  <c r="AI49" i="7" s="1"/>
  <c r="AA49" i="7"/>
  <c r="AH49" i="7" s="1"/>
  <c r="Z49" i="7"/>
  <c r="Y49" i="7"/>
  <c r="X49" i="7"/>
  <c r="W49" i="7"/>
  <c r="AD49" i="7" s="1"/>
  <c r="AI48" i="7"/>
  <c r="AB48" i="7"/>
  <c r="AA48" i="7"/>
  <c r="AH48" i="7" s="1"/>
  <c r="Z48" i="7"/>
  <c r="AG48" i="7" s="1"/>
  <c r="Y48" i="7"/>
  <c r="AF48" i="7" s="1"/>
  <c r="X48" i="7"/>
  <c r="AE48" i="7" s="1"/>
  <c r="W48" i="7"/>
  <c r="AD48" i="7" s="1"/>
  <c r="AG47" i="7"/>
  <c r="AF47" i="7"/>
  <c r="AE47" i="7"/>
  <c r="AB47" i="7"/>
  <c r="AI47" i="7" s="1"/>
  <c r="AA47" i="7"/>
  <c r="AH47" i="7" s="1"/>
  <c r="Z47" i="7"/>
  <c r="Y47" i="7"/>
  <c r="X47" i="7"/>
  <c r="W47" i="7"/>
  <c r="AD47" i="7" s="1"/>
  <c r="AI46" i="7"/>
  <c r="AB46" i="7"/>
  <c r="AA46" i="7"/>
  <c r="AH46" i="7" s="1"/>
  <c r="Z46" i="7"/>
  <c r="AG46" i="7" s="1"/>
  <c r="Y46" i="7"/>
  <c r="AF46" i="7" s="1"/>
  <c r="X46" i="7"/>
  <c r="AE46" i="7" s="1"/>
  <c r="W46" i="7"/>
  <c r="AD46" i="7" s="1"/>
  <c r="AG45" i="7"/>
  <c r="AF45" i="7"/>
  <c r="AE45" i="7"/>
  <c r="AB45" i="7"/>
  <c r="AI45" i="7" s="1"/>
  <c r="AA45" i="7"/>
  <c r="AH45" i="7" s="1"/>
  <c r="Z45" i="7"/>
  <c r="Y45" i="7"/>
  <c r="X45" i="7"/>
  <c r="W45" i="7"/>
  <c r="AD45" i="7" s="1"/>
  <c r="AI44" i="7"/>
  <c r="AB44" i="7"/>
  <c r="AA44" i="7"/>
  <c r="AH44" i="7" s="1"/>
  <c r="Z44" i="7"/>
  <c r="AG44" i="7" s="1"/>
  <c r="Y44" i="7"/>
  <c r="AF44" i="7" s="1"/>
  <c r="X44" i="7"/>
  <c r="AE44" i="7" s="1"/>
  <c r="W44" i="7"/>
  <c r="AD44" i="7" s="1"/>
  <c r="AG43" i="7"/>
  <c r="AF43" i="7"/>
  <c r="AE43" i="7"/>
  <c r="AB43" i="7"/>
  <c r="AI43" i="7" s="1"/>
  <c r="AA43" i="7"/>
  <c r="AH43" i="7" s="1"/>
  <c r="Z43" i="7"/>
  <c r="Y43" i="7"/>
  <c r="X43" i="7"/>
  <c r="W43" i="7"/>
  <c r="AD43" i="7" s="1"/>
  <c r="AI42" i="7"/>
  <c r="AB42" i="7"/>
  <c r="AA42" i="7"/>
  <c r="AH42" i="7" s="1"/>
  <c r="Z42" i="7"/>
  <c r="AG42" i="7" s="1"/>
  <c r="Y42" i="7"/>
  <c r="AF42" i="7" s="1"/>
  <c r="X42" i="7"/>
  <c r="AE42" i="7" s="1"/>
  <c r="W42" i="7"/>
  <c r="AD42" i="7" s="1"/>
  <c r="AG41" i="7"/>
  <c r="AF41" i="7"/>
  <c r="AE41" i="7"/>
  <c r="AB41" i="7"/>
  <c r="AI41" i="7" s="1"/>
  <c r="AA41" i="7"/>
  <c r="AH41" i="7" s="1"/>
  <c r="Z41" i="7"/>
  <c r="Y41" i="7"/>
  <c r="X41" i="7"/>
  <c r="W41" i="7"/>
  <c r="AD41" i="7" s="1"/>
  <c r="AI40" i="7"/>
  <c r="AB40" i="7"/>
  <c r="AA40" i="7"/>
  <c r="AH40" i="7" s="1"/>
  <c r="Z40" i="7"/>
  <c r="AG40" i="7" s="1"/>
  <c r="Y40" i="7"/>
  <c r="AF40" i="7" s="1"/>
  <c r="X40" i="7"/>
  <c r="AE40" i="7" s="1"/>
  <c r="W40" i="7"/>
  <c r="AD40" i="7" s="1"/>
  <c r="X125" i="10"/>
  <c r="Y125" i="10" s="1"/>
  <c r="X124" i="10"/>
  <c r="Y124" i="10" s="1"/>
  <c r="X123" i="10"/>
  <c r="Y123" i="10" s="1"/>
  <c r="X122" i="10"/>
  <c r="Y122" i="10" s="1"/>
  <c r="X121" i="10"/>
  <c r="Y121" i="10" s="1"/>
  <c r="X120" i="10"/>
  <c r="Y120" i="10" s="1"/>
  <c r="X119" i="10"/>
  <c r="Y119" i="10" s="1"/>
  <c r="X118" i="10"/>
  <c r="Y118" i="10" s="1"/>
  <c r="X117" i="10"/>
  <c r="Y117" i="10" s="1"/>
  <c r="X116" i="10"/>
  <c r="Y116" i="10" s="1"/>
  <c r="X115" i="10"/>
  <c r="Y115" i="10" s="1"/>
  <c r="X114" i="10"/>
  <c r="Y114" i="10" s="1"/>
  <c r="X113" i="10"/>
  <c r="Y113" i="10" s="1"/>
  <c r="X112" i="10"/>
  <c r="Y112" i="10" s="1"/>
  <c r="X111" i="10"/>
  <c r="Y111" i="10" s="1"/>
  <c r="X110" i="10"/>
  <c r="Y110" i="10" s="1"/>
  <c r="X109" i="10"/>
  <c r="Y109" i="10" s="1"/>
  <c r="X108" i="10"/>
  <c r="Y108" i="10" s="1"/>
  <c r="X107" i="10"/>
  <c r="Y107" i="10" s="1"/>
  <c r="X106" i="10"/>
  <c r="Y106" i="10" s="1"/>
  <c r="X105" i="10"/>
  <c r="Y105" i="10" s="1"/>
  <c r="X104" i="10"/>
  <c r="Y104" i="10" s="1"/>
  <c r="X103" i="10"/>
  <c r="Y103" i="10" s="1"/>
  <c r="X102" i="10"/>
  <c r="Y102" i="10" s="1"/>
  <c r="X101" i="10"/>
  <c r="Y101" i="10" s="1"/>
  <c r="X100" i="10"/>
  <c r="Y100" i="10" s="1"/>
  <c r="X99" i="10"/>
  <c r="Y99" i="10" s="1"/>
  <c r="X98" i="10"/>
  <c r="Y98" i="10" s="1"/>
  <c r="X97" i="10"/>
  <c r="Y125" i="9"/>
  <c r="Z125" i="9" s="1"/>
  <c r="Y124" i="9"/>
  <c r="Z124" i="9" s="1"/>
  <c r="Y123" i="9"/>
  <c r="Z123" i="9" s="1"/>
  <c r="Z122" i="9"/>
  <c r="Y122" i="9"/>
  <c r="Y121" i="9"/>
  <c r="Z121" i="9" s="1"/>
  <c r="Y120" i="9"/>
  <c r="Z120" i="9" s="1"/>
  <c r="Y119" i="9"/>
  <c r="Z119" i="9" s="1"/>
  <c r="Z118" i="9"/>
  <c r="Y118" i="9"/>
  <c r="Y117" i="9"/>
  <c r="Z117" i="9" s="1"/>
  <c r="Y116" i="9"/>
  <c r="Z116" i="9" s="1"/>
  <c r="Y115" i="9"/>
  <c r="Z115" i="9" s="1"/>
  <c r="Z114" i="9"/>
  <c r="Y114" i="9"/>
  <c r="Y113" i="9"/>
  <c r="Z113" i="9" s="1"/>
  <c r="Y112" i="9"/>
  <c r="Z112" i="9" s="1"/>
  <c r="Y111" i="9"/>
  <c r="Z111" i="9" s="1"/>
  <c r="Z110" i="9"/>
  <c r="Y110" i="9"/>
  <c r="Y109" i="9"/>
  <c r="Z109" i="9" s="1"/>
  <c r="Y108" i="9"/>
  <c r="Z108" i="9" s="1"/>
  <c r="Y107" i="9"/>
  <c r="Z107" i="9" s="1"/>
  <c r="Z106" i="9"/>
  <c r="Y106" i="9"/>
  <c r="Y105" i="9"/>
  <c r="Z105" i="9" s="1"/>
  <c r="Y104" i="9"/>
  <c r="Z104" i="9" s="1"/>
  <c r="Y103" i="9"/>
  <c r="Z103" i="9" s="1"/>
  <c r="Z102" i="9"/>
  <c r="Y102" i="9"/>
  <c r="Y101" i="9"/>
  <c r="Z101" i="9" s="1"/>
  <c r="Y100" i="9"/>
  <c r="Z100" i="9" s="1"/>
  <c r="Y99" i="9"/>
  <c r="Z99" i="9" s="1"/>
  <c r="Z98" i="9"/>
  <c r="Y98" i="9"/>
  <c r="Y97" i="9"/>
  <c r="M135" i="5"/>
  <c r="M134" i="5"/>
  <c r="M133" i="5"/>
  <c r="M132" i="5"/>
  <c r="M131" i="5"/>
  <c r="M130" i="5"/>
  <c r="M129" i="5"/>
  <c r="M128" i="5"/>
  <c r="M126" i="5"/>
  <c r="I126" i="5"/>
  <c r="AJ125" i="5"/>
  <c r="AH125" i="5"/>
  <c r="AG125" i="5"/>
  <c r="AF125" i="5"/>
  <c r="AI125" i="5" s="1"/>
  <c r="A125" i="5"/>
  <c r="AJ124" i="5"/>
  <c r="AH124" i="5"/>
  <c r="AG124" i="5"/>
  <c r="AF124" i="5"/>
  <c r="AI124" i="5" s="1"/>
  <c r="M124" i="5" s="1"/>
  <c r="A124" i="5"/>
  <c r="A34" i="5" s="1"/>
  <c r="AJ123" i="5"/>
  <c r="AH123" i="5"/>
  <c r="AG123" i="5"/>
  <c r="AF123" i="5"/>
  <c r="AI123" i="5" s="1"/>
  <c r="M123" i="5" s="1"/>
  <c r="A123" i="5"/>
  <c r="A33" i="5" s="1"/>
  <c r="AJ105" i="5"/>
  <c r="AH105" i="5"/>
  <c r="AG105" i="5"/>
  <c r="AF105" i="5"/>
  <c r="AI105" i="5" s="1"/>
  <c r="A105" i="5"/>
  <c r="AJ121" i="5"/>
  <c r="AH121" i="5"/>
  <c r="AG121" i="5"/>
  <c r="AF121" i="5"/>
  <c r="AI121" i="5" s="1"/>
  <c r="AC31" i="5" s="1"/>
  <c r="Z153" i="7" s="1"/>
  <c r="A121" i="5"/>
  <c r="A31" i="5" s="1"/>
  <c r="AJ120" i="5"/>
  <c r="AH120" i="5"/>
  <c r="AG120" i="5"/>
  <c r="AF120" i="5"/>
  <c r="AI120" i="5" s="1"/>
  <c r="A120" i="5"/>
  <c r="AJ119" i="5"/>
  <c r="AH119" i="5"/>
  <c r="AG119" i="5"/>
  <c r="AF119" i="5"/>
  <c r="AI119" i="5" s="1"/>
  <c r="A119" i="5"/>
  <c r="AJ118" i="5"/>
  <c r="AH118" i="5"/>
  <c r="AG118" i="5"/>
  <c r="AF118" i="5"/>
  <c r="AI118" i="5" s="1"/>
  <c r="M118" i="5" s="1"/>
  <c r="A118" i="5"/>
  <c r="A28" i="5" s="1"/>
  <c r="AJ117" i="5"/>
  <c r="AH117" i="5"/>
  <c r="AG117" i="5"/>
  <c r="AF117" i="5"/>
  <c r="AI117" i="5" s="1"/>
  <c r="A117" i="5"/>
  <c r="AJ116" i="5"/>
  <c r="AH116" i="5"/>
  <c r="AG116" i="5"/>
  <c r="AF116" i="5"/>
  <c r="M116" i="5"/>
  <c r="A116" i="5"/>
  <c r="A26" i="5" s="1"/>
  <c r="AJ115" i="5"/>
  <c r="AH115" i="5"/>
  <c r="AG115" i="5"/>
  <c r="AF115" i="5"/>
  <c r="M115" i="5"/>
  <c r="A115" i="5"/>
  <c r="A25" i="5" s="1"/>
  <c r="AJ106" i="5"/>
  <c r="AH106" i="5"/>
  <c r="AG106" i="5"/>
  <c r="AF106" i="5"/>
  <c r="M106" i="5"/>
  <c r="A106" i="5"/>
  <c r="AJ113" i="5"/>
  <c r="AH113" i="5"/>
  <c r="AG113" i="5"/>
  <c r="AF113" i="5"/>
  <c r="AI113" i="5" s="1"/>
  <c r="M113" i="5" s="1"/>
  <c r="A113" i="5"/>
  <c r="A23" i="5" s="1"/>
  <c r="AJ112" i="5"/>
  <c r="AH112" i="5"/>
  <c r="AG112" i="5"/>
  <c r="AF112" i="5"/>
  <c r="AI112" i="5" s="1"/>
  <c r="A112" i="5"/>
  <c r="AJ111" i="5"/>
  <c r="AH111" i="5"/>
  <c r="AG111" i="5"/>
  <c r="AF111" i="5"/>
  <c r="AI111" i="5" s="1"/>
  <c r="A111" i="5"/>
  <c r="A21" i="5" s="1"/>
  <c r="AJ110" i="5"/>
  <c r="AH110" i="5"/>
  <c r="AG110" i="5"/>
  <c r="AF110" i="5"/>
  <c r="AI110" i="5" s="1"/>
  <c r="AC20" i="5" s="1"/>
  <c r="Z142" i="7" s="1"/>
  <c r="A110" i="5"/>
  <c r="AJ109" i="5"/>
  <c r="AH109" i="5"/>
  <c r="AG109" i="5"/>
  <c r="AF109" i="5"/>
  <c r="AI109" i="5" s="1"/>
  <c r="AC19" i="5" s="1"/>
  <c r="Z141" i="7" s="1"/>
  <c r="A109" i="5"/>
  <c r="A19" i="5" s="1"/>
  <c r="AJ108" i="5"/>
  <c r="AH108" i="5"/>
  <c r="AG108" i="5"/>
  <c r="AF108" i="5"/>
  <c r="AI108" i="5" s="1"/>
  <c r="A108" i="5"/>
  <c r="A18" i="5" s="1"/>
  <c r="AJ107" i="5"/>
  <c r="AH107" i="5"/>
  <c r="AG107" i="5"/>
  <c r="AF107" i="5"/>
  <c r="AI107" i="5" s="1"/>
  <c r="A107" i="5"/>
  <c r="A17" i="5" s="1"/>
  <c r="AJ122" i="5"/>
  <c r="AH122" i="5"/>
  <c r="AG122" i="5"/>
  <c r="AF122" i="5"/>
  <c r="AI122" i="5" s="1"/>
  <c r="A122" i="5"/>
  <c r="AJ114" i="5"/>
  <c r="AH114" i="5"/>
  <c r="AG114" i="5"/>
  <c r="AF114" i="5"/>
  <c r="AI114" i="5" s="1"/>
  <c r="M114" i="5" s="1"/>
  <c r="A114" i="5"/>
  <c r="AJ104" i="5"/>
  <c r="AH104" i="5"/>
  <c r="AG104" i="5"/>
  <c r="AF104" i="5"/>
  <c r="M104" i="5"/>
  <c r="A104" i="5"/>
  <c r="AJ103" i="5"/>
  <c r="AH103" i="5"/>
  <c r="AG103" i="5"/>
  <c r="AF103" i="5"/>
  <c r="AI103" i="5" s="1"/>
  <c r="M103" i="5" s="1"/>
  <c r="A103" i="5"/>
  <c r="AJ102" i="5"/>
  <c r="AH102" i="5"/>
  <c r="AG102" i="5"/>
  <c r="AF102" i="5"/>
  <c r="AI102" i="5" s="1"/>
  <c r="M102" i="5" s="1"/>
  <c r="A102" i="5"/>
  <c r="AJ101" i="5"/>
  <c r="AH101" i="5"/>
  <c r="AG101" i="5"/>
  <c r="AF101" i="5"/>
  <c r="AI101" i="5" s="1"/>
  <c r="AC11" i="5" s="1"/>
  <c r="Z133" i="7" s="1"/>
  <c r="A101" i="5"/>
  <c r="A11" i="5" s="1"/>
  <c r="AJ100" i="5"/>
  <c r="AH100" i="5"/>
  <c r="AG100" i="5"/>
  <c r="AF100" i="5"/>
  <c r="AI100" i="5" s="1"/>
  <c r="A100" i="5"/>
  <c r="A10" i="5" s="1"/>
  <c r="AJ99" i="5"/>
  <c r="AH99" i="5"/>
  <c r="AG99" i="5"/>
  <c r="AF99" i="5"/>
  <c r="AI99" i="5" s="1"/>
  <c r="A99" i="5"/>
  <c r="AJ98" i="5"/>
  <c r="AH98" i="5"/>
  <c r="AG98" i="5"/>
  <c r="AF98" i="5"/>
  <c r="AI98" i="5" s="1"/>
  <c r="M98" i="5" s="1"/>
  <c r="A98" i="5"/>
  <c r="H97" i="5"/>
  <c r="G97" i="5"/>
  <c r="F97" i="5"/>
  <c r="E97" i="5"/>
  <c r="D97" i="5"/>
  <c r="C97" i="5"/>
  <c r="B97" i="5"/>
  <c r="I96" i="5"/>
  <c r="H96" i="5"/>
  <c r="G96" i="5"/>
  <c r="F96" i="5"/>
  <c r="E96" i="5"/>
  <c r="D96" i="5"/>
  <c r="C96" i="5"/>
  <c r="B96" i="5"/>
  <c r="R35" i="5"/>
  <c r="Q35" i="5"/>
  <c r="P35" i="5"/>
  <c r="O35" i="5"/>
  <c r="N35" i="5"/>
  <c r="M35" i="5"/>
  <c r="L35" i="5"/>
  <c r="K35" i="5"/>
  <c r="A35" i="5"/>
  <c r="R34" i="5"/>
  <c r="Q34" i="5"/>
  <c r="P34" i="5"/>
  <c r="O34" i="5"/>
  <c r="N34" i="5"/>
  <c r="M34" i="5"/>
  <c r="L34" i="5"/>
  <c r="K34" i="5"/>
  <c r="R33" i="5"/>
  <c r="Q33" i="5"/>
  <c r="P33" i="5"/>
  <c r="O33" i="5"/>
  <c r="N33" i="5"/>
  <c r="M33" i="5"/>
  <c r="L33" i="5"/>
  <c r="K33" i="5"/>
  <c r="R32" i="5"/>
  <c r="Q32" i="5"/>
  <c r="P32" i="5"/>
  <c r="O32" i="5"/>
  <c r="N32" i="5"/>
  <c r="M32" i="5"/>
  <c r="L32" i="5"/>
  <c r="K32" i="5"/>
  <c r="A32" i="5"/>
  <c r="R31" i="5"/>
  <c r="Q31" i="5"/>
  <c r="P31" i="5"/>
  <c r="O31" i="5"/>
  <c r="N31" i="5"/>
  <c r="M31" i="5"/>
  <c r="L31" i="5"/>
  <c r="K31" i="5"/>
  <c r="R30" i="5"/>
  <c r="Q30" i="5"/>
  <c r="P30" i="5"/>
  <c r="O30" i="5"/>
  <c r="N30" i="5"/>
  <c r="M30" i="5"/>
  <c r="L30" i="5"/>
  <c r="K30" i="5"/>
  <c r="A30" i="5"/>
  <c r="R29" i="5"/>
  <c r="Q29" i="5"/>
  <c r="P29" i="5"/>
  <c r="O29" i="5"/>
  <c r="N29" i="5"/>
  <c r="M29" i="5"/>
  <c r="L29" i="5"/>
  <c r="K29" i="5"/>
  <c r="A29" i="5"/>
  <c r="R28" i="5"/>
  <c r="Q28" i="5"/>
  <c r="P28" i="5"/>
  <c r="O28" i="5"/>
  <c r="N28" i="5"/>
  <c r="M28" i="5"/>
  <c r="L28" i="5"/>
  <c r="K28" i="5"/>
  <c r="R27" i="5"/>
  <c r="Q27" i="5"/>
  <c r="P27" i="5"/>
  <c r="O27" i="5"/>
  <c r="N27" i="5"/>
  <c r="M27" i="5"/>
  <c r="L27" i="5"/>
  <c r="K27" i="5"/>
  <c r="A27" i="5"/>
  <c r="AC26" i="5"/>
  <c r="Z148" i="7" s="1"/>
  <c r="R26" i="5"/>
  <c r="Q26" i="5"/>
  <c r="P26" i="5"/>
  <c r="O26" i="5"/>
  <c r="N26" i="5"/>
  <c r="M26" i="5"/>
  <c r="L26" i="5"/>
  <c r="K26" i="5"/>
  <c r="AC25" i="5"/>
  <c r="Z147" i="7" s="1"/>
  <c r="R25" i="5"/>
  <c r="Q25" i="5"/>
  <c r="P25" i="5"/>
  <c r="O25" i="5"/>
  <c r="N25" i="5"/>
  <c r="M25" i="5"/>
  <c r="L25" i="5"/>
  <c r="K25" i="5"/>
  <c r="R24" i="5"/>
  <c r="Q24" i="5"/>
  <c r="P24" i="5"/>
  <c r="O24" i="5"/>
  <c r="N24" i="5"/>
  <c r="M24" i="5"/>
  <c r="L24" i="5"/>
  <c r="K24" i="5"/>
  <c r="A24" i="5"/>
  <c r="R23" i="5"/>
  <c r="Q23" i="5"/>
  <c r="P23" i="5"/>
  <c r="O23" i="5"/>
  <c r="N23" i="5"/>
  <c r="M23" i="5"/>
  <c r="L23" i="5"/>
  <c r="K23" i="5"/>
  <c r="R22" i="5"/>
  <c r="Q22" i="5"/>
  <c r="P22" i="5"/>
  <c r="O22" i="5"/>
  <c r="N22" i="5"/>
  <c r="M22" i="5"/>
  <c r="L22" i="5"/>
  <c r="K22" i="5"/>
  <c r="A22" i="5"/>
  <c r="R21" i="5"/>
  <c r="Q21" i="5"/>
  <c r="P21" i="5"/>
  <c r="O21" i="5"/>
  <c r="N21" i="5"/>
  <c r="M21" i="5"/>
  <c r="L21" i="5"/>
  <c r="K21" i="5"/>
  <c r="R20" i="5"/>
  <c r="Q20" i="5"/>
  <c r="P20" i="5"/>
  <c r="O20" i="5"/>
  <c r="N20" i="5"/>
  <c r="M20" i="5"/>
  <c r="L20" i="5"/>
  <c r="K20" i="5"/>
  <c r="A20" i="5"/>
  <c r="R19" i="5"/>
  <c r="Q19" i="5"/>
  <c r="P19" i="5"/>
  <c r="O19" i="5"/>
  <c r="N19" i="5"/>
  <c r="M19" i="5"/>
  <c r="L19" i="5"/>
  <c r="K19" i="5"/>
  <c r="R18" i="5"/>
  <c r="Q18" i="5"/>
  <c r="P18" i="5"/>
  <c r="O18" i="5"/>
  <c r="N18" i="5"/>
  <c r="M18" i="5"/>
  <c r="L18" i="5"/>
  <c r="K18" i="5"/>
  <c r="R17" i="5"/>
  <c r="Q17" i="5"/>
  <c r="P17" i="5"/>
  <c r="O17" i="5"/>
  <c r="N17" i="5"/>
  <c r="M17" i="5"/>
  <c r="L17" i="5"/>
  <c r="K17" i="5"/>
  <c r="R16" i="5"/>
  <c r="Q16" i="5"/>
  <c r="P16" i="5"/>
  <c r="O16" i="5"/>
  <c r="N16" i="5"/>
  <c r="M16" i="5"/>
  <c r="L16" i="5"/>
  <c r="K16" i="5"/>
  <c r="R15" i="5"/>
  <c r="Q15" i="5"/>
  <c r="P15" i="5"/>
  <c r="O15" i="5"/>
  <c r="N15" i="5"/>
  <c r="M15" i="5"/>
  <c r="L15" i="5"/>
  <c r="K15" i="5"/>
  <c r="AC14" i="5"/>
  <c r="Z136" i="7" s="1"/>
  <c r="R14" i="5"/>
  <c r="Q14" i="5"/>
  <c r="P14" i="5"/>
  <c r="O14" i="5"/>
  <c r="N14" i="5"/>
  <c r="M14" i="5"/>
  <c r="L14" i="5"/>
  <c r="K14" i="5"/>
  <c r="A14" i="5"/>
  <c r="R13" i="5"/>
  <c r="Q13" i="5"/>
  <c r="P13" i="5"/>
  <c r="O13" i="5"/>
  <c r="N13" i="5"/>
  <c r="M13" i="5"/>
  <c r="L13" i="5"/>
  <c r="K13" i="5"/>
  <c r="A13" i="5"/>
  <c r="R12" i="5"/>
  <c r="Q12" i="5"/>
  <c r="P12" i="5"/>
  <c r="O12" i="5"/>
  <c r="N12" i="5"/>
  <c r="M12" i="5"/>
  <c r="L12" i="5"/>
  <c r="K12" i="5"/>
  <c r="A12" i="5"/>
  <c r="R11" i="5"/>
  <c r="Q11" i="5"/>
  <c r="P11" i="5"/>
  <c r="O11" i="5"/>
  <c r="N11" i="5"/>
  <c r="M11" i="5"/>
  <c r="L11" i="5"/>
  <c r="K11" i="5"/>
  <c r="R10" i="5"/>
  <c r="Q10" i="5"/>
  <c r="P10" i="5"/>
  <c r="O10" i="5"/>
  <c r="N10" i="5"/>
  <c r="M10" i="5"/>
  <c r="L10" i="5"/>
  <c r="K10" i="5"/>
  <c r="R9" i="5"/>
  <c r="Q9" i="5"/>
  <c r="P9" i="5"/>
  <c r="O9" i="5"/>
  <c r="N9" i="5"/>
  <c r="M9" i="5"/>
  <c r="L9" i="5"/>
  <c r="K9" i="5"/>
  <c r="A9" i="5"/>
  <c r="R8" i="5"/>
  <c r="Q8" i="5"/>
  <c r="P8" i="5"/>
  <c r="O8" i="5"/>
  <c r="N8" i="5"/>
  <c r="M8" i="5"/>
  <c r="L8" i="5"/>
  <c r="K8" i="5"/>
  <c r="A8" i="5"/>
  <c r="AC7" i="5"/>
  <c r="Z129" i="7" s="1"/>
  <c r="AF64" i="3"/>
  <c r="AE64" i="3"/>
  <c r="AD64" i="3"/>
  <c r="AC64" i="3"/>
  <c r="AA64" i="3"/>
  <c r="AF63" i="3"/>
  <c r="AE63" i="3"/>
  <c r="AD63" i="3"/>
  <c r="AC63" i="3"/>
  <c r="AA63" i="3"/>
  <c r="AF62" i="3"/>
  <c r="AE62" i="3"/>
  <c r="AD62" i="3"/>
  <c r="AC62" i="3"/>
  <c r="AA62" i="3"/>
  <c r="AF61" i="3"/>
  <c r="AE61" i="3"/>
  <c r="AD61" i="3"/>
  <c r="AC61" i="3"/>
  <c r="AA61" i="3"/>
  <c r="AF60" i="3"/>
  <c r="AE60" i="3"/>
  <c r="AD60" i="3"/>
  <c r="AC60" i="3"/>
  <c r="AA60" i="3"/>
  <c r="AF59" i="3"/>
  <c r="AE59" i="3"/>
  <c r="AD59" i="3"/>
  <c r="AC59" i="3"/>
  <c r="AA59" i="3"/>
  <c r="AF58" i="3"/>
  <c r="AE58" i="3"/>
  <c r="AD58" i="3"/>
  <c r="AC58" i="3"/>
  <c r="AA58" i="3"/>
  <c r="AF57" i="3"/>
  <c r="AE57" i="3"/>
  <c r="AD57" i="3"/>
  <c r="AC57" i="3"/>
  <c r="AA57" i="3"/>
  <c r="AF56" i="3"/>
  <c r="AE56" i="3"/>
  <c r="AD56" i="3"/>
  <c r="AC56" i="3"/>
  <c r="AA56" i="3"/>
  <c r="AF55" i="3"/>
  <c r="AE55" i="3"/>
  <c r="AD55" i="3"/>
  <c r="AC55" i="3"/>
  <c r="AA55" i="3"/>
  <c r="AF54" i="3"/>
  <c r="AE54" i="3"/>
  <c r="AD54" i="3"/>
  <c r="AC54" i="3"/>
  <c r="AA54" i="3"/>
  <c r="AF53" i="3"/>
  <c r="AE53" i="3"/>
  <c r="AD53" i="3"/>
  <c r="AC53" i="3"/>
  <c r="AA53" i="3"/>
  <c r="AF52" i="3"/>
  <c r="AE52" i="3"/>
  <c r="AD52" i="3"/>
  <c r="AC52" i="3"/>
  <c r="AA52" i="3"/>
  <c r="AF51" i="3"/>
  <c r="AE51" i="3"/>
  <c r="AD51" i="3"/>
  <c r="AC51" i="3"/>
  <c r="AA51" i="3"/>
  <c r="AF50" i="3"/>
  <c r="AE50" i="3"/>
  <c r="AD50" i="3"/>
  <c r="AC50" i="3"/>
  <c r="AA50" i="3"/>
  <c r="AF49" i="3"/>
  <c r="AE49" i="3"/>
  <c r="AD49" i="3"/>
  <c r="AC49" i="3"/>
  <c r="AA49" i="3"/>
  <c r="AF48" i="3"/>
  <c r="AE48" i="3"/>
  <c r="AD48" i="3"/>
  <c r="AC48" i="3"/>
  <c r="AA48" i="3"/>
  <c r="AF47" i="3"/>
  <c r="AE47" i="3"/>
  <c r="AD47" i="3"/>
  <c r="AC47" i="3"/>
  <c r="AA47" i="3"/>
  <c r="AF46" i="3"/>
  <c r="AE46" i="3"/>
  <c r="AD46" i="3"/>
  <c r="AC46" i="3"/>
  <c r="AA46" i="3"/>
  <c r="AF45" i="3"/>
  <c r="AE45" i="3"/>
  <c r="AD45" i="3"/>
  <c r="AC45" i="3"/>
  <c r="AA45" i="3"/>
  <c r="AF44" i="3"/>
  <c r="AE44" i="3"/>
  <c r="AD44" i="3"/>
  <c r="AC44" i="3"/>
  <c r="AA44" i="3"/>
  <c r="AF43" i="3"/>
  <c r="AE43" i="3"/>
  <c r="AD43" i="3"/>
  <c r="AC43" i="3"/>
  <c r="AA43" i="3"/>
  <c r="AF42" i="3"/>
  <c r="AE42" i="3"/>
  <c r="AD42" i="3"/>
  <c r="AC42" i="3"/>
  <c r="AA42" i="3"/>
  <c r="AF41" i="3"/>
  <c r="AE41" i="3"/>
  <c r="AD41" i="3"/>
  <c r="AC41" i="3"/>
  <c r="AA41" i="3"/>
  <c r="AF40" i="3"/>
  <c r="AE40" i="3"/>
  <c r="AD40" i="3"/>
  <c r="AC40" i="3"/>
  <c r="AA40" i="3"/>
  <c r="AF39" i="3"/>
  <c r="AE39" i="3"/>
  <c r="AD39" i="3"/>
  <c r="AC39" i="3"/>
  <c r="AA39" i="3"/>
  <c r="AF38" i="3"/>
  <c r="AE38" i="3"/>
  <c r="AD38" i="3"/>
  <c r="AC38" i="3"/>
  <c r="AA38" i="3"/>
  <c r="AF37" i="3"/>
  <c r="AE37" i="3"/>
  <c r="AD37" i="3"/>
  <c r="AC37" i="3"/>
  <c r="AA37" i="3"/>
  <c r="Z31" i="3"/>
  <c r="Z64" i="3" s="1"/>
  <c r="Y31" i="3"/>
  <c r="AG64" i="3" s="1"/>
  <c r="Z30" i="3"/>
  <c r="Z63" i="3" s="1"/>
  <c r="Y30" i="3"/>
  <c r="AG63" i="3" s="1"/>
  <c r="AB29" i="3"/>
  <c r="Z29" i="3"/>
  <c r="Z62" i="3" s="1"/>
  <c r="Y29" i="3"/>
  <c r="AG62" i="3" s="1"/>
  <c r="Z28" i="3"/>
  <c r="Z61" i="3" s="1"/>
  <c r="Y28" i="3"/>
  <c r="AG61" i="3" s="1"/>
  <c r="Z27" i="3"/>
  <c r="Z60" i="3" s="1"/>
  <c r="Y27" i="3"/>
  <c r="AG60" i="3" s="1"/>
  <c r="Z26" i="3"/>
  <c r="Z59" i="3" s="1"/>
  <c r="Y26" i="3"/>
  <c r="AB26" i="3" s="1"/>
  <c r="Z25" i="3"/>
  <c r="Z58" i="3" s="1"/>
  <c r="Y25" i="3"/>
  <c r="AG58" i="3" s="1"/>
  <c r="Z24" i="3"/>
  <c r="Z57" i="3" s="1"/>
  <c r="Y24" i="3"/>
  <c r="AG57" i="3" s="1"/>
  <c r="Z23" i="3"/>
  <c r="Z56" i="3" s="1"/>
  <c r="Y23" i="3"/>
  <c r="AG56" i="3" s="1"/>
  <c r="Z22" i="3"/>
  <c r="Z55" i="3" s="1"/>
  <c r="Y22" i="3"/>
  <c r="AG55" i="3" s="1"/>
  <c r="AB21" i="3"/>
  <c r="Z21" i="3"/>
  <c r="Z54" i="3" s="1"/>
  <c r="Y21" i="3"/>
  <c r="AG54" i="3" s="1"/>
  <c r="Z20" i="3"/>
  <c r="Z53" i="3" s="1"/>
  <c r="Y20" i="3"/>
  <c r="AG53" i="3" s="1"/>
  <c r="Z19" i="3"/>
  <c r="Z52" i="3" s="1"/>
  <c r="Y19" i="3"/>
  <c r="AG52" i="3" s="1"/>
  <c r="AB18" i="3"/>
  <c r="Z18" i="3"/>
  <c r="Z51" i="3" s="1"/>
  <c r="Y18" i="3"/>
  <c r="AG51" i="3" s="1"/>
  <c r="Z17" i="3"/>
  <c r="Z50" i="3" s="1"/>
  <c r="Y17" i="3"/>
  <c r="AG50" i="3" s="1"/>
  <c r="Z16" i="3"/>
  <c r="Z49" i="3" s="1"/>
  <c r="Y16" i="3"/>
  <c r="AG49" i="3" s="1"/>
  <c r="Z15" i="3"/>
  <c r="Z48" i="3" s="1"/>
  <c r="Y15" i="3"/>
  <c r="AG48" i="3" s="1"/>
  <c r="Z14" i="3"/>
  <c r="Z47" i="3" s="1"/>
  <c r="Y14" i="3"/>
  <c r="AG47" i="3" s="1"/>
  <c r="AB13" i="3"/>
  <c r="Z13" i="3"/>
  <c r="Z46" i="3" s="1"/>
  <c r="Y13" i="3"/>
  <c r="AG46" i="3" s="1"/>
  <c r="Z12" i="3"/>
  <c r="Z45" i="3" s="1"/>
  <c r="Y12" i="3"/>
  <c r="AG45" i="3" s="1"/>
  <c r="Z11" i="3"/>
  <c r="Z44" i="3" s="1"/>
  <c r="Y11" i="3"/>
  <c r="AG44" i="3" s="1"/>
  <c r="AB10" i="3"/>
  <c r="Z10" i="3"/>
  <c r="Z43" i="3" s="1"/>
  <c r="Y10" i="3"/>
  <c r="AG43" i="3" s="1"/>
  <c r="Z9" i="3"/>
  <c r="Z42" i="3" s="1"/>
  <c r="Y9" i="3"/>
  <c r="AG42" i="3" s="1"/>
  <c r="Z8" i="3"/>
  <c r="Z41" i="3" s="1"/>
  <c r="Y8" i="3"/>
  <c r="AG41" i="3" s="1"/>
  <c r="Z7" i="3"/>
  <c r="Z40" i="3" s="1"/>
  <c r="Y7" i="3"/>
  <c r="AG40" i="3" s="1"/>
  <c r="Z6" i="3"/>
  <c r="Z39" i="3" s="1"/>
  <c r="Y6" i="3"/>
  <c r="AG39" i="3" s="1"/>
  <c r="AB5" i="3"/>
  <c r="Z5" i="3"/>
  <c r="Z38" i="3" s="1"/>
  <c r="Y5" i="3"/>
  <c r="AG38" i="3" s="1"/>
  <c r="Z4" i="3"/>
  <c r="Z37" i="3" s="1"/>
  <c r="Y4" i="3"/>
  <c r="AG37" i="3" s="1"/>
  <c r="AC24" i="5" l="1"/>
  <c r="Z146" i="7" s="1"/>
  <c r="AC34" i="5"/>
  <c r="Z156" i="7" s="1"/>
  <c r="AC12" i="5"/>
  <c r="Z134" i="7" s="1"/>
  <c r="AF96" i="5"/>
  <c r="A15" i="5"/>
  <c r="A16" i="5"/>
  <c r="M108" i="5"/>
  <c r="AC18" i="5"/>
  <c r="Z140" i="7" s="1"/>
  <c r="M105" i="5"/>
  <c r="AC32" i="5"/>
  <c r="Z154" i="7" s="1"/>
  <c r="M109" i="5"/>
  <c r="M100" i="5"/>
  <c r="AC10" i="5"/>
  <c r="Z132" i="7" s="1"/>
  <c r="M107" i="5"/>
  <c r="AC17" i="5"/>
  <c r="Z139" i="7" s="1"/>
  <c r="M111" i="5"/>
  <c r="AC21" i="5"/>
  <c r="Z143" i="7" s="1"/>
  <c r="AC35" i="5"/>
  <c r="Z157" i="7" s="1"/>
  <c r="M125" i="5"/>
  <c r="Z96" i="9"/>
  <c r="M99" i="5"/>
  <c r="AC9" i="5"/>
  <c r="Z131" i="7" s="1"/>
  <c r="AC27" i="5"/>
  <c r="Z149" i="7" s="1"/>
  <c r="M117" i="5"/>
  <c r="M120" i="5"/>
  <c r="AC30" i="5"/>
  <c r="Z152" i="7" s="1"/>
  <c r="AC16" i="5"/>
  <c r="Z138" i="7" s="1"/>
  <c r="M122" i="5"/>
  <c r="Y96" i="10"/>
  <c r="AC22" i="5"/>
  <c r="Z144" i="7" s="1"/>
  <c r="M112" i="5"/>
  <c r="M119" i="5"/>
  <c r="AC29" i="5"/>
  <c r="Z151" i="7" s="1"/>
  <c r="AA128" i="7"/>
  <c r="AB19" i="3"/>
  <c r="AB27" i="3"/>
  <c r="AB14" i="3"/>
  <c r="AB22" i="3"/>
  <c r="AB30" i="3"/>
  <c r="AC13" i="5"/>
  <c r="Z135" i="7" s="1"/>
  <c r="AC33" i="5"/>
  <c r="Z155" i="7" s="1"/>
  <c r="AB8" i="3"/>
  <c r="AB11" i="3"/>
  <c r="AB9" i="3"/>
  <c r="M110" i="5"/>
  <c r="AB17" i="3"/>
  <c r="AB25" i="3"/>
  <c r="AB20" i="3"/>
  <c r="AB16" i="3"/>
  <c r="AB24" i="3"/>
  <c r="AB6" i="3"/>
  <c r="AB39" i="3" s="1"/>
  <c r="AB4" i="3"/>
  <c r="AB12" i="3"/>
  <c r="AB28" i="3"/>
  <c r="AB7" i="3"/>
  <c r="AB15" i="3"/>
  <c r="AB23" i="3"/>
  <c r="AB31" i="3"/>
  <c r="AG59" i="3"/>
  <c r="M101" i="5"/>
  <c r="M121" i="5"/>
  <c r="AC15" i="5"/>
  <c r="Z137" i="7" s="1"/>
  <c r="AC23" i="5"/>
  <c r="Z145" i="7" s="1"/>
  <c r="AC8" i="5"/>
  <c r="Z130" i="7" s="1"/>
  <c r="AC28" i="5"/>
  <c r="Z150" i="7" s="1"/>
  <c r="AB48" i="3" l="1"/>
  <c r="AB62" i="3"/>
  <c r="AB61" i="3"/>
  <c r="AB37" i="3"/>
  <c r="AB42" i="3"/>
  <c r="AB60" i="3"/>
  <c r="AB59" i="3"/>
  <c r="AB43" i="3"/>
  <c r="AB44" i="3"/>
  <c r="AB52" i="3"/>
  <c r="AB54" i="3"/>
  <c r="AB64" i="3"/>
  <c r="AB41" i="3"/>
  <c r="AB57" i="3"/>
  <c r="AB56" i="3"/>
  <c r="AB49" i="3"/>
  <c r="AB40" i="3"/>
  <c r="AB58" i="3"/>
  <c r="AB63" i="3"/>
  <c r="AB51" i="3"/>
  <c r="AB53" i="3"/>
  <c r="AB50" i="3"/>
  <c r="AB55" i="3"/>
  <c r="AB46" i="3"/>
  <c r="AB45" i="3"/>
  <c r="AB47" i="3"/>
  <c r="AB38" i="3"/>
</calcChain>
</file>

<file path=xl/sharedStrings.xml><?xml version="1.0" encoding="utf-8"?>
<sst xmlns="http://schemas.openxmlformats.org/spreadsheetml/2006/main" count="3822" uniqueCount="438">
  <si>
    <t>Belgium</t>
  </si>
  <si>
    <t>https://ec.europa.eu/eurostat/databrowser/view/tec00001/default/table?lang=en</t>
  </si>
  <si>
    <t>Data extracted on 07/03/2021 08:26:49 from [ESTAT]</t>
  </si>
  <si>
    <t xml:space="preserve">Dataset: </t>
  </si>
  <si>
    <t>Gross domestic product at market prices [TEC00001]</t>
  </si>
  <si>
    <t xml:space="preserve">Last updated: </t>
  </si>
  <si>
    <t>05/03/2021 23:00</t>
  </si>
  <si>
    <t>Time frequency</t>
  </si>
  <si>
    <t>Annual</t>
  </si>
  <si>
    <t>National accounts indicator (ESA 2010)</t>
  </si>
  <si>
    <t>Gross domestic product at market prices</t>
  </si>
  <si>
    <t>Unit of measure</t>
  </si>
  <si>
    <t>Current prices, euro per capita</t>
  </si>
  <si>
    <t/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</si>
  <si>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</si>
  <si>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</si>
  <si>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</si>
  <si>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</si>
  <si>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</si>
  <si>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</si>
  <si>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</si>
  <si>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</si>
  <si>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</si>
  <si>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:</t>
  </si>
  <si>
    <t>p</t>
  </si>
  <si>
    <t>Bulgaria</t>
  </si>
  <si>
    <t>Czechia</t>
  </si>
  <si>
    <t>Denmark</t>
  </si>
  <si>
    <t>Germany (until 1990 former territory of the FRG)</t>
  </si>
  <si>
    <t>Estonia</t>
  </si>
  <si>
    <t>Ireland</t>
  </si>
  <si>
    <t>Greece</t>
  </si>
  <si>
    <t>b</t>
  </si>
  <si>
    <t>Spain</t>
  </si>
  <si>
    <t>France</t>
  </si>
  <si>
    <t>Croatia</t>
  </si>
  <si>
    <t>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</si>
  <si>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</si>
  <si>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</si>
  <si>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</si>
  <si>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</si>
  <si>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</si>
  <si>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</si>
  <si>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</si>
  <si>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</si>
  <si>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</si>
  <si>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</si>
  <si>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</si>
  <si>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</si>
  <si>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</si>
  <si>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</si>
  <si>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</si>
  <si>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</si>
  <si>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</si>
  <si>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Available flags:</t>
  </si>
  <si>
    <t>break in time series</t>
  </si>
  <si>
    <t>estimated</t>
  </si>
  <si>
    <t>provisional</t>
  </si>
  <si>
    <t>(BE)</t>
  </si>
  <si>
    <t>(EL)</t>
  </si>
  <si>
    <t>(LT)</t>
  </si>
  <si>
    <t>(PT)</t>
  </si>
  <si>
    <t>(BG)</t>
  </si>
  <si>
    <t>(ES)</t>
  </si>
  <si>
    <t>(LU)</t>
  </si>
  <si>
    <t>(RO)</t>
  </si>
  <si>
    <t>(CZ)</t>
  </si>
  <si>
    <t>(FR)</t>
  </si>
  <si>
    <t>(HU)</t>
  </si>
  <si>
    <t>(SI)</t>
  </si>
  <si>
    <t>(DK)</t>
  </si>
  <si>
    <t>(HR)</t>
  </si>
  <si>
    <t>(MT)</t>
  </si>
  <si>
    <t>(SK)</t>
  </si>
  <si>
    <t>(DE)</t>
  </si>
  <si>
    <t>(IT)</t>
  </si>
  <si>
    <t>(NL)</t>
  </si>
  <si>
    <t>(FI)</t>
  </si>
  <si>
    <t>(EE)</t>
  </si>
  <si>
    <t>(CY)</t>
  </si>
  <si>
    <t>(AT)</t>
  </si>
  <si>
    <t>(SE)</t>
  </si>
  <si>
    <t>(IE)</t>
  </si>
  <si>
    <t>(LV)</t>
  </si>
  <si>
    <t>(PL)</t>
  </si>
  <si>
    <t>(UK)</t>
  </si>
  <si>
    <t>GDP</t>
  </si>
  <si>
    <t>Szórás</t>
  </si>
  <si>
    <t>EU Population 2020</t>
  </si>
  <si>
    <t>https://ec.europa.eu/eurostat/databrowser/view/tps00001/default/table?lang=en</t>
  </si>
  <si>
    <t>https://ec.europa.eu/eurostat/databrowser/view/tps00053/default/table?lang=en</t>
  </si>
  <si>
    <t>https://ec.europa.eu/eurostat/databrowser/view/tps00065/default/table?lang=en</t>
  </si>
  <si>
    <t>At least upper-secondary education (age 25-64)</t>
  </si>
  <si>
    <t>Employement rates of recent graduates (age 20-34)</t>
  </si>
  <si>
    <t>name short</t>
  </si>
  <si>
    <t>objektum1</t>
  </si>
  <si>
    <t>objektum2</t>
  </si>
  <si>
    <t>attribútum 1</t>
  </si>
  <si>
    <t>attribútum 2</t>
  </si>
  <si>
    <t>attribútum 3</t>
  </si>
  <si>
    <t>attribútum 4</t>
  </si>
  <si>
    <t>attribútum 5</t>
  </si>
  <si>
    <t>attribútum 6</t>
  </si>
  <si>
    <t>attribútum 7</t>
  </si>
  <si>
    <t>attribútum 8</t>
  </si>
  <si>
    <t>attribútum 9</t>
  </si>
  <si>
    <t>attribútum 10</t>
  </si>
  <si>
    <t>attribútum 11</t>
  </si>
  <si>
    <t>átlag GDP</t>
  </si>
  <si>
    <t>Number of commercial airport (data: 2018)</t>
  </si>
  <si>
    <t>https://ec.europa.eu/eurostat/databrowser/product/page/AVIA_IF_ARP</t>
  </si>
  <si>
    <t>Number of foreign languages %
(last data: 2016) Self-reported!</t>
  </si>
  <si>
    <t>https://ec.europa.eu/eurostat/databrowser/view/edat_aes_l21/default/table?lang=en</t>
  </si>
  <si>
    <t>Y</t>
  </si>
  <si>
    <t>irány</t>
  </si>
  <si>
    <t>Azonos�t�:</t>
  </si>
  <si>
    <t>Objektumok:</t>
  </si>
  <si>
    <t>Attrib�tumok:</t>
  </si>
  <si>
    <t>Lepcs�k:</t>
  </si>
  <si>
    <t>Eltol�s:</t>
  </si>
  <si>
    <t>Le�r�s: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</si>
  <si>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</si>
  <si>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</si>
  <si>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</si>
  <si>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</si>
  <si>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</si>
  <si>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</si>
  <si>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</si>
  <si>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</si>
  <si>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</si>
  <si>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</si>
  <si>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</si>
  <si>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</si>
  <si>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</si>
  <si>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</si>
  <si>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</si>
  <si>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</si>
  <si>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</si>
  <si>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</si>
  <si>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</si>
  <si>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</si>
  <si>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</si>
  <si>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</si>
  <si>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</si>
  <si>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</si>
  <si>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</si>
  <si>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</si>
  <si>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</si>
  <si>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</si>
  <si>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</si>
  <si>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</si>
  <si>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</si>
  <si>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</si>
  <si>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</si>
  <si>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</si>
  <si>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</si>
  <si>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</si>
  <si>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</si>
  <si>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L�pcs�k(1)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</si>
  <si>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</si>
  <si>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</si>
  <si>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</si>
  <si>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</si>
  <si>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</si>
  <si>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</si>
  <si>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</si>
  <si>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</si>
  <si>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</si>
  <si>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</si>
  <si>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</si>
  <si>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</si>
  <si>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</si>
  <si>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</si>
  <si>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</si>
  <si>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</si>
  <si>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</si>
  <si>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</si>
  <si>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</si>
  <si>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</si>
  <si>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</si>
  <si>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</si>
  <si>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</si>
  <si>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</si>
  <si>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</si>
  <si>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</si>
  <si>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</si>
  <si>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</si>
  <si>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(0+0)/(2)=0</t>
  </si>
  <si>
    <t>L�pcs�k(2)</t>
  </si>
  <si>
    <t>Becsl�s</t>
  </si>
  <si>
    <t>T�ny+0</t>
  </si>
  <si>
    <t>Delta</t>
  </si>
  <si>
    <t>Delta/T�ny</t>
  </si>
  <si>
    <t>S1 �sszeg:</t>
  </si>
  <si>
    <t>S28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</si>
  <si>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</si>
  <si>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</si>
  <si>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</si>
  <si>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</si>
  <si>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</si>
  <si>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</si>
  <si>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</si>
  <si>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9"/>
        <color rgb="FF333333"/>
        <rFont val="Verdana"/>
        <family val="2"/>
        <charset val="238"/>
      </rPr>
      <t>1.39 Mb</t>
    </r>
  </si>
  <si>
    <t>COCO:STD</t>
  </si>
  <si>
    <r>
      <t>A futtat�s id�tartama: </t>
    </r>
    <r>
      <rPr>
        <b/>
        <sz val="9"/>
        <color rgb="FF333333"/>
        <rFont val="Verdana"/>
        <family val="2"/>
        <charset val="238"/>
      </rPr>
      <t>0.12 mp (0 p)</t>
    </r>
  </si>
  <si>
    <t>COCO STD: 8783499</t>
  </si>
  <si>
    <t>(11274.9+8274.6)/(2)=9774.75</t>
  </si>
  <si>
    <t>(17241.5+15590.7)/(2)=16416.1</t>
  </si>
  <si>
    <t>(90927.2+90927.2)/(2)=90927.2</t>
  </si>
  <si>
    <t>(4087.4+2431.7)/(2)=3259.6</t>
  </si>
  <si>
    <t>(1151+0)/(2)=575.5</t>
  </si>
  <si>
    <t>(28794.7+29109.8)/(2)=28952.25</t>
  </si>
  <si>
    <t>(0+6564.1)/(2)=3282.05</t>
  </si>
  <si>
    <t>(4209.1+3892.9)/(2)=4051.05</t>
  </si>
  <si>
    <t>(18763.6+24844.8)/(2)=21804.2</t>
  </si>
  <si>
    <t>(19365+21335.9)/(2)=20350.45</t>
  </si>
  <si>
    <t>(321.2+0)/(2)=160.6</t>
  </si>
  <si>
    <t>(3337.4+2955.4)/(2)=3146.4</t>
  </si>
  <si>
    <t>(15920.9+24844.8)/(2)=20382.85</t>
  </si>
  <si>
    <t>(2796.8+2955.4)/(2)=2876.05</t>
  </si>
  <si>
    <t>(8351.4+21335.9)/(2)=14843.65</t>
  </si>
  <si>
    <t>(15052.1+13367.5)/(2)=14209.8</t>
  </si>
  <si>
    <t>(4209.1+2298.1)/(2)=3253.6</t>
  </si>
  <si>
    <t>(12216.5+13367.5)/(2)=12791.95</t>
  </si>
  <si>
    <t>(4012.6+21335.9)/(2)=12674.25</t>
  </si>
  <si>
    <t>(6886.2+13367.5)/(2)=10126.85</t>
  </si>
  <si>
    <t>(6886.2+0)/(2)=3443.1</t>
  </si>
  <si>
    <t>(4209.1+0)/(2)=2104.55</t>
  </si>
  <si>
    <t>(4491.4+0)/(2)=2245.7</t>
  </si>
  <si>
    <t>(2003.8+0)/(2)=1001.9</t>
  </si>
  <si>
    <t>COCO STD: 5509257</t>
  </si>
  <si>
    <t>(71834.6+45538.8)/(2)=58686.7</t>
  </si>
  <si>
    <t>(3876.5+0)/(2)=1938.25</t>
  </si>
  <si>
    <t>(11190.5+22096)/(2)=16643.25</t>
  </si>
  <si>
    <t>(12040.6+20933.9)/(2)=16487.25</t>
  </si>
  <si>
    <t>(35696.2+11878.4)/(2)=23787.35</t>
  </si>
  <si>
    <t>(7342.9+13242.9)/(2)=10292.9</t>
  </si>
  <si>
    <t>(4636.7+20933.9)/(2)=12785.35</t>
  </si>
  <si>
    <t>(6500.1+5594.2)/(2)=6047.15</t>
  </si>
  <si>
    <t>(5118.1+13242.9)/(2)=9180.5</t>
  </si>
  <si>
    <t>(6500.1+0)/(2)=3250.05</t>
  </si>
  <si>
    <t>(5118.1+3477.8)/(2)=4297.95</t>
  </si>
  <si>
    <t>(5118.1+3232)/(2)=4175</t>
  </si>
  <si>
    <t>(4636.7+19282.3)/(2)=11959.5</t>
  </si>
  <si>
    <t>(2128.8+0)/(2)=1064.4</t>
  </si>
  <si>
    <t>(1365.5+17383.8)/(2)=9374.65</t>
  </si>
  <si>
    <t>(1047.4+19282.3)/(2)=10164.85</t>
  </si>
  <si>
    <t>(1365.5+3577)/(2)=2471.25</t>
  </si>
  <si>
    <t>(0+12913.4)/(2)=6456.7</t>
  </si>
  <si>
    <t>(1365.5+0)/(2)=682.75</t>
  </si>
  <si>
    <r>
      <t>A futtat�s id�tartama: </t>
    </r>
    <r>
      <rPr>
        <b/>
        <sz val="9"/>
        <color rgb="FF333333"/>
        <rFont val="Verdana"/>
        <family val="2"/>
        <charset val="238"/>
      </rPr>
      <t>0.14 mp (0 p)</t>
    </r>
  </si>
  <si>
    <t>ellen.</t>
  </si>
  <si>
    <t>final</t>
  </si>
  <si>
    <t>kód</t>
  </si>
  <si>
    <t>delta</t>
  </si>
  <si>
    <t>direkt</t>
  </si>
  <si>
    <t>COCO STD: 8576913</t>
  </si>
  <si>
    <t>(10019+22457.9)/(2)=16238.45</t>
  </si>
  <si>
    <t>(22382.3+37021.5)/(2)=29701.95</t>
  </si>
  <si>
    <t>(9200+0)/(2)=4600</t>
  </si>
  <si>
    <t>(1909.4+0)/(2)=954.7</t>
  </si>
  <si>
    <t>(20325.9+32592.9)/(2)=26459.4</t>
  </si>
  <si>
    <t>(6782.2+22457.9)/(2)=14620.05</t>
  </si>
  <si>
    <t>(13015.6+23746)/(2)=18380.8</t>
  </si>
  <si>
    <t>(6782.2+17734.2)/(2)=12258.2</t>
  </si>
  <si>
    <t>(1752+0)/(2)=876</t>
  </si>
  <si>
    <t>(13015.6+20678)/(2)=16846.8</t>
  </si>
  <si>
    <t>(9894.8+20678)/(2)=15286.4</t>
  </si>
  <si>
    <t>(9894.8+852.2)/(2)=5373.5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</si>
  <si>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1.37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</si>
  <si>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0.14 mp (0 p)</t>
    </r>
  </si>
  <si>
    <t>COCO STD: 6104361</t>
  </si>
  <si>
    <t>(9071.4+11767.4)/(2)=10419.4</t>
  </si>
  <si>
    <t>(11892.9+0)/(2)=5946.45</t>
  </si>
  <si>
    <t>(15839.1+20536.4)/(2)=18187.75</t>
  </si>
  <si>
    <t>(16700.1+26917)/(2)=21808.55</t>
  </si>
  <si>
    <t>(2001.3+0)/(2)=1000.65</t>
  </si>
  <si>
    <t>(3848.9+0)/(2)=1924.45</t>
  </si>
  <si>
    <t>(4773.7+26917)/(2)=15845.35</t>
  </si>
  <si>
    <t>(2078.7+0)/(2)=1039.35</t>
  </si>
  <si>
    <t>(4773.7+23046.2)/(2)=13909.95</t>
  </si>
  <si>
    <t>(9071.4+7265.7)/(2)=8168.55</t>
  </si>
  <si>
    <t>(9071.4+0)/(2)=4535.7</t>
  </si>
  <si>
    <t>(0+11892.9)/(2)=5946.45</t>
  </si>
  <si>
    <t>(4773.7+23019)/(2)=13896.35</t>
  </si>
  <si>
    <t>(4773.7+21373.4)/(2)=13073.55</t>
  </si>
  <si>
    <t>(618.3+0)/(2)=309.15</t>
  </si>
  <si>
    <r>
      <t>A futtat�s id�tartama: </t>
    </r>
    <r>
      <rPr>
        <b/>
        <sz val="7"/>
        <color rgb="FF333333"/>
        <rFont val="Verdana"/>
        <family val="2"/>
        <charset val="238"/>
      </rPr>
      <t>0.09 mp (0 p)</t>
    </r>
  </si>
  <si>
    <t>ellen</t>
  </si>
  <si>
    <t>népsűrűség /// terület</t>
  </si>
  <si>
    <t>COCO STD: 1513521</t>
  </si>
  <si>
    <t>Y(A7)</t>
  </si>
  <si>
    <t>(9362.7+2757.5)/(2)=6060.1</t>
  </si>
  <si>
    <t>(91246.3+91246.3)/(2)=91246.35</t>
  </si>
  <si>
    <t>(4101.8+0)/(2)=2050.9</t>
  </si>
  <si>
    <t>(3961.7+3624.4)/(2)=3793</t>
  </si>
  <si>
    <t>(33118.6+31925.5)/(2)=32522.05</t>
  </si>
  <si>
    <t>(0+5787.3)/(2)=2893.65</t>
  </si>
  <si>
    <t>(18286.9+19188.7)/(2)=18737.8</t>
  </si>
  <si>
    <t>(25607.7+31925.5)/(2)=28766.6</t>
  </si>
  <si>
    <t>(3128.9+3624.4)/(2)=3376.6</t>
  </si>
  <si>
    <t>(8446.8+2447.3)/(2)=5447.05</t>
  </si>
  <si>
    <t>(13170.2+19188.7)/(2)=16179.45</t>
  </si>
  <si>
    <t>(23655.9+27757.7)/(2)=25706.75</t>
  </si>
  <si>
    <t>(3349.1+2447.3)/(2)=2898.2</t>
  </si>
  <si>
    <t>(13683.6+27757.7)/(2)=20720.65</t>
  </si>
  <si>
    <t>(13170.2+11295.4)/(2)=12232.8</t>
  </si>
  <si>
    <t>(13683.6+24330.5)/(2)=19007.05</t>
  </si>
  <si>
    <t>(9452.7+11295.4)/(2)=10374.1</t>
  </si>
  <si>
    <t>(11388.5+24330.5)/(2)=17859.5</t>
  </si>
  <si>
    <t>(4900.5+24330.5)/(2)=14615.5</t>
  </si>
  <si>
    <t>(3349.1+1506.4)/(2)=2427.75</t>
  </si>
  <si>
    <t>(3229+11295.4)/(2)=7262.2</t>
  </si>
  <si>
    <t>(3229+0)/(2)=1614.5</t>
  </si>
  <si>
    <t>(0+3624.4)/(2)=1812.2</t>
  </si>
  <si>
    <t>(78.1+0)/(2)=39.05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</si>
  <si>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1.39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</si>
  <si>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0.08 mp (0 p)</t>
    </r>
  </si>
  <si>
    <t>COCO STD: 3985928</t>
  </si>
  <si>
    <t>(71834.9+45163.1)/(2)=58499</t>
  </si>
  <si>
    <t>(3876.5+749.9)/(2)=2313.2</t>
  </si>
  <si>
    <t>(11190.6+22846)/(2)=17018.25</t>
  </si>
  <si>
    <t>(12040.7+20184.1)/(2)=16112.4</t>
  </si>
  <si>
    <t>(35696.4+12253.4)/(2)=23974.95</t>
  </si>
  <si>
    <t>(7343+13243)/(2)=10292.95</t>
  </si>
  <si>
    <t>(4636.7+20184.1)/(2)=12410.45</t>
  </si>
  <si>
    <t>(6500.1+5969.2)/(2)=6234.65</t>
  </si>
  <si>
    <t>(5118.1+13243)/(2)=9180.55</t>
  </si>
  <si>
    <t>(5118.1+2856)/(2)=3987.05</t>
  </si>
  <si>
    <t>(4636.7+18532.5)/(2)=11584.65</t>
  </si>
  <si>
    <t>(2128.8+2856)/(2)=2492.4</t>
  </si>
  <si>
    <t>(1365.5+15277.8)/(2)=8321.65</t>
  </si>
  <si>
    <t>(0+2856)/(2)=1428</t>
  </si>
  <si>
    <t>(1047.4+18532.5)/(2)=9789.95</t>
  </si>
  <si>
    <t>(1365.5+13342.1)/(2)=7353.8</t>
  </si>
  <si>
    <t>(0+11787.6)/(2)=5893.8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</si>
  <si>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1.38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</si>
  <si>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 mp (0 p)</t>
    </r>
  </si>
  <si>
    <t>COCO STD: 3467073</t>
  </si>
  <si>
    <t>(12681.4+14033.1)/(2)=13357.25</t>
  </si>
  <si>
    <t>(91823.6+91823.6)/(2)=91823.65</t>
  </si>
  <si>
    <t>(4127.7+0)/(2)=2063.85</t>
  </si>
  <si>
    <t>(648.7+0)/(2)=324.35</t>
  </si>
  <si>
    <t>(24230.6+28069.3)/(2)=26149.95</t>
  </si>
  <si>
    <t>(1863.4+6675.1)/(2)=4269.25</t>
  </si>
  <si>
    <t>(8718.8+5258.9)/(2)=6988.85</t>
  </si>
  <si>
    <t>(21772.9+24201.4)/(2)=22987.15</t>
  </si>
  <si>
    <t>(24230.6+23257.6)/(2)=23744.1</t>
  </si>
  <si>
    <t>(0+6675.1)/(2)=3337.55</t>
  </si>
  <si>
    <t>(16023.5+24201.4)/(2)=20112.4</t>
  </si>
  <si>
    <t>(378.7+0)/(2)=189.35</t>
  </si>
  <si>
    <t>(15086.7+23257.6)/(2)=19172.15</t>
  </si>
  <si>
    <t>(11000.3+23257.6)/(2)=17128.9</t>
  </si>
  <si>
    <t>(6218.8+5258.9)/(2)=5738.85</t>
  </si>
  <si>
    <t>(16023.5+17206)/(2)=16614.7</t>
  </si>
  <si>
    <t>(11000.3+19496.5)/(2)=15248.35</t>
  </si>
  <si>
    <t>(12282.5+17206)/(2)=14744.25</t>
  </si>
  <si>
    <t>(3560.7+19496.5)/(2)=11528.55</t>
  </si>
  <si>
    <t>(2083+19496.5)/(2)=10789.75</t>
  </si>
  <si>
    <t>(8300.8+17206)/(2)=12753.4</t>
  </si>
  <si>
    <t>(8300.8+0)/(2)=4150.4</t>
  </si>
  <si>
    <t>(6218.8+2891.8)/(2)=4555.3</t>
  </si>
  <si>
    <t>(568.1+0)/(2)=284.05</t>
  </si>
  <si>
    <t>COCO STD: 7563370</t>
  </si>
  <si>
    <t>(0+29937.9)/(2)=14968.95</t>
  </si>
  <si>
    <t>(3321+6380.5)/(2)=4850.75</t>
  </si>
  <si>
    <t>(7761.8+32186.9)/(2)=19974.4</t>
  </si>
  <si>
    <t>(8619.2+28088.8)/(2)=18354</t>
  </si>
  <si>
    <t>(36328.8+13434)/(2)=24881.4</t>
  </si>
  <si>
    <t>(5264.8+28088.8)/(2)=16676.85</t>
  </si>
  <si>
    <t>(11536+4753.4)/(2)=8144.65</t>
  </si>
  <si>
    <t>(0+9208.8)/(2)=4604.4</t>
  </si>
  <si>
    <t>(3321+0)/(2)=1660.5</t>
  </si>
  <si>
    <t>(7761.8+31344.2)/(2)=19553</t>
  </si>
  <si>
    <t>(9491.1+0)/(2)=4745.55</t>
  </si>
  <si>
    <t>(1558.4+0)/(2)=779.2</t>
  </si>
  <si>
    <t>(0+4852.3)/(2)=2426.15</t>
  </si>
  <si>
    <t>(5264.8+14535.1)/(2)=9899.95</t>
  </si>
  <si>
    <t>(0+10556.8)/(2)=5278.4</t>
  </si>
  <si>
    <t>(8521.2+0)/(2)=4260.6</t>
  </si>
  <si>
    <t>(3022+9545.2)/(2)=6283.65</t>
  </si>
  <si>
    <t>(0+7755.6)/(2)=3877.8</t>
  </si>
  <si>
    <t>(1637.6+2509.5)/(2)=2073.55</t>
  </si>
  <si>
    <t>(1637.6+0)/(2)=818.8</t>
  </si>
  <si>
    <t>COCO STD: 7272687</t>
  </si>
  <si>
    <t>Y(A6)</t>
  </si>
  <si>
    <t>(92424.3+92424.3)/(2)=92424.3</t>
  </si>
  <si>
    <t>(4154.7+0)/(2)=2077.35</t>
  </si>
  <si>
    <t>(3024.3+4625.2)/(2)=3824.75</t>
  </si>
  <si>
    <t>(33546.2+32909.5)/(2)=33227.8</t>
  </si>
  <si>
    <t>(0+7386.9)/(2)=3693.45</t>
  </si>
  <si>
    <t>(21915.3+21915.3)/(2)=21915.3</t>
  </si>
  <si>
    <t>(20926.8+20321.5)/(2)=20624.2</t>
  </si>
  <si>
    <t>(14328.7+20321.5)/(2)=17325.1</t>
  </si>
  <si>
    <t>(23961.3+28116)/(2)=26038.65</t>
  </si>
  <si>
    <t>(0+4336.2)/(2)=2168.1</t>
  </si>
  <si>
    <t>(2180.8+4625.2)/(2)=3403</t>
  </si>
  <si>
    <t>(17331.7+28116)/(2)=22723.85</t>
  </si>
  <si>
    <t>(14328.7+13280.4)/(2)=13804.55</t>
  </si>
  <si>
    <t>(17331.7+24330.3)/(2)=20831</t>
  </si>
  <si>
    <t>(10563.3+13280.4)/(2)=11921.85</t>
  </si>
  <si>
    <t>(8356.1+24330.3)/(2)=16343.2</t>
  </si>
  <si>
    <t>(866.8+13280.4)/(2)=7073.6</t>
  </si>
  <si>
    <t>(866.8+0)/(2)=433.4</t>
  </si>
  <si>
    <t>(4459.9+0)/(2)=2229.95</t>
  </si>
  <si>
    <t>(1875.6+4625.2)/(2)=3250.4</t>
  </si>
  <si>
    <t>(0+4625.2)/(2)=2312.6</t>
  </si>
  <si>
    <r>
      <t>A futtat�s id�tartama: </t>
    </r>
    <r>
      <rPr>
        <b/>
        <sz val="7"/>
        <color rgb="FF333333"/>
        <rFont val="Verdana"/>
        <family val="2"/>
        <charset val="238"/>
      </rPr>
      <t>0.07 mp (0 p)</t>
    </r>
  </si>
  <si>
    <t>COCO STD: 7290902</t>
  </si>
  <si>
    <t>(3199.2+9628.7)/(2)=6413.95</t>
  </si>
  <si>
    <t>(7477.2+26332.2)/(2)=16904.7</t>
  </si>
  <si>
    <t>(8303.1+22384.4)/(2)=15343.7</t>
  </si>
  <si>
    <t>(0+13063.7)/(2)=6531.85</t>
  </si>
  <si>
    <t>(34996.5+29703)/(2)=32349.75</t>
  </si>
  <si>
    <t>(3199.2+9040.7)/(2)=6119.95</t>
  </si>
  <si>
    <t>(5071.8+22384.4)/(2)=13728.05</t>
  </si>
  <si>
    <t>(11112.9+29703)/(2)=20407.95</t>
  </si>
  <si>
    <t>(7477.2+15850.5)/(2)=11663.85</t>
  </si>
  <si>
    <t>(3199.2+0)/(2)=1599.6</t>
  </si>
  <si>
    <t>(7477.2+15839.5)/(2)=11658.3</t>
  </si>
  <si>
    <t>(9143+3278.5)/(2)=6210.75</t>
  </si>
  <si>
    <t>(1501.3+0)/(2)=750.65</t>
  </si>
  <si>
    <t>(9143+1780.2)/(2)=5461.6</t>
  </si>
  <si>
    <t>(7477.2+9745.1)/(2)=8611.15</t>
  </si>
  <si>
    <t>(8208.7+1780.2)/(2)=4994.5</t>
  </si>
  <si>
    <t>(2911.2+9508.3)/(2)=6209.75</t>
  </si>
  <si>
    <t>(1577.5+9508.3)/(2)=5542.9</t>
  </si>
  <si>
    <t>(1577.5+0)/(2)=788.75</t>
  </si>
  <si>
    <t>Y-nal összefügg</t>
  </si>
  <si>
    <t>Átlag GDP/Populáció</t>
  </si>
  <si>
    <t>EU Populáció 2020</t>
  </si>
  <si>
    <t>Foglalkoztatottak aránya, nemrég diplomázottak között %
(kor 20-34)</t>
  </si>
  <si>
    <t>Legalább középiskolai végzettség %
(kor 25-64)</t>
  </si>
  <si>
    <t>Kereskedelmi repterek száma (legutolsó adat: 2018)</t>
  </si>
  <si>
    <t>Idegen nyelvet beszélők aránya %
(legutóbbi adat: 2016) Saját-bevallás!</t>
  </si>
  <si>
    <t>Eredmény</t>
  </si>
  <si>
    <t>EU ország</t>
  </si>
  <si>
    <t>final
-validitási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</si>
</sst>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7"/>
      <color rgb="FFFF0000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1"/>
    <xf numFmtId="0" fontId="5" fillId="2" borderId="2" xfId="2" applyFont="1" applyFill="1" applyBorder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1" fontId="0" fillId="0" borderId="0" xfId="0" applyNumberFormat="1" applyAlignment="1"/>
    <xf numFmtId="0" fontId="3" fillId="3" borderId="0" xfId="2" applyFont="1" applyFill="1" applyBorder="1" applyAlignment="1">
      <alignment vertical="center"/>
    </xf>
    <xf numFmtId="3" fontId="4" fillId="4" borderId="0" xfId="2" applyNumberFormat="1" applyFont="1" applyFill="1" applyAlignment="1">
      <alignment vertical="center" shrinkToFit="1"/>
    </xf>
    <xf numFmtId="3" fontId="0" fillId="0" borderId="0" xfId="0" applyNumberFormat="1" applyAlignment="1"/>
    <xf numFmtId="3" fontId="4" fillId="0" borderId="0" xfId="2" applyNumberFormat="1" applyFont="1" applyAlignment="1">
      <alignment vertical="center" shrinkToFit="1"/>
    </xf>
    <xf numFmtId="0" fontId="6" fillId="3" borderId="0" xfId="2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Alignment="1"/>
    <xf numFmtId="0" fontId="4" fillId="0" borderId="0" xfId="2" applyFont="1" applyAlignment="1">
      <alignment vertical="center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4" fillId="0" borderId="0" xfId="0" applyFont="1"/>
    <xf numFmtId="0" fontId="0" fillId="7" borderId="0" xfId="0" applyFill="1"/>
    <xf numFmtId="0" fontId="11" fillId="5" borderId="5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17" fillId="0" borderId="0" xfId="0" applyFont="1" applyAlignment="1">
      <alignment horizontal="center"/>
    </xf>
    <xf numFmtId="0" fontId="17" fillId="7" borderId="0" xfId="0" applyFont="1" applyFill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2" fillId="0" borderId="0" xfId="0" applyFont="1"/>
    <xf numFmtId="0" fontId="21" fillId="5" borderId="5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2" fillId="7" borderId="4" xfId="0" applyFont="1" applyFill="1" applyBorder="1" applyAlignment="1">
      <alignment horizontal="center" vertical="center" wrapText="1"/>
    </xf>
    <xf numFmtId="43" fontId="0" fillId="0" borderId="0" xfId="3" applyFont="1" applyAlignment="1"/>
    <xf numFmtId="1" fontId="25" fillId="2" borderId="1" xfId="2" applyNumberFormat="1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" fillId="0" borderId="0" xfId="2" applyAlignment="1">
      <alignment horizontal="center"/>
    </xf>
    <xf numFmtId="0" fontId="3" fillId="3" borderId="1" xfId="2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2" fontId="0" fillId="7" borderId="0" xfId="0" applyNumberFormat="1" applyFill="1"/>
    <xf numFmtId="0" fontId="0" fillId="0" borderId="0" xfId="0" applyBorder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2" borderId="1" xfId="2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9" fontId="0" fillId="0" borderId="10" xfId="4" applyFont="1" applyBorder="1"/>
    <xf numFmtId="0" fontId="0" fillId="0" borderId="10" xfId="0" applyBorder="1" applyAlignment="1">
      <alignment horizontal="center"/>
    </xf>
    <xf numFmtId="1" fontId="17" fillId="0" borderId="0" xfId="0" applyNumberFormat="1" applyFont="1" applyFill="1" applyAlignment="1">
      <alignment horizontal="center"/>
    </xf>
    <xf numFmtId="2" fontId="0" fillId="0" borderId="0" xfId="0" applyNumberFormat="1" applyAlignment="1"/>
  </cellXfs>
  <cellStyles count="5">
    <cellStyle name="Ezres" xfId="3" builtinId="3"/>
    <cellStyle name="Hivatkozás" xfId="1" builtinId="8"/>
    <cellStyle name="Normál" xfId="0" builtinId="0"/>
    <cellStyle name="Normál 2" xfId="2" xr:uid="{00000000-0005-0000-0000-000003000000}"/>
    <cellStyle name="Százalék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44722587515402"/>
          <c:y val="0.11251124244042798"/>
          <c:w val="0.89955277412484602"/>
          <c:h val="0.56802529333723872"/>
        </c:manualLayout>
      </c:layout>
      <c:bar3DChart>
        <c:barDir val="col"/>
        <c:grouping val="clustered"/>
        <c:varyColors val="0"/>
        <c:ser>
          <c:idx val="7"/>
          <c:order val="7"/>
          <c:tx>
            <c:strRef>
              <c:f>'COCO-STD'!$I$97</c:f>
              <c:strCache>
                <c:ptCount val="1"/>
                <c:pt idx="0">
                  <c:v>Becsl�s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'COCO-STD'!$A$98:$A$125</c:f>
              <c:strCache>
                <c:ptCount val="28"/>
                <c:pt idx="0">
                  <c:v>Romania</c:v>
                </c:pt>
                <c:pt idx="1">
                  <c:v>Croatia</c:v>
                </c:pt>
                <c:pt idx="2">
                  <c:v>Poland</c:v>
                </c:pt>
                <c:pt idx="3">
                  <c:v>Estonia</c:v>
                </c:pt>
                <c:pt idx="4">
                  <c:v>Portugal</c:v>
                </c:pt>
                <c:pt idx="5">
                  <c:v>Slovenia</c:v>
                </c:pt>
                <c:pt idx="6">
                  <c:v>Greece</c:v>
                </c:pt>
                <c:pt idx="7">
                  <c:v>Belgium</c:v>
                </c:pt>
                <c:pt idx="8">
                  <c:v>Germany (until 1990 former territory of the FRG)</c:v>
                </c:pt>
                <c:pt idx="9">
                  <c:v>Malta</c:v>
                </c:pt>
                <c:pt idx="10">
                  <c:v>United Kingdom</c:v>
                </c:pt>
                <c:pt idx="11">
                  <c:v>Slovakia</c:v>
                </c:pt>
                <c:pt idx="12">
                  <c:v>Finland</c:v>
                </c:pt>
                <c:pt idx="13">
                  <c:v>Spain</c:v>
                </c:pt>
                <c:pt idx="14">
                  <c:v>Latvia</c:v>
                </c:pt>
                <c:pt idx="15">
                  <c:v>Hungary</c:v>
                </c:pt>
                <c:pt idx="16">
                  <c:v>Bulgaria</c:v>
                </c:pt>
                <c:pt idx="17">
                  <c:v>France</c:v>
                </c:pt>
                <c:pt idx="18">
                  <c:v>Italy</c:v>
                </c:pt>
                <c:pt idx="19">
                  <c:v>Lithuania</c:v>
                </c:pt>
                <c:pt idx="20">
                  <c:v>Luxembourg</c:v>
                </c:pt>
                <c:pt idx="21">
                  <c:v>Cyprus</c:v>
                </c:pt>
                <c:pt idx="22">
                  <c:v>Sweden</c:v>
                </c:pt>
                <c:pt idx="23">
                  <c:v>Austria</c:v>
                </c:pt>
                <c:pt idx="24">
                  <c:v>Czechia</c:v>
                </c:pt>
                <c:pt idx="25">
                  <c:v>Denmark</c:v>
                </c:pt>
                <c:pt idx="26">
                  <c:v>Ireland</c:v>
                </c:pt>
                <c:pt idx="27">
                  <c:v>Netherlands</c:v>
                </c:pt>
              </c:strCache>
            </c:strRef>
          </c:cat>
          <c:val>
            <c:numRef>
              <c:f>'COCO-STD'!$I$98:$I$125</c:f>
              <c:numCache>
                <c:formatCode>General</c:formatCode>
                <c:ptCount val="28"/>
                <c:pt idx="0">
                  <c:v>20007.3</c:v>
                </c:pt>
                <c:pt idx="1">
                  <c:v>22961.7</c:v>
                </c:pt>
                <c:pt idx="2">
                  <c:v>19762</c:v>
                </c:pt>
                <c:pt idx="3">
                  <c:v>20543.5</c:v>
                </c:pt>
                <c:pt idx="4">
                  <c:v>22247.1</c:v>
                </c:pt>
                <c:pt idx="5">
                  <c:v>23689.8</c:v>
                </c:pt>
                <c:pt idx="6">
                  <c:v>20343</c:v>
                </c:pt>
                <c:pt idx="7">
                  <c:v>28719.8</c:v>
                </c:pt>
                <c:pt idx="8">
                  <c:v>36927.199999999997</c:v>
                </c:pt>
                <c:pt idx="9">
                  <c:v>24680.3</c:v>
                </c:pt>
                <c:pt idx="10">
                  <c:v>37458.300000000003</c:v>
                </c:pt>
                <c:pt idx="11">
                  <c:v>15538.4</c:v>
                </c:pt>
                <c:pt idx="12">
                  <c:v>41093.4</c:v>
                </c:pt>
                <c:pt idx="13">
                  <c:v>24401.5</c:v>
                </c:pt>
                <c:pt idx="14">
                  <c:v>12952.6</c:v>
                </c:pt>
                <c:pt idx="15">
                  <c:v>11818</c:v>
                </c:pt>
                <c:pt idx="16">
                  <c:v>7698.1</c:v>
                </c:pt>
                <c:pt idx="17">
                  <c:v>33003.300000000003</c:v>
                </c:pt>
                <c:pt idx="18">
                  <c:v>27661.1</c:v>
                </c:pt>
                <c:pt idx="19">
                  <c:v>13367.5</c:v>
                </c:pt>
                <c:pt idx="20">
                  <c:v>90927.2</c:v>
                </c:pt>
                <c:pt idx="21">
                  <c:v>21964.799999999999</c:v>
                </c:pt>
                <c:pt idx="22">
                  <c:v>40824.6</c:v>
                </c:pt>
                <c:pt idx="23">
                  <c:v>31756.5</c:v>
                </c:pt>
                <c:pt idx="24">
                  <c:v>19946.5</c:v>
                </c:pt>
                <c:pt idx="25">
                  <c:v>36471.300000000003</c:v>
                </c:pt>
                <c:pt idx="26">
                  <c:v>38604.300000000003</c:v>
                </c:pt>
                <c:pt idx="27">
                  <c:v>29728.2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9C-41DF-9145-E69659A5FB3B}"/>
            </c:ext>
          </c:extLst>
        </c:ser>
        <c:ser>
          <c:idx val="8"/>
          <c:order val="8"/>
          <c:tx>
            <c:strRef>
              <c:f>'COCO-STD'!$J$97</c:f>
              <c:strCache>
                <c:ptCount val="1"/>
                <c:pt idx="0">
                  <c:v>T�ny+0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cat>
            <c:strRef>
              <c:f>'COCO-STD'!$A$98:$A$125</c:f>
              <c:strCache>
                <c:ptCount val="28"/>
                <c:pt idx="0">
                  <c:v>Romania</c:v>
                </c:pt>
                <c:pt idx="1">
                  <c:v>Croatia</c:v>
                </c:pt>
                <c:pt idx="2">
                  <c:v>Poland</c:v>
                </c:pt>
                <c:pt idx="3">
                  <c:v>Estonia</c:v>
                </c:pt>
                <c:pt idx="4">
                  <c:v>Portugal</c:v>
                </c:pt>
                <c:pt idx="5">
                  <c:v>Slovenia</c:v>
                </c:pt>
                <c:pt idx="6">
                  <c:v>Greece</c:v>
                </c:pt>
                <c:pt idx="7">
                  <c:v>Belgium</c:v>
                </c:pt>
                <c:pt idx="8">
                  <c:v>Germany (until 1990 former territory of the FRG)</c:v>
                </c:pt>
                <c:pt idx="9">
                  <c:v>Malta</c:v>
                </c:pt>
                <c:pt idx="10">
                  <c:v>United Kingdom</c:v>
                </c:pt>
                <c:pt idx="11">
                  <c:v>Slovakia</c:v>
                </c:pt>
                <c:pt idx="12">
                  <c:v>Finland</c:v>
                </c:pt>
                <c:pt idx="13">
                  <c:v>Spain</c:v>
                </c:pt>
                <c:pt idx="14">
                  <c:v>Latvia</c:v>
                </c:pt>
                <c:pt idx="15">
                  <c:v>Hungary</c:v>
                </c:pt>
                <c:pt idx="16">
                  <c:v>Bulgaria</c:v>
                </c:pt>
                <c:pt idx="17">
                  <c:v>France</c:v>
                </c:pt>
                <c:pt idx="18">
                  <c:v>Italy</c:v>
                </c:pt>
                <c:pt idx="19">
                  <c:v>Lithuania</c:v>
                </c:pt>
                <c:pt idx="20">
                  <c:v>Luxembourg</c:v>
                </c:pt>
                <c:pt idx="21">
                  <c:v>Cyprus</c:v>
                </c:pt>
                <c:pt idx="22">
                  <c:v>Sweden</c:v>
                </c:pt>
                <c:pt idx="23">
                  <c:v>Austria</c:v>
                </c:pt>
                <c:pt idx="24">
                  <c:v>Czechia</c:v>
                </c:pt>
                <c:pt idx="25">
                  <c:v>Denmark</c:v>
                </c:pt>
                <c:pt idx="26">
                  <c:v>Ireland</c:v>
                </c:pt>
                <c:pt idx="27">
                  <c:v>Netherlands</c:v>
                </c:pt>
              </c:strCache>
            </c:strRef>
          </c:cat>
          <c:val>
            <c:numRef>
              <c:f>'COCO-STD'!$J$98:$J$125</c:f>
              <c:numCache>
                <c:formatCode>General</c:formatCode>
                <c:ptCount val="28"/>
                <c:pt idx="0">
                  <c:v>8242</c:v>
                </c:pt>
                <c:pt idx="1">
                  <c:v>11248</c:v>
                </c:pt>
                <c:pt idx="2">
                  <c:v>11368</c:v>
                </c:pt>
                <c:pt idx="3">
                  <c:v>16284</c:v>
                </c:pt>
                <c:pt idx="4">
                  <c:v>17950</c:v>
                </c:pt>
                <c:pt idx="5">
                  <c:v>19630</c:v>
                </c:pt>
                <c:pt idx="6">
                  <c:v>17095</c:v>
                </c:pt>
                <c:pt idx="7">
                  <c:v>37097</c:v>
                </c:pt>
                <c:pt idx="8">
                  <c:v>37022</c:v>
                </c:pt>
                <c:pt idx="9">
                  <c:v>21616</c:v>
                </c:pt>
                <c:pt idx="10">
                  <c:v>34938</c:v>
                </c:pt>
                <c:pt idx="11">
                  <c:v>14791</c:v>
                </c:pt>
                <c:pt idx="12">
                  <c:v>39309</c:v>
                </c:pt>
                <c:pt idx="13">
                  <c:v>23634</c:v>
                </c:pt>
                <c:pt idx="14">
                  <c:v>12570</c:v>
                </c:pt>
                <c:pt idx="15">
                  <c:v>11848</c:v>
                </c:pt>
                <c:pt idx="16">
                  <c:v>6550</c:v>
                </c:pt>
                <c:pt idx="17">
                  <c:v>33088</c:v>
                </c:pt>
                <c:pt idx="18">
                  <c:v>27732</c:v>
                </c:pt>
                <c:pt idx="19">
                  <c:v>13402</c:v>
                </c:pt>
                <c:pt idx="20">
                  <c:v>91162</c:v>
                </c:pt>
                <c:pt idx="21">
                  <c:v>22792</c:v>
                </c:pt>
                <c:pt idx="22">
                  <c:v>45393</c:v>
                </c:pt>
                <c:pt idx="23">
                  <c:v>40060</c:v>
                </c:pt>
                <c:pt idx="24">
                  <c:v>17127</c:v>
                </c:pt>
                <c:pt idx="25">
                  <c:v>48604</c:v>
                </c:pt>
                <c:pt idx="26">
                  <c:v>52881</c:v>
                </c:pt>
                <c:pt idx="27">
                  <c:v>41659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9C-41DF-9145-E69659A5FB3B}"/>
            </c:ext>
          </c:extLst>
        </c:ser>
        <c:ser>
          <c:idx val="9"/>
          <c:order val="9"/>
          <c:tx>
            <c:strRef>
              <c:f>'COCO-STD'!$K$97</c:f>
              <c:strCache>
                <c:ptCount val="1"/>
                <c:pt idx="0">
                  <c:v>Delta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'COCO-STD'!$A$98:$A$125</c:f>
              <c:strCache>
                <c:ptCount val="28"/>
                <c:pt idx="0">
                  <c:v>Romania</c:v>
                </c:pt>
                <c:pt idx="1">
                  <c:v>Croatia</c:v>
                </c:pt>
                <c:pt idx="2">
                  <c:v>Poland</c:v>
                </c:pt>
                <c:pt idx="3">
                  <c:v>Estonia</c:v>
                </c:pt>
                <c:pt idx="4">
                  <c:v>Portugal</c:v>
                </c:pt>
                <c:pt idx="5">
                  <c:v>Slovenia</c:v>
                </c:pt>
                <c:pt idx="6">
                  <c:v>Greece</c:v>
                </c:pt>
                <c:pt idx="7">
                  <c:v>Belgium</c:v>
                </c:pt>
                <c:pt idx="8">
                  <c:v>Germany (until 1990 former territory of the FRG)</c:v>
                </c:pt>
                <c:pt idx="9">
                  <c:v>Malta</c:v>
                </c:pt>
                <c:pt idx="10">
                  <c:v>United Kingdom</c:v>
                </c:pt>
                <c:pt idx="11">
                  <c:v>Slovakia</c:v>
                </c:pt>
                <c:pt idx="12">
                  <c:v>Finland</c:v>
                </c:pt>
                <c:pt idx="13">
                  <c:v>Spain</c:v>
                </c:pt>
                <c:pt idx="14">
                  <c:v>Latvia</c:v>
                </c:pt>
                <c:pt idx="15">
                  <c:v>Hungary</c:v>
                </c:pt>
                <c:pt idx="16">
                  <c:v>Bulgaria</c:v>
                </c:pt>
                <c:pt idx="17">
                  <c:v>France</c:v>
                </c:pt>
                <c:pt idx="18">
                  <c:v>Italy</c:v>
                </c:pt>
                <c:pt idx="19">
                  <c:v>Lithuania</c:v>
                </c:pt>
                <c:pt idx="20">
                  <c:v>Luxembourg</c:v>
                </c:pt>
                <c:pt idx="21">
                  <c:v>Cyprus</c:v>
                </c:pt>
                <c:pt idx="22">
                  <c:v>Sweden</c:v>
                </c:pt>
                <c:pt idx="23">
                  <c:v>Austria</c:v>
                </c:pt>
                <c:pt idx="24">
                  <c:v>Czechia</c:v>
                </c:pt>
                <c:pt idx="25">
                  <c:v>Denmark</c:v>
                </c:pt>
                <c:pt idx="26">
                  <c:v>Ireland</c:v>
                </c:pt>
                <c:pt idx="27">
                  <c:v>Netherlands</c:v>
                </c:pt>
              </c:strCache>
              <c:extLst xmlns:c15="http://schemas.microsoft.com/office/drawing/2012/chart"/>
            </c:strRef>
          </c:cat>
          <c:val>
            <c:numRef>
              <c:f>'COCO-STD'!$K$98:$K$125</c:f>
              <c:numCache>
                <c:formatCode>General</c:formatCode>
                <c:ptCount val="28"/>
                <c:pt idx="0">
                  <c:v>-11765.3</c:v>
                </c:pt>
                <c:pt idx="1">
                  <c:v>-11713.7</c:v>
                </c:pt>
                <c:pt idx="2">
                  <c:v>-8394</c:v>
                </c:pt>
                <c:pt idx="3">
                  <c:v>-4259.5</c:v>
                </c:pt>
                <c:pt idx="4">
                  <c:v>-4297.1000000000004</c:v>
                </c:pt>
                <c:pt idx="5">
                  <c:v>-4059.8</c:v>
                </c:pt>
                <c:pt idx="6">
                  <c:v>-3248</c:v>
                </c:pt>
                <c:pt idx="7">
                  <c:v>8377.2000000000007</c:v>
                </c:pt>
                <c:pt idx="8">
                  <c:v>94.8</c:v>
                </c:pt>
                <c:pt idx="9">
                  <c:v>-3064.3</c:v>
                </c:pt>
                <c:pt idx="10">
                  <c:v>-2520.3000000000002</c:v>
                </c:pt>
                <c:pt idx="11">
                  <c:v>-747.4</c:v>
                </c:pt>
                <c:pt idx="12">
                  <c:v>-1784.4</c:v>
                </c:pt>
                <c:pt idx="13">
                  <c:v>-767.5</c:v>
                </c:pt>
                <c:pt idx="14">
                  <c:v>-382.6</c:v>
                </c:pt>
                <c:pt idx="15">
                  <c:v>30</c:v>
                </c:pt>
                <c:pt idx="16">
                  <c:v>-1148.0999999999999</c:v>
                </c:pt>
                <c:pt idx="17">
                  <c:v>84.7</c:v>
                </c:pt>
                <c:pt idx="18">
                  <c:v>70.900000000000006</c:v>
                </c:pt>
                <c:pt idx="19">
                  <c:v>34.5</c:v>
                </c:pt>
                <c:pt idx="20">
                  <c:v>234.8</c:v>
                </c:pt>
                <c:pt idx="21">
                  <c:v>827.2</c:v>
                </c:pt>
                <c:pt idx="22">
                  <c:v>4568.3999999999996</c:v>
                </c:pt>
                <c:pt idx="23">
                  <c:v>8303.5</c:v>
                </c:pt>
                <c:pt idx="24">
                  <c:v>-2819.5</c:v>
                </c:pt>
                <c:pt idx="25">
                  <c:v>12132.7</c:v>
                </c:pt>
                <c:pt idx="26">
                  <c:v>14276.7</c:v>
                </c:pt>
                <c:pt idx="27">
                  <c:v>11930.8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1C9C-41DF-9145-E69659A5F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175400"/>
        <c:axId val="516173760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'COCO-STD'!$B$97</c15:sqref>
                        </c15:formulaRef>
                      </c:ext>
                    </c:extLst>
                    <c:strCache>
                      <c:ptCount val="1"/>
                      <c:pt idx="0">
                        <c:v>Szórás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'COCO-STD'!$A$98:$A$125</c15:sqref>
                        </c15:formulaRef>
                      </c:ext>
                    </c:extLst>
                    <c:strCache>
                      <c:ptCount val="28"/>
                      <c:pt idx="0">
                        <c:v>Romania</c:v>
                      </c:pt>
                      <c:pt idx="1">
                        <c:v>Croatia</c:v>
                      </c:pt>
                      <c:pt idx="2">
                        <c:v>Poland</c:v>
                      </c:pt>
                      <c:pt idx="3">
                        <c:v>Estonia</c:v>
                      </c:pt>
                      <c:pt idx="4">
                        <c:v>Portugal</c:v>
                      </c:pt>
                      <c:pt idx="5">
                        <c:v>Slovenia</c:v>
                      </c:pt>
                      <c:pt idx="6">
                        <c:v>Greece</c:v>
                      </c:pt>
                      <c:pt idx="7">
                        <c:v>Belgium</c:v>
                      </c:pt>
                      <c:pt idx="8">
                        <c:v>Germany (until 1990 former territory of the FRG)</c:v>
                      </c:pt>
                      <c:pt idx="9">
                        <c:v>Malta</c:v>
                      </c:pt>
                      <c:pt idx="10">
                        <c:v>United Kingdom</c:v>
                      </c:pt>
                      <c:pt idx="11">
                        <c:v>Slovakia</c:v>
                      </c:pt>
                      <c:pt idx="12">
                        <c:v>Finland</c:v>
                      </c:pt>
                      <c:pt idx="13">
                        <c:v>Spain</c:v>
                      </c:pt>
                      <c:pt idx="14">
                        <c:v>Latvia</c:v>
                      </c:pt>
                      <c:pt idx="15">
                        <c:v>Hungary</c:v>
                      </c:pt>
                      <c:pt idx="16">
                        <c:v>Bulgaria</c:v>
                      </c:pt>
                      <c:pt idx="17">
                        <c:v>France</c:v>
                      </c:pt>
                      <c:pt idx="18">
                        <c:v>Italy</c:v>
                      </c:pt>
                      <c:pt idx="19">
                        <c:v>Lithuania</c:v>
                      </c:pt>
                      <c:pt idx="20">
                        <c:v>Luxembourg</c:v>
                      </c:pt>
                      <c:pt idx="21">
                        <c:v>Cyprus</c:v>
                      </c:pt>
                      <c:pt idx="22">
                        <c:v>Sweden</c:v>
                      </c:pt>
                      <c:pt idx="23">
                        <c:v>Austria</c:v>
                      </c:pt>
                      <c:pt idx="24">
                        <c:v>Czechia</c:v>
                      </c:pt>
                      <c:pt idx="25">
                        <c:v>Denmark</c:v>
                      </c:pt>
                      <c:pt idx="26">
                        <c:v>Ireland</c:v>
                      </c:pt>
                      <c:pt idx="27">
                        <c:v>Netherlands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'COCO-STD'!$B$98:$B$125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0</c:v>
                      </c:pt>
                      <c:pt idx="2">
                        <c:v>2876.1</c:v>
                      </c:pt>
                      <c:pt idx="3">
                        <c:v>0</c:v>
                      </c:pt>
                      <c:pt idx="4">
                        <c:v>2876.1</c:v>
                      </c:pt>
                      <c:pt idx="5">
                        <c:v>3146.4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2876.1</c:v>
                      </c:pt>
                      <c:pt idx="10">
                        <c:v>9774.7999999999993</c:v>
                      </c:pt>
                      <c:pt idx="11">
                        <c:v>3146.4</c:v>
                      </c:pt>
                      <c:pt idx="12">
                        <c:v>9774.7999999999993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2876.1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9774.7999999999993</c:v>
                      </c:pt>
                      <c:pt idx="23">
                        <c:v>2876.1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2876.1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C9C-41DF-9145-E69659A5FB3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'COCO-STD'!$C$97</c15:sqref>
                        </c15:formulaRef>
                      </c:ext>
                    </c:extLst>
                    <c:strCache>
                      <c:ptCount val="1"/>
                      <c:pt idx="0">
                        <c:v>EU Populáció 2020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'COCO-STD'!$A$98:$A$125</c15:sqref>
                        </c15:formulaRef>
                      </c:ext>
                    </c:extLst>
                    <c:strCache>
                      <c:ptCount val="28"/>
                      <c:pt idx="0">
                        <c:v>Romania</c:v>
                      </c:pt>
                      <c:pt idx="1">
                        <c:v>Croatia</c:v>
                      </c:pt>
                      <c:pt idx="2">
                        <c:v>Poland</c:v>
                      </c:pt>
                      <c:pt idx="3">
                        <c:v>Estonia</c:v>
                      </c:pt>
                      <c:pt idx="4">
                        <c:v>Portugal</c:v>
                      </c:pt>
                      <c:pt idx="5">
                        <c:v>Slovenia</c:v>
                      </c:pt>
                      <c:pt idx="6">
                        <c:v>Greece</c:v>
                      </c:pt>
                      <c:pt idx="7">
                        <c:v>Belgium</c:v>
                      </c:pt>
                      <c:pt idx="8">
                        <c:v>Germany (until 1990 former territory of the FRG)</c:v>
                      </c:pt>
                      <c:pt idx="9">
                        <c:v>Malta</c:v>
                      </c:pt>
                      <c:pt idx="10">
                        <c:v>United Kingdom</c:v>
                      </c:pt>
                      <c:pt idx="11">
                        <c:v>Slovakia</c:v>
                      </c:pt>
                      <c:pt idx="12">
                        <c:v>Finland</c:v>
                      </c:pt>
                      <c:pt idx="13">
                        <c:v>Spain</c:v>
                      </c:pt>
                      <c:pt idx="14">
                        <c:v>Latvia</c:v>
                      </c:pt>
                      <c:pt idx="15">
                        <c:v>Hungary</c:v>
                      </c:pt>
                      <c:pt idx="16">
                        <c:v>Bulgaria</c:v>
                      </c:pt>
                      <c:pt idx="17">
                        <c:v>France</c:v>
                      </c:pt>
                      <c:pt idx="18">
                        <c:v>Italy</c:v>
                      </c:pt>
                      <c:pt idx="19">
                        <c:v>Lithuania</c:v>
                      </c:pt>
                      <c:pt idx="20">
                        <c:v>Luxembourg</c:v>
                      </c:pt>
                      <c:pt idx="21">
                        <c:v>Cyprus</c:v>
                      </c:pt>
                      <c:pt idx="22">
                        <c:v>Sweden</c:v>
                      </c:pt>
                      <c:pt idx="23">
                        <c:v>Austria</c:v>
                      </c:pt>
                      <c:pt idx="24">
                        <c:v>Czechia</c:v>
                      </c:pt>
                      <c:pt idx="25">
                        <c:v>Denmark</c:v>
                      </c:pt>
                      <c:pt idx="26">
                        <c:v>Ireland</c:v>
                      </c:pt>
                      <c:pt idx="27">
                        <c:v>Netherlands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'COCO-STD'!$C$98:$C$125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4051</c:v>
                      </c:pt>
                      <c:pt idx="1">
                        <c:v>0</c:v>
                      </c:pt>
                      <c:pt idx="2">
                        <c:v>4051</c:v>
                      </c:pt>
                      <c:pt idx="3">
                        <c:v>0</c:v>
                      </c:pt>
                      <c:pt idx="4">
                        <c:v>3253.6</c:v>
                      </c:pt>
                      <c:pt idx="5">
                        <c:v>0</c:v>
                      </c:pt>
                      <c:pt idx="6">
                        <c:v>3253.6</c:v>
                      </c:pt>
                      <c:pt idx="7">
                        <c:v>3253.6</c:v>
                      </c:pt>
                      <c:pt idx="8">
                        <c:v>16416.099999999999</c:v>
                      </c:pt>
                      <c:pt idx="9">
                        <c:v>0</c:v>
                      </c:pt>
                      <c:pt idx="10">
                        <c:v>4051</c:v>
                      </c:pt>
                      <c:pt idx="11">
                        <c:v>2104.6</c:v>
                      </c:pt>
                      <c:pt idx="12">
                        <c:v>2104.6</c:v>
                      </c:pt>
                      <c:pt idx="13">
                        <c:v>4051</c:v>
                      </c:pt>
                      <c:pt idx="14">
                        <c:v>0</c:v>
                      </c:pt>
                      <c:pt idx="15">
                        <c:v>3253.6</c:v>
                      </c:pt>
                      <c:pt idx="16">
                        <c:v>3253.6</c:v>
                      </c:pt>
                      <c:pt idx="17">
                        <c:v>4051</c:v>
                      </c:pt>
                      <c:pt idx="18">
                        <c:v>4051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3253.6</c:v>
                      </c:pt>
                      <c:pt idx="23">
                        <c:v>3253.6</c:v>
                      </c:pt>
                      <c:pt idx="24">
                        <c:v>3253.6</c:v>
                      </c:pt>
                      <c:pt idx="25">
                        <c:v>3253.6</c:v>
                      </c:pt>
                      <c:pt idx="26">
                        <c:v>2104.6</c:v>
                      </c:pt>
                      <c:pt idx="27">
                        <c:v>4051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C9C-41DF-9145-E69659A5FB3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'COCO-STD'!$D$97</c15:sqref>
                        </c15:formulaRef>
                      </c:ext>
                    </c:extLst>
                    <c:strCache>
                      <c:ptCount val="1"/>
                      <c:pt idx="0">
                        <c:v>Átlag GDP/Populáció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'COCO-STD'!$A$98:$A$125</c15:sqref>
                        </c15:formulaRef>
                      </c:ext>
                    </c:extLst>
                    <c:strCache>
                      <c:ptCount val="28"/>
                      <c:pt idx="0">
                        <c:v>Romania</c:v>
                      </c:pt>
                      <c:pt idx="1">
                        <c:v>Croatia</c:v>
                      </c:pt>
                      <c:pt idx="2">
                        <c:v>Poland</c:v>
                      </c:pt>
                      <c:pt idx="3">
                        <c:v>Estonia</c:v>
                      </c:pt>
                      <c:pt idx="4">
                        <c:v>Portugal</c:v>
                      </c:pt>
                      <c:pt idx="5">
                        <c:v>Slovenia</c:v>
                      </c:pt>
                      <c:pt idx="6">
                        <c:v>Greece</c:v>
                      </c:pt>
                      <c:pt idx="7">
                        <c:v>Belgium</c:v>
                      </c:pt>
                      <c:pt idx="8">
                        <c:v>Germany (until 1990 former territory of the FRG)</c:v>
                      </c:pt>
                      <c:pt idx="9">
                        <c:v>Malta</c:v>
                      </c:pt>
                      <c:pt idx="10">
                        <c:v>United Kingdom</c:v>
                      </c:pt>
                      <c:pt idx="11">
                        <c:v>Slovakia</c:v>
                      </c:pt>
                      <c:pt idx="12">
                        <c:v>Finland</c:v>
                      </c:pt>
                      <c:pt idx="13">
                        <c:v>Spain</c:v>
                      </c:pt>
                      <c:pt idx="14">
                        <c:v>Latvia</c:v>
                      </c:pt>
                      <c:pt idx="15">
                        <c:v>Hungary</c:v>
                      </c:pt>
                      <c:pt idx="16">
                        <c:v>Bulgaria</c:v>
                      </c:pt>
                      <c:pt idx="17">
                        <c:v>France</c:v>
                      </c:pt>
                      <c:pt idx="18">
                        <c:v>Italy</c:v>
                      </c:pt>
                      <c:pt idx="19">
                        <c:v>Lithuania</c:v>
                      </c:pt>
                      <c:pt idx="20">
                        <c:v>Luxembourg</c:v>
                      </c:pt>
                      <c:pt idx="21">
                        <c:v>Cyprus</c:v>
                      </c:pt>
                      <c:pt idx="22">
                        <c:v>Sweden</c:v>
                      </c:pt>
                      <c:pt idx="23">
                        <c:v>Austria</c:v>
                      </c:pt>
                      <c:pt idx="24">
                        <c:v>Czechia</c:v>
                      </c:pt>
                      <c:pt idx="25">
                        <c:v>Denmark</c:v>
                      </c:pt>
                      <c:pt idx="26">
                        <c:v>Ireland</c:v>
                      </c:pt>
                      <c:pt idx="27">
                        <c:v>Netherlands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'COCO-STD'!$D$98:$D$125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10126.9</c:v>
                      </c:pt>
                      <c:pt idx="2">
                        <c:v>0</c:v>
                      </c:pt>
                      <c:pt idx="3">
                        <c:v>20382.900000000001</c:v>
                      </c:pt>
                      <c:pt idx="4">
                        <c:v>3443.1</c:v>
                      </c:pt>
                      <c:pt idx="5">
                        <c:v>20382.900000000001</c:v>
                      </c:pt>
                      <c:pt idx="6">
                        <c:v>2245.6999999999998</c:v>
                      </c:pt>
                      <c:pt idx="7">
                        <c:v>12792</c:v>
                      </c:pt>
                      <c:pt idx="8">
                        <c:v>0</c:v>
                      </c:pt>
                      <c:pt idx="9">
                        <c:v>21804.2</c:v>
                      </c:pt>
                      <c:pt idx="10">
                        <c:v>0</c:v>
                      </c:pt>
                      <c:pt idx="11">
                        <c:v>10126.9</c:v>
                      </c:pt>
                      <c:pt idx="12">
                        <c:v>14209.8</c:v>
                      </c:pt>
                      <c:pt idx="13">
                        <c:v>0</c:v>
                      </c:pt>
                      <c:pt idx="14">
                        <c:v>12792</c:v>
                      </c:pt>
                      <c:pt idx="15">
                        <c:v>2245.6999999999998</c:v>
                      </c:pt>
                      <c:pt idx="16">
                        <c:v>1001.9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12792</c:v>
                      </c:pt>
                      <c:pt idx="20">
                        <c:v>90927.2</c:v>
                      </c:pt>
                      <c:pt idx="21">
                        <c:v>21804.2</c:v>
                      </c:pt>
                      <c:pt idx="22">
                        <c:v>12792</c:v>
                      </c:pt>
                      <c:pt idx="23">
                        <c:v>12792</c:v>
                      </c:pt>
                      <c:pt idx="24">
                        <c:v>3443.1</c:v>
                      </c:pt>
                      <c:pt idx="25">
                        <c:v>20382.900000000001</c:v>
                      </c:pt>
                      <c:pt idx="26">
                        <c:v>20382.900000000001</c:v>
                      </c:pt>
                      <c:pt idx="27">
                        <c:v>10126.9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C9C-41DF-9145-E69659A5FB3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'COCO-STD'!$E$97</c15:sqref>
                        </c15:formulaRef>
                      </c:ext>
                    </c:extLst>
                    <c:strCache>
                      <c:ptCount val="1"/>
                      <c:pt idx="0">
                        <c:v>Foglalkoztatottak aránya, nemrég diplomázottak között %
(kor 20-34)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'COCO-STD'!$A$98:$A$125</c15:sqref>
                        </c15:formulaRef>
                      </c:ext>
                    </c:extLst>
                    <c:strCache>
                      <c:ptCount val="28"/>
                      <c:pt idx="0">
                        <c:v>Romania</c:v>
                      </c:pt>
                      <c:pt idx="1">
                        <c:v>Croatia</c:v>
                      </c:pt>
                      <c:pt idx="2">
                        <c:v>Poland</c:v>
                      </c:pt>
                      <c:pt idx="3">
                        <c:v>Estonia</c:v>
                      </c:pt>
                      <c:pt idx="4">
                        <c:v>Portugal</c:v>
                      </c:pt>
                      <c:pt idx="5">
                        <c:v>Slovenia</c:v>
                      </c:pt>
                      <c:pt idx="6">
                        <c:v>Greece</c:v>
                      </c:pt>
                      <c:pt idx="7">
                        <c:v>Belgium</c:v>
                      </c:pt>
                      <c:pt idx="8">
                        <c:v>Germany (until 1990 former territory of the FRG)</c:v>
                      </c:pt>
                      <c:pt idx="9">
                        <c:v>Malta</c:v>
                      </c:pt>
                      <c:pt idx="10">
                        <c:v>United Kingdom</c:v>
                      </c:pt>
                      <c:pt idx="11">
                        <c:v>Slovakia</c:v>
                      </c:pt>
                      <c:pt idx="12">
                        <c:v>Finland</c:v>
                      </c:pt>
                      <c:pt idx="13">
                        <c:v>Spain</c:v>
                      </c:pt>
                      <c:pt idx="14">
                        <c:v>Latvia</c:v>
                      </c:pt>
                      <c:pt idx="15">
                        <c:v>Hungary</c:v>
                      </c:pt>
                      <c:pt idx="16">
                        <c:v>Bulgaria</c:v>
                      </c:pt>
                      <c:pt idx="17">
                        <c:v>France</c:v>
                      </c:pt>
                      <c:pt idx="18">
                        <c:v>Italy</c:v>
                      </c:pt>
                      <c:pt idx="19">
                        <c:v>Lithuania</c:v>
                      </c:pt>
                      <c:pt idx="20">
                        <c:v>Luxembourg</c:v>
                      </c:pt>
                      <c:pt idx="21">
                        <c:v>Cyprus</c:v>
                      </c:pt>
                      <c:pt idx="22">
                        <c:v>Sweden</c:v>
                      </c:pt>
                      <c:pt idx="23">
                        <c:v>Austria</c:v>
                      </c:pt>
                      <c:pt idx="24">
                        <c:v>Czechia</c:v>
                      </c:pt>
                      <c:pt idx="25">
                        <c:v>Denmark</c:v>
                      </c:pt>
                      <c:pt idx="26">
                        <c:v>Ireland</c:v>
                      </c:pt>
                      <c:pt idx="27">
                        <c:v>Netherlands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'COCO-STD'!$E$98:$E$125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3259.6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C9C-41DF-9145-E69659A5FB3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'COCO-STD'!$F$97</c15:sqref>
                        </c15:formulaRef>
                      </c:ext>
                    </c:extLst>
                    <c:strCache>
                      <c:ptCount val="1"/>
                      <c:pt idx="0">
                        <c:v>Legalább középiskolai végzettség %
(kor 25-64)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'COCO-STD'!$A$98:$A$125</c15:sqref>
                        </c15:formulaRef>
                      </c:ext>
                    </c:extLst>
                    <c:strCache>
                      <c:ptCount val="28"/>
                      <c:pt idx="0">
                        <c:v>Romania</c:v>
                      </c:pt>
                      <c:pt idx="1">
                        <c:v>Croatia</c:v>
                      </c:pt>
                      <c:pt idx="2">
                        <c:v>Poland</c:v>
                      </c:pt>
                      <c:pt idx="3">
                        <c:v>Estonia</c:v>
                      </c:pt>
                      <c:pt idx="4">
                        <c:v>Portugal</c:v>
                      </c:pt>
                      <c:pt idx="5">
                        <c:v>Slovenia</c:v>
                      </c:pt>
                      <c:pt idx="6">
                        <c:v>Greece</c:v>
                      </c:pt>
                      <c:pt idx="7">
                        <c:v>Belgium</c:v>
                      </c:pt>
                      <c:pt idx="8">
                        <c:v>Germany (until 1990 former territory of the FRG)</c:v>
                      </c:pt>
                      <c:pt idx="9">
                        <c:v>Malta</c:v>
                      </c:pt>
                      <c:pt idx="10">
                        <c:v>United Kingdom</c:v>
                      </c:pt>
                      <c:pt idx="11">
                        <c:v>Slovakia</c:v>
                      </c:pt>
                      <c:pt idx="12">
                        <c:v>Finland</c:v>
                      </c:pt>
                      <c:pt idx="13">
                        <c:v>Spain</c:v>
                      </c:pt>
                      <c:pt idx="14">
                        <c:v>Latvia</c:v>
                      </c:pt>
                      <c:pt idx="15">
                        <c:v>Hungary</c:v>
                      </c:pt>
                      <c:pt idx="16">
                        <c:v>Bulgaria</c:v>
                      </c:pt>
                      <c:pt idx="17">
                        <c:v>France</c:v>
                      </c:pt>
                      <c:pt idx="18">
                        <c:v>Italy</c:v>
                      </c:pt>
                      <c:pt idx="19">
                        <c:v>Lithuania</c:v>
                      </c:pt>
                      <c:pt idx="20">
                        <c:v>Luxembourg</c:v>
                      </c:pt>
                      <c:pt idx="21">
                        <c:v>Cyprus</c:v>
                      </c:pt>
                      <c:pt idx="22">
                        <c:v>Sweden</c:v>
                      </c:pt>
                      <c:pt idx="23">
                        <c:v>Austria</c:v>
                      </c:pt>
                      <c:pt idx="24">
                        <c:v>Czechia</c:v>
                      </c:pt>
                      <c:pt idx="25">
                        <c:v>Denmark</c:v>
                      </c:pt>
                      <c:pt idx="26">
                        <c:v>Ireland</c:v>
                      </c:pt>
                      <c:pt idx="27">
                        <c:v>Netherlands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'COCO-STD'!$F$98:$F$125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160.6</c:v>
                      </c:pt>
                      <c:pt idx="2">
                        <c:v>160.6</c:v>
                      </c:pt>
                      <c:pt idx="3">
                        <c:v>160.6</c:v>
                      </c:pt>
                      <c:pt idx="4">
                        <c:v>0</c:v>
                      </c:pt>
                      <c:pt idx="5">
                        <c:v>160.6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160.6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160.6</c:v>
                      </c:pt>
                      <c:pt idx="12">
                        <c:v>160.6</c:v>
                      </c:pt>
                      <c:pt idx="13">
                        <c:v>0</c:v>
                      </c:pt>
                      <c:pt idx="14">
                        <c:v>160.6</c:v>
                      </c:pt>
                      <c:pt idx="15">
                        <c:v>160.6</c:v>
                      </c:pt>
                      <c:pt idx="16">
                        <c:v>160.6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575.5</c:v>
                      </c:pt>
                      <c:pt idx="20">
                        <c:v>0</c:v>
                      </c:pt>
                      <c:pt idx="21">
                        <c:v>160.6</c:v>
                      </c:pt>
                      <c:pt idx="22">
                        <c:v>160.6</c:v>
                      </c:pt>
                      <c:pt idx="23">
                        <c:v>160.6</c:v>
                      </c:pt>
                      <c:pt idx="24">
                        <c:v>575.5</c:v>
                      </c:pt>
                      <c:pt idx="25">
                        <c:v>160.6</c:v>
                      </c:pt>
                      <c:pt idx="26">
                        <c:v>160.6</c:v>
                      </c:pt>
                      <c:pt idx="2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9C-41DF-9145-E69659A5FB3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'COCO-STD'!$G$97</c15:sqref>
                        </c15:formulaRef>
                      </c:ext>
                    </c:extLst>
                    <c:strCache>
                      <c:ptCount val="1"/>
                      <c:pt idx="0">
                        <c:v>Kereskedelmi repterek száma (legutolsó adat: 2018)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'COCO-STD'!$A$98:$A$125</c15:sqref>
                        </c15:formulaRef>
                      </c:ext>
                    </c:extLst>
                    <c:strCache>
                      <c:ptCount val="28"/>
                      <c:pt idx="0">
                        <c:v>Romania</c:v>
                      </c:pt>
                      <c:pt idx="1">
                        <c:v>Croatia</c:v>
                      </c:pt>
                      <c:pt idx="2">
                        <c:v>Poland</c:v>
                      </c:pt>
                      <c:pt idx="3">
                        <c:v>Estonia</c:v>
                      </c:pt>
                      <c:pt idx="4">
                        <c:v>Portugal</c:v>
                      </c:pt>
                      <c:pt idx="5">
                        <c:v>Slovenia</c:v>
                      </c:pt>
                      <c:pt idx="6">
                        <c:v>Greece</c:v>
                      </c:pt>
                      <c:pt idx="7">
                        <c:v>Belgium</c:v>
                      </c:pt>
                      <c:pt idx="8">
                        <c:v>Germany (until 1990 former territory of the FRG)</c:v>
                      </c:pt>
                      <c:pt idx="9">
                        <c:v>Malta</c:v>
                      </c:pt>
                      <c:pt idx="10">
                        <c:v>United Kingdom</c:v>
                      </c:pt>
                      <c:pt idx="11">
                        <c:v>Slovakia</c:v>
                      </c:pt>
                      <c:pt idx="12">
                        <c:v>Finland</c:v>
                      </c:pt>
                      <c:pt idx="13">
                        <c:v>Spain</c:v>
                      </c:pt>
                      <c:pt idx="14">
                        <c:v>Latvia</c:v>
                      </c:pt>
                      <c:pt idx="15">
                        <c:v>Hungary</c:v>
                      </c:pt>
                      <c:pt idx="16">
                        <c:v>Bulgaria</c:v>
                      </c:pt>
                      <c:pt idx="17">
                        <c:v>France</c:v>
                      </c:pt>
                      <c:pt idx="18">
                        <c:v>Italy</c:v>
                      </c:pt>
                      <c:pt idx="19">
                        <c:v>Lithuania</c:v>
                      </c:pt>
                      <c:pt idx="20">
                        <c:v>Luxembourg</c:v>
                      </c:pt>
                      <c:pt idx="21">
                        <c:v>Cyprus</c:v>
                      </c:pt>
                      <c:pt idx="22">
                        <c:v>Sweden</c:v>
                      </c:pt>
                      <c:pt idx="23">
                        <c:v>Austria</c:v>
                      </c:pt>
                      <c:pt idx="24">
                        <c:v>Czechia</c:v>
                      </c:pt>
                      <c:pt idx="25">
                        <c:v>Denmark</c:v>
                      </c:pt>
                      <c:pt idx="26">
                        <c:v>Ireland</c:v>
                      </c:pt>
                      <c:pt idx="27">
                        <c:v>Netherlands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'COCO-STD'!$G$98:$G$125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12674.3</c:v>
                      </c:pt>
                      <c:pt idx="1">
                        <c:v>12674.3</c:v>
                      </c:pt>
                      <c:pt idx="2">
                        <c:v>12674.3</c:v>
                      </c:pt>
                      <c:pt idx="3">
                        <c:v>0</c:v>
                      </c:pt>
                      <c:pt idx="4">
                        <c:v>12674.3</c:v>
                      </c:pt>
                      <c:pt idx="5">
                        <c:v>0</c:v>
                      </c:pt>
                      <c:pt idx="6">
                        <c:v>14843.7</c:v>
                      </c:pt>
                      <c:pt idx="7">
                        <c:v>12674.3</c:v>
                      </c:pt>
                      <c:pt idx="8">
                        <c:v>20350.5</c:v>
                      </c:pt>
                      <c:pt idx="9">
                        <c:v>0</c:v>
                      </c:pt>
                      <c:pt idx="10">
                        <c:v>20350.5</c:v>
                      </c:pt>
                      <c:pt idx="11">
                        <c:v>0</c:v>
                      </c:pt>
                      <c:pt idx="12">
                        <c:v>14843.7</c:v>
                      </c:pt>
                      <c:pt idx="13">
                        <c:v>20350.5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28952.2</c:v>
                      </c:pt>
                      <c:pt idx="18">
                        <c:v>20350.5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14843.7</c:v>
                      </c:pt>
                      <c:pt idx="23">
                        <c:v>12674.3</c:v>
                      </c:pt>
                      <c:pt idx="24">
                        <c:v>12674.3</c:v>
                      </c:pt>
                      <c:pt idx="25">
                        <c:v>12674.3</c:v>
                      </c:pt>
                      <c:pt idx="26">
                        <c:v>12674.3</c:v>
                      </c:pt>
                      <c:pt idx="27">
                        <c:v>12674.3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C9C-41DF-9145-E69659A5FB3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'COCO-STD'!$H$97</c15:sqref>
                        </c15:formulaRef>
                      </c:ext>
                    </c:extLst>
                    <c:strCache>
                      <c:ptCount val="1"/>
                      <c:pt idx="0">
                        <c:v>Idegen nyelvet beszélők aránya %
(legutóbbi adat: 2016) Saját-bevallás!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'COCO-STD'!$A$98:$A$125</c15:sqref>
                        </c15:formulaRef>
                      </c:ext>
                    </c:extLst>
                    <c:strCache>
                      <c:ptCount val="28"/>
                      <c:pt idx="0">
                        <c:v>Romania</c:v>
                      </c:pt>
                      <c:pt idx="1">
                        <c:v>Croatia</c:v>
                      </c:pt>
                      <c:pt idx="2">
                        <c:v>Poland</c:v>
                      </c:pt>
                      <c:pt idx="3">
                        <c:v>Estonia</c:v>
                      </c:pt>
                      <c:pt idx="4">
                        <c:v>Portugal</c:v>
                      </c:pt>
                      <c:pt idx="5">
                        <c:v>Slovenia</c:v>
                      </c:pt>
                      <c:pt idx="6">
                        <c:v>Greece</c:v>
                      </c:pt>
                      <c:pt idx="7">
                        <c:v>Belgium</c:v>
                      </c:pt>
                      <c:pt idx="8">
                        <c:v>Germany (until 1990 former territory of the FRG)</c:v>
                      </c:pt>
                      <c:pt idx="9">
                        <c:v>Malta</c:v>
                      </c:pt>
                      <c:pt idx="10">
                        <c:v>United Kingdom</c:v>
                      </c:pt>
                      <c:pt idx="11">
                        <c:v>Slovakia</c:v>
                      </c:pt>
                      <c:pt idx="12">
                        <c:v>Finland</c:v>
                      </c:pt>
                      <c:pt idx="13">
                        <c:v>Spain</c:v>
                      </c:pt>
                      <c:pt idx="14">
                        <c:v>Latvia</c:v>
                      </c:pt>
                      <c:pt idx="15">
                        <c:v>Hungary</c:v>
                      </c:pt>
                      <c:pt idx="16">
                        <c:v>Bulgaria</c:v>
                      </c:pt>
                      <c:pt idx="17">
                        <c:v>France</c:v>
                      </c:pt>
                      <c:pt idx="18">
                        <c:v>Italy</c:v>
                      </c:pt>
                      <c:pt idx="19">
                        <c:v>Lithuania</c:v>
                      </c:pt>
                      <c:pt idx="20">
                        <c:v>Luxembourg</c:v>
                      </c:pt>
                      <c:pt idx="21">
                        <c:v>Cyprus</c:v>
                      </c:pt>
                      <c:pt idx="22">
                        <c:v>Sweden</c:v>
                      </c:pt>
                      <c:pt idx="23">
                        <c:v>Austria</c:v>
                      </c:pt>
                      <c:pt idx="24">
                        <c:v>Czechia</c:v>
                      </c:pt>
                      <c:pt idx="25">
                        <c:v>Denmark</c:v>
                      </c:pt>
                      <c:pt idx="26">
                        <c:v>Ireland</c:v>
                      </c:pt>
                      <c:pt idx="27">
                        <c:v>Netherlands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'COCO-STD'!$H$98:$H$125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3282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3282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3282</c:v>
                      </c:pt>
                      <c:pt idx="16">
                        <c:v>3282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3282</c:v>
                      </c:pt>
                      <c:pt idx="2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C9C-41DF-9145-E69659A5FB3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'COCO-STD'!$L$97</c15:sqref>
                        </c15:formulaRef>
                      </c:ext>
                    </c:extLst>
                    <c:strCache>
                      <c:ptCount val="1"/>
                      <c:pt idx="0">
                        <c:v>Delta/T�ny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'COCO-STD'!$A$98:$A$125</c15:sqref>
                        </c15:formulaRef>
                      </c:ext>
                    </c:extLst>
                    <c:strCache>
                      <c:ptCount val="28"/>
                      <c:pt idx="0">
                        <c:v>Romania</c:v>
                      </c:pt>
                      <c:pt idx="1">
                        <c:v>Croatia</c:v>
                      </c:pt>
                      <c:pt idx="2">
                        <c:v>Poland</c:v>
                      </c:pt>
                      <c:pt idx="3">
                        <c:v>Estonia</c:v>
                      </c:pt>
                      <c:pt idx="4">
                        <c:v>Portugal</c:v>
                      </c:pt>
                      <c:pt idx="5">
                        <c:v>Slovenia</c:v>
                      </c:pt>
                      <c:pt idx="6">
                        <c:v>Greece</c:v>
                      </c:pt>
                      <c:pt idx="7">
                        <c:v>Belgium</c:v>
                      </c:pt>
                      <c:pt idx="8">
                        <c:v>Germany (until 1990 former territory of the FRG)</c:v>
                      </c:pt>
                      <c:pt idx="9">
                        <c:v>Malta</c:v>
                      </c:pt>
                      <c:pt idx="10">
                        <c:v>United Kingdom</c:v>
                      </c:pt>
                      <c:pt idx="11">
                        <c:v>Slovakia</c:v>
                      </c:pt>
                      <c:pt idx="12">
                        <c:v>Finland</c:v>
                      </c:pt>
                      <c:pt idx="13">
                        <c:v>Spain</c:v>
                      </c:pt>
                      <c:pt idx="14">
                        <c:v>Latvia</c:v>
                      </c:pt>
                      <c:pt idx="15">
                        <c:v>Hungary</c:v>
                      </c:pt>
                      <c:pt idx="16">
                        <c:v>Bulgaria</c:v>
                      </c:pt>
                      <c:pt idx="17">
                        <c:v>France</c:v>
                      </c:pt>
                      <c:pt idx="18">
                        <c:v>Italy</c:v>
                      </c:pt>
                      <c:pt idx="19">
                        <c:v>Lithuania</c:v>
                      </c:pt>
                      <c:pt idx="20">
                        <c:v>Luxembourg</c:v>
                      </c:pt>
                      <c:pt idx="21">
                        <c:v>Cyprus</c:v>
                      </c:pt>
                      <c:pt idx="22">
                        <c:v>Sweden</c:v>
                      </c:pt>
                      <c:pt idx="23">
                        <c:v>Austria</c:v>
                      </c:pt>
                      <c:pt idx="24">
                        <c:v>Czechia</c:v>
                      </c:pt>
                      <c:pt idx="25">
                        <c:v>Denmark</c:v>
                      </c:pt>
                      <c:pt idx="26">
                        <c:v>Ireland</c:v>
                      </c:pt>
                      <c:pt idx="27">
                        <c:v>Netherlands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'COCO-STD'!$L$98:$L$125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-142.75</c:v>
                      </c:pt>
                      <c:pt idx="1">
                        <c:v>-104.14</c:v>
                      </c:pt>
                      <c:pt idx="2">
                        <c:v>-73.84</c:v>
                      </c:pt>
                      <c:pt idx="3">
                        <c:v>-26.16</c:v>
                      </c:pt>
                      <c:pt idx="4">
                        <c:v>-23.94</c:v>
                      </c:pt>
                      <c:pt idx="5">
                        <c:v>-20.68</c:v>
                      </c:pt>
                      <c:pt idx="6">
                        <c:v>-19</c:v>
                      </c:pt>
                      <c:pt idx="7">
                        <c:v>22.58</c:v>
                      </c:pt>
                      <c:pt idx="8">
                        <c:v>0.26</c:v>
                      </c:pt>
                      <c:pt idx="9">
                        <c:v>-14.18</c:v>
                      </c:pt>
                      <c:pt idx="10">
                        <c:v>-7.21</c:v>
                      </c:pt>
                      <c:pt idx="11">
                        <c:v>-5.05</c:v>
                      </c:pt>
                      <c:pt idx="12">
                        <c:v>-4.54</c:v>
                      </c:pt>
                      <c:pt idx="13">
                        <c:v>-3.25</c:v>
                      </c:pt>
                      <c:pt idx="14">
                        <c:v>-3.04</c:v>
                      </c:pt>
                      <c:pt idx="15">
                        <c:v>0.25</c:v>
                      </c:pt>
                      <c:pt idx="16">
                        <c:v>-17.53</c:v>
                      </c:pt>
                      <c:pt idx="17">
                        <c:v>0.26</c:v>
                      </c:pt>
                      <c:pt idx="18">
                        <c:v>0.26</c:v>
                      </c:pt>
                      <c:pt idx="19">
                        <c:v>0.26</c:v>
                      </c:pt>
                      <c:pt idx="20">
                        <c:v>0.26</c:v>
                      </c:pt>
                      <c:pt idx="21">
                        <c:v>3.63</c:v>
                      </c:pt>
                      <c:pt idx="22">
                        <c:v>10.06</c:v>
                      </c:pt>
                      <c:pt idx="23">
                        <c:v>20.73</c:v>
                      </c:pt>
                      <c:pt idx="24">
                        <c:v>-16.46</c:v>
                      </c:pt>
                      <c:pt idx="25">
                        <c:v>24.96</c:v>
                      </c:pt>
                      <c:pt idx="26">
                        <c:v>27</c:v>
                      </c:pt>
                      <c:pt idx="27">
                        <c:v>28.64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C9C-41DF-9145-E69659A5FB3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'COCO-STD'!$M$97</c15:sqref>
                        </c15:formulaRef>
                      </c:ext>
                    </c:extLst>
                    <c:strCache>
                      <c:ptCount val="1"/>
                      <c:pt idx="0">
                        <c:v>final
-validitási %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'COCO-STD'!$A$98:$A$125</c15:sqref>
                        </c15:formulaRef>
                      </c:ext>
                    </c:extLst>
                    <c:strCache>
                      <c:ptCount val="28"/>
                      <c:pt idx="0">
                        <c:v>Romania</c:v>
                      </c:pt>
                      <c:pt idx="1">
                        <c:v>Croatia</c:v>
                      </c:pt>
                      <c:pt idx="2">
                        <c:v>Poland</c:v>
                      </c:pt>
                      <c:pt idx="3">
                        <c:v>Estonia</c:v>
                      </c:pt>
                      <c:pt idx="4">
                        <c:v>Portugal</c:v>
                      </c:pt>
                      <c:pt idx="5">
                        <c:v>Slovenia</c:v>
                      </c:pt>
                      <c:pt idx="6">
                        <c:v>Greece</c:v>
                      </c:pt>
                      <c:pt idx="7">
                        <c:v>Belgium</c:v>
                      </c:pt>
                      <c:pt idx="8">
                        <c:v>Germany (until 1990 former territory of the FRG)</c:v>
                      </c:pt>
                      <c:pt idx="9">
                        <c:v>Malta</c:v>
                      </c:pt>
                      <c:pt idx="10">
                        <c:v>United Kingdom</c:v>
                      </c:pt>
                      <c:pt idx="11">
                        <c:v>Slovakia</c:v>
                      </c:pt>
                      <c:pt idx="12">
                        <c:v>Finland</c:v>
                      </c:pt>
                      <c:pt idx="13">
                        <c:v>Spain</c:v>
                      </c:pt>
                      <c:pt idx="14">
                        <c:v>Latvia</c:v>
                      </c:pt>
                      <c:pt idx="15">
                        <c:v>Hungary</c:v>
                      </c:pt>
                      <c:pt idx="16">
                        <c:v>Bulgaria</c:v>
                      </c:pt>
                      <c:pt idx="17">
                        <c:v>France</c:v>
                      </c:pt>
                      <c:pt idx="18">
                        <c:v>Italy</c:v>
                      </c:pt>
                      <c:pt idx="19">
                        <c:v>Lithuania</c:v>
                      </c:pt>
                      <c:pt idx="20">
                        <c:v>Luxembourg</c:v>
                      </c:pt>
                      <c:pt idx="21">
                        <c:v>Cyprus</c:v>
                      </c:pt>
                      <c:pt idx="22">
                        <c:v>Sweden</c:v>
                      </c:pt>
                      <c:pt idx="23">
                        <c:v>Austria</c:v>
                      </c:pt>
                      <c:pt idx="24">
                        <c:v>Czechia</c:v>
                      </c:pt>
                      <c:pt idx="25">
                        <c:v>Denmark</c:v>
                      </c:pt>
                      <c:pt idx="26">
                        <c:v>Ireland</c:v>
                      </c:pt>
                      <c:pt idx="27">
                        <c:v>Netherlands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'COCO-STD'!$M$98:$M$125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1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1</c:v>
                      </c:pt>
                      <c:pt idx="16">
                        <c:v>0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1</c:v>
                      </c:pt>
                      <c:pt idx="22">
                        <c:v>1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C9C-41DF-9145-E69659A5FB3B}"/>
                  </c:ext>
                </c:extLst>
              </c15:ser>
            </c15:filteredBarSeries>
          </c:ext>
        </c:extLst>
      </c:bar3DChart>
      <c:catAx>
        <c:axId val="51617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6173760"/>
        <c:crosses val="autoZero"/>
        <c:auto val="1"/>
        <c:lblAlgn val="ctr"/>
        <c:lblOffset val="100"/>
        <c:noMultiLvlLbl val="0"/>
      </c:catAx>
      <c:valAx>
        <c:axId val="51617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6175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504825</xdr:colOff>
      <xdr:row>3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22</xdr:col>
      <xdr:colOff>76200</xdr:colOff>
      <xdr:row>3</xdr:row>
      <xdr:rowOff>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25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31748</xdr:colOff>
      <xdr:row>93</xdr:row>
      <xdr:rowOff>162478</xdr:rowOff>
    </xdr:from>
    <xdr:to>
      <xdr:col>27</xdr:col>
      <xdr:colOff>7054</xdr:colOff>
      <xdr:row>102</xdr:row>
      <xdr:rowOff>132845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3</xdr:col>
      <xdr:colOff>76200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731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32</xdr:row>
      <xdr:rowOff>0</xdr:rowOff>
    </xdr:from>
    <xdr:to>
      <xdr:col>16</xdr:col>
      <xdr:colOff>76200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60731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eurostat/databrowser/view/tps00053/default/table?lang=en" TargetMode="External"/><Relationship Id="rId2" Type="http://schemas.openxmlformats.org/officeDocument/2006/relationships/hyperlink" Target="https://ec.europa.eu/eurostat/databrowser/view/tps00001/default/table?lang=en" TargetMode="External"/><Relationship Id="rId1" Type="http://schemas.openxmlformats.org/officeDocument/2006/relationships/hyperlink" Target="https://ec.europa.eu/eurostat/databrowser/view/tec00001/default/table?lang=en" TargetMode="External"/><Relationship Id="rId6" Type="http://schemas.openxmlformats.org/officeDocument/2006/relationships/hyperlink" Target="https://ec.europa.eu/eurostat/databrowser/view/edat_aes_l21/default/table?lang=en" TargetMode="External"/><Relationship Id="rId5" Type="http://schemas.openxmlformats.org/officeDocument/2006/relationships/hyperlink" Target="https://ec.europa.eu/eurostat/databrowser/product/page/AVIA_IF_ARP" TargetMode="External"/><Relationship Id="rId4" Type="http://schemas.openxmlformats.org/officeDocument/2006/relationships/hyperlink" Target="https://ec.europa.eu/eurostat/databrowser/view/tps00065/default/table?lang=e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550925720210316175339.html" TargetMode="External"/><Relationship Id="rId1" Type="http://schemas.openxmlformats.org/officeDocument/2006/relationships/hyperlink" Target="https://miau.my-x.hu/myx-free/coco/test/878349920210316174513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756337020210318180546.html" TargetMode="External"/><Relationship Id="rId1" Type="http://schemas.openxmlformats.org/officeDocument/2006/relationships/hyperlink" Target="https://miau.my-x.hu/myx-free/coco/test/346707320210318180514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729090220210318180938.html" TargetMode="External"/><Relationship Id="rId1" Type="http://schemas.openxmlformats.org/officeDocument/2006/relationships/hyperlink" Target="https://miau.my-x.hu/myx-free/coco/test/727268720210318180909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iau.my-x.hu/myx-free/coco/test/398592820210318174855.html" TargetMode="External"/><Relationship Id="rId1" Type="http://schemas.openxmlformats.org/officeDocument/2006/relationships/hyperlink" Target="https://miau.my-x.hu/myx-free/coco/test/151352120210318174731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miau.my-x.hu/myx-free/coco/test/610436120210318174413.html" TargetMode="External"/><Relationship Id="rId1" Type="http://schemas.openxmlformats.org/officeDocument/2006/relationships/hyperlink" Target="https://miau.my-x.hu/myx-free/coco/test/85769132021031817433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workbookViewId="0">
      <selection activeCell="B6" sqref="B6"/>
    </sheetView>
  </sheetViews>
  <sheetFormatPr defaultRowHeight="14.5" x14ac:dyDescent="0.35"/>
  <cols>
    <col min="1" max="1" width="47.26953125" bestFit="1" customWidth="1"/>
  </cols>
  <sheetData>
    <row r="2" spans="1:2" x14ac:dyDescent="0.35">
      <c r="A2" t="s">
        <v>86</v>
      </c>
      <c r="B2" s="1" t="s">
        <v>1</v>
      </c>
    </row>
    <row r="3" spans="1:2" x14ac:dyDescent="0.35">
      <c r="A3" t="s">
        <v>88</v>
      </c>
      <c r="B3" s="1" t="s">
        <v>89</v>
      </c>
    </row>
    <row r="4" spans="1:2" x14ac:dyDescent="0.35">
      <c r="A4" t="s">
        <v>93</v>
      </c>
      <c r="B4" s="1" t="s">
        <v>90</v>
      </c>
    </row>
    <row r="5" spans="1:2" x14ac:dyDescent="0.35">
      <c r="A5" t="s">
        <v>92</v>
      </c>
      <c r="B5" s="1" t="s">
        <v>91</v>
      </c>
    </row>
    <row r="6" spans="1:2" x14ac:dyDescent="0.35">
      <c r="A6" t="s">
        <v>109</v>
      </c>
      <c r="B6" s="1" t="s">
        <v>110</v>
      </c>
    </row>
    <row r="7" spans="1:2" ht="29" x14ac:dyDescent="0.35">
      <c r="A7" s="20" t="s">
        <v>111</v>
      </c>
      <c r="B7" s="1" t="s">
        <v>112</v>
      </c>
    </row>
  </sheetData>
  <hyperlinks>
    <hyperlink ref="B2" r:id="rId1" xr:uid="{00000000-0004-0000-0000-000000000000}"/>
    <hyperlink ref="B3" r:id="rId2" xr:uid="{00000000-0004-0000-0000-000001000000}"/>
    <hyperlink ref="B4" r:id="rId3" xr:uid="{00000000-0004-0000-0000-000002000000}"/>
    <hyperlink ref="B5" r:id="rId4" xr:uid="{00000000-0004-0000-0000-000003000000}"/>
    <hyperlink ref="B6" r:id="rId5" xr:uid="{00000000-0004-0000-0000-000004000000}"/>
    <hyperlink ref="B7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64"/>
  <sheetViews>
    <sheetView tabSelected="1" zoomScale="60" zoomScaleNormal="60" workbookViewId="0">
      <pane xSplit="1" ySplit="3" topLeftCell="U17" activePane="bottomRight" state="frozen"/>
      <selection pane="topRight" activeCell="B1" sqref="B1"/>
      <selection pane="bottomLeft" activeCell="A2" sqref="A2"/>
      <selection pane="bottomRight" activeCell="AC34" sqref="AC34"/>
    </sheetView>
  </sheetViews>
  <sheetFormatPr defaultColWidth="9.1796875" defaultRowHeight="14.5" x14ac:dyDescent="0.35"/>
  <cols>
    <col min="1" max="1" width="56.453125" style="3" bestFit="1" customWidth="1"/>
    <col min="2" max="2" width="15.26953125" style="3" customWidth="1"/>
    <col min="3" max="3" width="12" style="10" bestFit="1" customWidth="1"/>
    <col min="4" max="4" width="9.1796875" style="10"/>
    <col min="5" max="5" width="10.7265625" style="10" customWidth="1"/>
    <col min="6" max="20" width="9.1796875" style="10"/>
    <col min="21" max="21" width="12.54296875" style="10" bestFit="1" customWidth="1"/>
    <col min="22" max="22" width="9.1796875" style="10"/>
    <col min="23" max="23" width="13.1796875" style="10" bestFit="1" customWidth="1"/>
    <col min="24" max="24" width="9.1796875" style="10"/>
    <col min="25" max="25" width="8.7265625" style="10" customWidth="1"/>
    <col min="26" max="26" width="12.81640625" style="11" customWidth="1"/>
    <col min="27" max="27" width="16.7265625" style="10" bestFit="1" customWidth="1"/>
    <col min="28" max="28" width="17.7265625" style="10" bestFit="1" customWidth="1"/>
    <col min="29" max="29" width="18.1796875" style="3" customWidth="1"/>
    <col min="30" max="30" width="34.1796875" style="3" customWidth="1"/>
    <col min="31" max="31" width="34" style="3" customWidth="1"/>
    <col min="32" max="32" width="27.26953125" style="10" customWidth="1"/>
    <col min="33" max="16384" width="9.1796875" style="10"/>
  </cols>
  <sheetData>
    <row r="1" spans="1:32" x14ac:dyDescent="0.35">
      <c r="A1" s="3" t="s">
        <v>114</v>
      </c>
      <c r="Y1" s="3" t="s">
        <v>113</v>
      </c>
      <c r="Z1" s="4">
        <v>1</v>
      </c>
      <c r="AA1" s="3">
        <v>0</v>
      </c>
      <c r="AB1" s="3">
        <v>0</v>
      </c>
      <c r="AC1" s="3">
        <v>1</v>
      </c>
      <c r="AD1" s="3">
        <v>0</v>
      </c>
      <c r="AE1" s="3">
        <v>0</v>
      </c>
      <c r="AF1" s="3">
        <v>0</v>
      </c>
    </row>
    <row r="2" spans="1:32" s="3" customFormat="1" x14ac:dyDescent="0.35">
      <c r="A2" s="3" t="s">
        <v>95</v>
      </c>
      <c r="B2" s="3" t="s">
        <v>96</v>
      </c>
      <c r="C2" s="3" t="s">
        <v>97</v>
      </c>
      <c r="E2" s="3" t="s">
        <v>98</v>
      </c>
      <c r="G2" s="3" t="s">
        <v>99</v>
      </c>
      <c r="I2" s="3" t="s">
        <v>100</v>
      </c>
      <c r="K2" s="3" t="s">
        <v>101</v>
      </c>
      <c r="M2" s="3" t="s">
        <v>102</v>
      </c>
      <c r="O2" s="3" t="s">
        <v>103</v>
      </c>
      <c r="Q2" s="3" t="s">
        <v>104</v>
      </c>
      <c r="S2" s="3" t="s">
        <v>105</v>
      </c>
      <c r="U2" s="3" t="s">
        <v>106</v>
      </c>
      <c r="W2" s="3" t="s">
        <v>107</v>
      </c>
      <c r="Z2" s="72"/>
      <c r="AA2" s="64" t="s">
        <v>428</v>
      </c>
      <c r="AB2" s="64"/>
    </row>
    <row r="3" spans="1:32" ht="57.5" x14ac:dyDescent="0.35">
      <c r="A3" s="5" t="s">
        <v>436</v>
      </c>
      <c r="B3" s="5" t="s">
        <v>94</v>
      </c>
      <c r="C3" s="65">
        <v>2010</v>
      </c>
      <c r="D3" s="65" t="s">
        <v>13</v>
      </c>
      <c r="E3" s="65" t="s">
        <v>14</v>
      </c>
      <c r="F3" s="65" t="s">
        <v>13</v>
      </c>
      <c r="G3" s="65" t="s">
        <v>15</v>
      </c>
      <c r="H3" s="65" t="s">
        <v>13</v>
      </c>
      <c r="I3" s="65" t="s">
        <v>16</v>
      </c>
      <c r="J3" s="65" t="s">
        <v>13</v>
      </c>
      <c r="K3" s="65" t="s">
        <v>17</v>
      </c>
      <c r="L3" s="65" t="s">
        <v>13</v>
      </c>
      <c r="M3" s="65" t="s">
        <v>18</v>
      </c>
      <c r="N3" s="65" t="s">
        <v>13</v>
      </c>
      <c r="O3" s="65" t="s">
        <v>19</v>
      </c>
      <c r="P3" s="65" t="s">
        <v>13</v>
      </c>
      <c r="Q3" s="65" t="s">
        <v>20</v>
      </c>
      <c r="R3" s="65" t="s">
        <v>13</v>
      </c>
      <c r="S3" s="65" t="s">
        <v>21</v>
      </c>
      <c r="T3" s="65" t="s">
        <v>13</v>
      </c>
      <c r="U3" s="65" t="s">
        <v>22</v>
      </c>
      <c r="V3" s="65" t="s">
        <v>13</v>
      </c>
      <c r="W3" s="65">
        <v>2020</v>
      </c>
      <c r="X3" s="65" t="s">
        <v>13</v>
      </c>
      <c r="Y3" s="5" t="s">
        <v>108</v>
      </c>
      <c r="Z3" s="53" t="s">
        <v>87</v>
      </c>
      <c r="AA3" s="2" t="s">
        <v>430</v>
      </c>
      <c r="AB3" s="2" t="s">
        <v>429</v>
      </c>
      <c r="AC3" s="7" t="s">
        <v>431</v>
      </c>
      <c r="AD3" s="7" t="s">
        <v>432</v>
      </c>
      <c r="AE3" s="7" t="s">
        <v>433</v>
      </c>
      <c r="AF3" s="7" t="s">
        <v>434</v>
      </c>
    </row>
    <row r="4" spans="1:32" x14ac:dyDescent="0.35">
      <c r="A4" s="59" t="s">
        <v>0</v>
      </c>
      <c r="B4" s="54" t="s">
        <v>58</v>
      </c>
      <c r="C4" s="13">
        <v>33330</v>
      </c>
      <c r="D4" s="13" t="s">
        <v>13</v>
      </c>
      <c r="E4" s="13">
        <v>34060</v>
      </c>
      <c r="F4" s="13" t="s">
        <v>13</v>
      </c>
      <c r="G4" s="13">
        <v>34770</v>
      </c>
      <c r="H4" s="13" t="s">
        <v>13</v>
      </c>
      <c r="I4" s="13">
        <v>35210</v>
      </c>
      <c r="J4" s="13" t="s">
        <v>13</v>
      </c>
      <c r="K4" s="13">
        <v>35950</v>
      </c>
      <c r="L4" s="13" t="s">
        <v>13</v>
      </c>
      <c r="M4" s="13">
        <v>36960</v>
      </c>
      <c r="N4" s="13" t="s">
        <v>13</v>
      </c>
      <c r="O4" s="13">
        <v>37960</v>
      </c>
      <c r="P4" s="13" t="s">
        <v>13</v>
      </c>
      <c r="Q4" s="13">
        <v>39120</v>
      </c>
      <c r="R4" s="13" t="s">
        <v>13</v>
      </c>
      <c r="S4" s="13">
        <v>40290</v>
      </c>
      <c r="T4" s="13" t="s">
        <v>13</v>
      </c>
      <c r="U4" s="13">
        <v>41450</v>
      </c>
      <c r="V4" s="13" t="s">
        <v>13</v>
      </c>
      <c r="W4" s="13">
        <v>38970</v>
      </c>
      <c r="X4" s="13" t="s">
        <v>24</v>
      </c>
      <c r="Y4" s="14">
        <f>INT(AVERAGE(C4:X4))</f>
        <v>37097</v>
      </c>
      <c r="Z4" s="11">
        <f>STDEV(C4:W4)</f>
        <v>2668.5767401710259</v>
      </c>
      <c r="AA4" s="10">
        <v>11522440</v>
      </c>
      <c r="AB4" s="10">
        <f>Y4/AA4*1000</f>
        <v>3.219543777186082</v>
      </c>
      <c r="AC4" s="3">
        <v>83.5</v>
      </c>
      <c r="AD4" s="3">
        <v>78.7</v>
      </c>
      <c r="AE4" s="3">
        <v>5</v>
      </c>
      <c r="AF4" s="3">
        <v>21.5</v>
      </c>
    </row>
    <row r="5" spans="1:32" x14ac:dyDescent="0.35">
      <c r="A5" s="59" t="s">
        <v>25</v>
      </c>
      <c r="B5" s="54" t="s">
        <v>62</v>
      </c>
      <c r="C5" s="15">
        <v>5050</v>
      </c>
      <c r="D5" s="15" t="s">
        <v>13</v>
      </c>
      <c r="E5" s="15">
        <v>5620</v>
      </c>
      <c r="F5" s="15" t="s">
        <v>13</v>
      </c>
      <c r="G5" s="15">
        <v>5760</v>
      </c>
      <c r="H5" s="15" t="s">
        <v>13</v>
      </c>
      <c r="I5" s="15">
        <v>5770</v>
      </c>
      <c r="J5" s="15" t="s">
        <v>13</v>
      </c>
      <c r="K5" s="15">
        <v>5940</v>
      </c>
      <c r="L5" s="15" t="s">
        <v>13</v>
      </c>
      <c r="M5" s="15">
        <v>6370</v>
      </c>
      <c r="N5" s="15" t="s">
        <v>13</v>
      </c>
      <c r="O5" s="15">
        <v>6820</v>
      </c>
      <c r="P5" s="15" t="s">
        <v>13</v>
      </c>
      <c r="Q5" s="15">
        <v>7400</v>
      </c>
      <c r="R5" s="15" t="s">
        <v>13</v>
      </c>
      <c r="S5" s="15">
        <v>7990</v>
      </c>
      <c r="T5" s="15" t="s">
        <v>13</v>
      </c>
      <c r="U5" s="15">
        <v>8780</v>
      </c>
      <c r="V5" s="15" t="s">
        <v>13</v>
      </c>
      <c r="W5" s="15" t="s">
        <v>23</v>
      </c>
      <c r="X5" s="15" t="s">
        <v>13</v>
      </c>
      <c r="Y5" s="14">
        <f t="shared" ref="Y5:Y31" si="0">INT(AVERAGE(C5:X5))</f>
        <v>6550</v>
      </c>
      <c r="Z5" s="11">
        <f t="shared" ref="Z5:Z31" si="1">STDEV(C5:W5)</f>
        <v>1182.9248121123806</v>
      </c>
      <c r="AA5" s="10">
        <v>6951482</v>
      </c>
      <c r="AB5" s="10">
        <f t="shared" ref="AB5:AB31" si="2">Y5/AA5*1000</f>
        <v>0.94224512125615811</v>
      </c>
      <c r="AC5" s="3">
        <v>80.7</v>
      </c>
      <c r="AD5" s="3">
        <v>82.5</v>
      </c>
      <c r="AE5" s="3">
        <v>4</v>
      </c>
      <c r="AF5" s="3">
        <v>50.5</v>
      </c>
    </row>
    <row r="6" spans="1:32" x14ac:dyDescent="0.35">
      <c r="A6" s="59" t="s">
        <v>26</v>
      </c>
      <c r="B6" s="54" t="s">
        <v>66</v>
      </c>
      <c r="C6" s="13">
        <v>15020</v>
      </c>
      <c r="D6" s="13" t="s">
        <v>13</v>
      </c>
      <c r="E6" s="13">
        <v>15740</v>
      </c>
      <c r="F6" s="13" t="s">
        <v>13</v>
      </c>
      <c r="G6" s="13">
        <v>15470</v>
      </c>
      <c r="H6" s="13" t="s">
        <v>13</v>
      </c>
      <c r="I6" s="13">
        <v>15170</v>
      </c>
      <c r="J6" s="13" t="s">
        <v>13</v>
      </c>
      <c r="K6" s="13">
        <v>15000</v>
      </c>
      <c r="L6" s="13" t="s">
        <v>13</v>
      </c>
      <c r="M6" s="13">
        <v>16080</v>
      </c>
      <c r="N6" s="13" t="s">
        <v>13</v>
      </c>
      <c r="O6" s="13">
        <v>16790</v>
      </c>
      <c r="P6" s="13" t="s">
        <v>13</v>
      </c>
      <c r="Q6" s="13">
        <v>18330</v>
      </c>
      <c r="R6" s="13" t="s">
        <v>13</v>
      </c>
      <c r="S6" s="13">
        <v>19850</v>
      </c>
      <c r="T6" s="13" t="s">
        <v>13</v>
      </c>
      <c r="U6" s="13">
        <v>20990</v>
      </c>
      <c r="V6" s="13" t="s">
        <v>13</v>
      </c>
      <c r="W6" s="13">
        <v>19960</v>
      </c>
      <c r="X6" s="13" t="s">
        <v>13</v>
      </c>
      <c r="Y6" s="14">
        <f t="shared" si="0"/>
        <v>17127</v>
      </c>
      <c r="Z6" s="11">
        <f t="shared" si="1"/>
        <v>2246.847083844782</v>
      </c>
      <c r="AA6" s="10">
        <v>10693939</v>
      </c>
      <c r="AB6" s="10">
        <f t="shared" si="2"/>
        <v>1.6015614078217577</v>
      </c>
      <c r="AC6" s="3">
        <v>87.3</v>
      </c>
      <c r="AD6" s="3">
        <v>93.8</v>
      </c>
      <c r="AE6" s="3">
        <v>5</v>
      </c>
      <c r="AF6" s="3">
        <v>21</v>
      </c>
    </row>
    <row r="7" spans="1:32" x14ac:dyDescent="0.35">
      <c r="A7" s="59" t="s">
        <v>27</v>
      </c>
      <c r="B7" s="54" t="s">
        <v>70</v>
      </c>
      <c r="C7" s="15">
        <v>43840</v>
      </c>
      <c r="D7" s="15" t="s">
        <v>13</v>
      </c>
      <c r="E7" s="15">
        <v>44500</v>
      </c>
      <c r="F7" s="15" t="s">
        <v>13</v>
      </c>
      <c r="G7" s="15">
        <v>45530</v>
      </c>
      <c r="H7" s="15" t="s">
        <v>13</v>
      </c>
      <c r="I7" s="15">
        <v>46100</v>
      </c>
      <c r="J7" s="15" t="s">
        <v>13</v>
      </c>
      <c r="K7" s="15">
        <v>47090</v>
      </c>
      <c r="L7" s="15" t="s">
        <v>13</v>
      </c>
      <c r="M7" s="15">
        <v>48050</v>
      </c>
      <c r="N7" s="15" t="s">
        <v>13</v>
      </c>
      <c r="O7" s="15">
        <v>49420</v>
      </c>
      <c r="P7" s="15" t="s">
        <v>13</v>
      </c>
      <c r="Q7" s="15">
        <v>51140</v>
      </c>
      <c r="R7" s="15" t="s">
        <v>13</v>
      </c>
      <c r="S7" s="15">
        <v>52190</v>
      </c>
      <c r="T7" s="15" t="s">
        <v>13</v>
      </c>
      <c r="U7" s="15">
        <v>53760</v>
      </c>
      <c r="V7" s="15" t="s">
        <v>13</v>
      </c>
      <c r="W7" s="15">
        <v>53030</v>
      </c>
      <c r="X7" s="15" t="s">
        <v>13</v>
      </c>
      <c r="Y7" s="14">
        <f t="shared" si="0"/>
        <v>48604</v>
      </c>
      <c r="Z7" s="11">
        <f t="shared" si="1"/>
        <v>3521.1854925191424</v>
      </c>
      <c r="AA7" s="10">
        <v>5822763</v>
      </c>
      <c r="AB7" s="10">
        <f t="shared" si="2"/>
        <v>8.3472399615096826</v>
      </c>
      <c r="AC7" s="3">
        <v>85.1</v>
      </c>
      <c r="AD7" s="3">
        <v>81.5</v>
      </c>
      <c r="AE7" s="3">
        <v>8</v>
      </c>
      <c r="AF7" s="3">
        <v>4.2</v>
      </c>
    </row>
    <row r="8" spans="1:32" x14ac:dyDescent="0.35">
      <c r="A8" s="59" t="s">
        <v>28</v>
      </c>
      <c r="B8" s="55" t="s">
        <v>74</v>
      </c>
      <c r="C8" s="13">
        <v>31940</v>
      </c>
      <c r="D8" s="13" t="s">
        <v>13</v>
      </c>
      <c r="E8" s="13">
        <v>33550</v>
      </c>
      <c r="F8" s="13" t="s">
        <v>13</v>
      </c>
      <c r="G8" s="13">
        <v>34130</v>
      </c>
      <c r="H8" s="13" t="s">
        <v>13</v>
      </c>
      <c r="I8" s="13">
        <v>34860</v>
      </c>
      <c r="J8" s="13" t="s">
        <v>13</v>
      </c>
      <c r="K8" s="13">
        <v>36150</v>
      </c>
      <c r="L8" s="13" t="s">
        <v>13</v>
      </c>
      <c r="M8" s="13">
        <v>37050</v>
      </c>
      <c r="N8" s="13" t="s">
        <v>13</v>
      </c>
      <c r="O8" s="13">
        <v>38070</v>
      </c>
      <c r="P8" s="13" t="s">
        <v>13</v>
      </c>
      <c r="Q8" s="13">
        <v>39440</v>
      </c>
      <c r="R8" s="13" t="s">
        <v>13</v>
      </c>
      <c r="S8" s="13">
        <v>40480</v>
      </c>
      <c r="T8" s="13" t="s">
        <v>13</v>
      </c>
      <c r="U8" s="13">
        <v>41510</v>
      </c>
      <c r="V8" s="13" t="s">
        <v>13</v>
      </c>
      <c r="W8" s="13">
        <v>40070</v>
      </c>
      <c r="X8" s="13" t="s">
        <v>24</v>
      </c>
      <c r="Y8" s="14">
        <f t="shared" si="0"/>
        <v>37022</v>
      </c>
      <c r="Z8" s="11">
        <f t="shared" si="1"/>
        <v>3162.5277576934909</v>
      </c>
      <c r="AA8" s="52">
        <v>83166711</v>
      </c>
      <c r="AB8" s="10">
        <f t="shared" si="2"/>
        <v>0.44515407132067542</v>
      </c>
      <c r="AC8" s="3">
        <v>92.7</v>
      </c>
      <c r="AD8" s="3">
        <v>86.6</v>
      </c>
      <c r="AE8" s="3">
        <v>40</v>
      </c>
      <c r="AF8" s="3">
        <v>21.3</v>
      </c>
    </row>
    <row r="9" spans="1:32" x14ac:dyDescent="0.35">
      <c r="A9" s="59" t="s">
        <v>29</v>
      </c>
      <c r="B9" s="54" t="s">
        <v>78</v>
      </c>
      <c r="C9" s="15">
        <v>11150</v>
      </c>
      <c r="D9" s="15" t="s">
        <v>13</v>
      </c>
      <c r="E9" s="15">
        <v>12660</v>
      </c>
      <c r="F9" s="15" t="s">
        <v>13</v>
      </c>
      <c r="G9" s="15">
        <v>13620</v>
      </c>
      <c r="H9" s="15" t="s">
        <v>13</v>
      </c>
      <c r="I9" s="15">
        <v>14420</v>
      </c>
      <c r="J9" s="15" t="s">
        <v>13</v>
      </c>
      <c r="K9" s="15">
        <v>15340</v>
      </c>
      <c r="L9" s="15" t="s">
        <v>13</v>
      </c>
      <c r="M9" s="15">
        <v>15820</v>
      </c>
      <c r="N9" s="15" t="s">
        <v>13</v>
      </c>
      <c r="O9" s="15">
        <v>16670</v>
      </c>
      <c r="P9" s="15" t="s">
        <v>13</v>
      </c>
      <c r="Q9" s="15">
        <v>18130</v>
      </c>
      <c r="R9" s="15" t="s">
        <v>13</v>
      </c>
      <c r="S9" s="15">
        <v>19660</v>
      </c>
      <c r="T9" s="15" t="s">
        <v>13</v>
      </c>
      <c r="U9" s="15">
        <v>21220</v>
      </c>
      <c r="V9" s="15" t="s">
        <v>13</v>
      </c>
      <c r="W9" s="15">
        <v>20440</v>
      </c>
      <c r="X9" s="15" t="s">
        <v>13</v>
      </c>
      <c r="Y9" s="14">
        <f t="shared" si="0"/>
        <v>16284</v>
      </c>
      <c r="Z9" s="11">
        <f t="shared" si="1"/>
        <v>3282.6768456135383</v>
      </c>
      <c r="AA9" s="10">
        <v>1328976</v>
      </c>
      <c r="AB9" s="10">
        <f t="shared" si="2"/>
        <v>12.253042944342111</v>
      </c>
      <c r="AC9" s="3">
        <v>83.3</v>
      </c>
      <c r="AD9" s="3">
        <v>90.2</v>
      </c>
      <c r="AE9" s="3">
        <v>2</v>
      </c>
      <c r="AF9" s="3">
        <v>8.8000000000000007</v>
      </c>
    </row>
    <row r="10" spans="1:32" x14ac:dyDescent="0.35">
      <c r="A10" s="59" t="s">
        <v>30</v>
      </c>
      <c r="B10" s="54" t="s">
        <v>82</v>
      </c>
      <c r="C10" s="13">
        <v>36770</v>
      </c>
      <c r="D10" s="13" t="s">
        <v>13</v>
      </c>
      <c r="E10" s="13">
        <v>37340</v>
      </c>
      <c r="F10" s="13" t="s">
        <v>13</v>
      </c>
      <c r="G10" s="13">
        <v>38090</v>
      </c>
      <c r="H10" s="13" t="s">
        <v>13</v>
      </c>
      <c r="I10" s="13">
        <v>38880</v>
      </c>
      <c r="J10" s="13" t="s">
        <v>13</v>
      </c>
      <c r="K10" s="13">
        <v>41950</v>
      </c>
      <c r="L10" s="13" t="s">
        <v>13</v>
      </c>
      <c r="M10" s="13">
        <v>55980</v>
      </c>
      <c r="N10" s="13" t="s">
        <v>13</v>
      </c>
      <c r="O10" s="13">
        <v>57020</v>
      </c>
      <c r="P10" s="13" t="s">
        <v>13</v>
      </c>
      <c r="Q10" s="13">
        <v>62550</v>
      </c>
      <c r="R10" s="13" t="s">
        <v>13</v>
      </c>
      <c r="S10" s="13">
        <v>67270</v>
      </c>
      <c r="T10" s="13" t="s">
        <v>13</v>
      </c>
      <c r="U10" s="13">
        <v>72260</v>
      </c>
      <c r="V10" s="13" t="s">
        <v>13</v>
      </c>
      <c r="W10" s="13">
        <v>73590</v>
      </c>
      <c r="X10" s="13" t="s">
        <v>13</v>
      </c>
      <c r="Y10" s="14">
        <f t="shared" si="0"/>
        <v>52881</v>
      </c>
      <c r="Z10" s="11">
        <f t="shared" si="1"/>
        <v>14720.909495124151</v>
      </c>
      <c r="AA10" s="10">
        <v>4964440</v>
      </c>
      <c r="AB10" s="10">
        <f t="shared" si="2"/>
        <v>10.651956716165369</v>
      </c>
      <c r="AC10" s="3">
        <v>84.5</v>
      </c>
      <c r="AD10" s="3">
        <v>83.7</v>
      </c>
      <c r="AE10" s="3">
        <v>7</v>
      </c>
      <c r="AF10" s="3">
        <v>49.2</v>
      </c>
    </row>
    <row r="11" spans="1:32" x14ac:dyDescent="0.35">
      <c r="A11" s="59" t="s">
        <v>31</v>
      </c>
      <c r="B11" s="54" t="s">
        <v>59</v>
      </c>
      <c r="C11" s="15">
        <v>20150</v>
      </c>
      <c r="D11" s="15" t="s">
        <v>32</v>
      </c>
      <c r="E11" s="15">
        <v>18310</v>
      </c>
      <c r="F11" s="15" t="s">
        <v>13</v>
      </c>
      <c r="G11" s="15">
        <v>17060</v>
      </c>
      <c r="H11" s="15" t="s">
        <v>13</v>
      </c>
      <c r="I11" s="15">
        <v>16380</v>
      </c>
      <c r="J11" s="15" t="s">
        <v>13</v>
      </c>
      <c r="K11" s="15">
        <v>16280</v>
      </c>
      <c r="L11" s="15" t="s">
        <v>13</v>
      </c>
      <c r="M11" s="15">
        <v>16270</v>
      </c>
      <c r="N11" s="15" t="s">
        <v>13</v>
      </c>
      <c r="O11" s="15">
        <v>16170</v>
      </c>
      <c r="P11" s="15" t="s">
        <v>13</v>
      </c>
      <c r="Q11" s="15">
        <v>16470</v>
      </c>
      <c r="R11" s="15" t="s">
        <v>13</v>
      </c>
      <c r="S11" s="15">
        <v>16750</v>
      </c>
      <c r="T11" s="15" t="s">
        <v>24</v>
      </c>
      <c r="U11" s="15">
        <v>17110</v>
      </c>
      <c r="V11" s="15" t="s">
        <v>24</v>
      </c>
      <c r="W11" s="15" t="s">
        <v>23</v>
      </c>
      <c r="X11" s="15" t="s">
        <v>13</v>
      </c>
      <c r="Y11" s="14">
        <f t="shared" si="0"/>
        <v>17095</v>
      </c>
      <c r="Z11" s="11">
        <f t="shared" si="1"/>
        <v>1248.6459332679808</v>
      </c>
      <c r="AA11" s="10">
        <v>10718565</v>
      </c>
      <c r="AB11" s="10">
        <f t="shared" si="2"/>
        <v>1.594896331738437</v>
      </c>
      <c r="AC11" s="3">
        <v>59.4</v>
      </c>
      <c r="AD11" s="3">
        <v>76.8</v>
      </c>
      <c r="AE11" s="3">
        <v>33</v>
      </c>
      <c r="AF11" s="3">
        <v>33.5</v>
      </c>
    </row>
    <row r="12" spans="1:32" x14ac:dyDescent="0.35">
      <c r="A12" s="59" t="s">
        <v>33</v>
      </c>
      <c r="B12" s="54" t="s">
        <v>63</v>
      </c>
      <c r="C12" s="13">
        <v>23040</v>
      </c>
      <c r="D12" s="13" t="s">
        <v>13</v>
      </c>
      <c r="E12" s="13">
        <v>22760</v>
      </c>
      <c r="F12" s="13" t="s">
        <v>13</v>
      </c>
      <c r="G12" s="13">
        <v>22050</v>
      </c>
      <c r="H12" s="13" t="s">
        <v>13</v>
      </c>
      <c r="I12" s="13">
        <v>21900</v>
      </c>
      <c r="J12" s="13" t="s">
        <v>13</v>
      </c>
      <c r="K12" s="13">
        <v>22220</v>
      </c>
      <c r="L12" s="13" t="s">
        <v>13</v>
      </c>
      <c r="M12" s="13">
        <v>23220</v>
      </c>
      <c r="N12" s="13" t="s">
        <v>13</v>
      </c>
      <c r="O12" s="13">
        <v>23980</v>
      </c>
      <c r="P12" s="13" t="s">
        <v>13</v>
      </c>
      <c r="Q12" s="13">
        <v>24970</v>
      </c>
      <c r="R12" s="13" t="s">
        <v>13</v>
      </c>
      <c r="S12" s="13">
        <v>25770</v>
      </c>
      <c r="T12" s="13" t="s">
        <v>24</v>
      </c>
      <c r="U12" s="13">
        <v>26430</v>
      </c>
      <c r="V12" s="13" t="s">
        <v>24</v>
      </c>
      <c r="W12" s="13">
        <v>23640</v>
      </c>
      <c r="X12" s="13" t="s">
        <v>24</v>
      </c>
      <c r="Y12" s="14">
        <f t="shared" si="0"/>
        <v>23634</v>
      </c>
      <c r="Z12" s="11">
        <f t="shared" si="1"/>
        <v>1519.475986229224</v>
      </c>
      <c r="AA12" s="10">
        <v>47332614</v>
      </c>
      <c r="AB12" s="10">
        <f t="shared" si="2"/>
        <v>0.49931744737360156</v>
      </c>
      <c r="AC12" s="3">
        <v>73</v>
      </c>
      <c r="AD12" s="3">
        <v>61.3</v>
      </c>
      <c r="AE12" s="3">
        <v>37</v>
      </c>
      <c r="AF12" s="3">
        <v>45.8</v>
      </c>
    </row>
    <row r="13" spans="1:32" x14ac:dyDescent="0.35">
      <c r="A13" s="59" t="s">
        <v>34</v>
      </c>
      <c r="B13" s="54" t="s">
        <v>67</v>
      </c>
      <c r="C13" s="15">
        <v>30690</v>
      </c>
      <c r="D13" s="15" t="s">
        <v>13</v>
      </c>
      <c r="E13" s="15">
        <v>31510</v>
      </c>
      <c r="F13" s="15" t="s">
        <v>13</v>
      </c>
      <c r="G13" s="15">
        <v>31820</v>
      </c>
      <c r="H13" s="15" t="s">
        <v>13</v>
      </c>
      <c r="I13" s="15">
        <v>32080</v>
      </c>
      <c r="J13" s="15" t="s">
        <v>13</v>
      </c>
      <c r="K13" s="15">
        <v>32420</v>
      </c>
      <c r="L13" s="15" t="s">
        <v>13</v>
      </c>
      <c r="M13" s="15">
        <v>33020</v>
      </c>
      <c r="N13" s="15" t="s">
        <v>13</v>
      </c>
      <c r="O13" s="15">
        <v>33430</v>
      </c>
      <c r="P13" s="15" t="s">
        <v>13</v>
      </c>
      <c r="Q13" s="15">
        <v>34250</v>
      </c>
      <c r="R13" s="15" t="s">
        <v>13</v>
      </c>
      <c r="S13" s="15">
        <v>35100</v>
      </c>
      <c r="T13" s="15" t="s">
        <v>24</v>
      </c>
      <c r="U13" s="15">
        <v>35960</v>
      </c>
      <c r="V13" s="15" t="s">
        <v>24</v>
      </c>
      <c r="W13" s="15">
        <v>33690</v>
      </c>
      <c r="X13" s="15" t="s">
        <v>24</v>
      </c>
      <c r="Y13" s="14">
        <f t="shared" si="0"/>
        <v>33088</v>
      </c>
      <c r="Z13" s="11">
        <f t="shared" si="1"/>
        <v>1595.0349098487982</v>
      </c>
      <c r="AA13" s="10">
        <v>67320216</v>
      </c>
      <c r="AB13" s="10">
        <f t="shared" si="2"/>
        <v>0.49150169096308305</v>
      </c>
      <c r="AC13" s="3">
        <v>75.7</v>
      </c>
      <c r="AD13" s="3">
        <v>80.400000000000006</v>
      </c>
      <c r="AE13" s="3">
        <v>60</v>
      </c>
      <c r="AF13" s="3">
        <v>39.9</v>
      </c>
    </row>
    <row r="14" spans="1:32" x14ac:dyDescent="0.35">
      <c r="A14" s="59" t="s">
        <v>35</v>
      </c>
      <c r="B14" s="54" t="s">
        <v>71</v>
      </c>
      <c r="C14" s="13">
        <v>10520</v>
      </c>
      <c r="D14" s="13" t="s">
        <v>13</v>
      </c>
      <c r="E14" s="13">
        <v>10490</v>
      </c>
      <c r="F14" s="13" t="s">
        <v>13</v>
      </c>
      <c r="G14" s="13">
        <v>10310</v>
      </c>
      <c r="H14" s="13" t="s">
        <v>13</v>
      </c>
      <c r="I14" s="13">
        <v>10300</v>
      </c>
      <c r="J14" s="13" t="s">
        <v>13</v>
      </c>
      <c r="K14" s="13">
        <v>10250</v>
      </c>
      <c r="L14" s="13" t="s">
        <v>13</v>
      </c>
      <c r="M14" s="13">
        <v>10600</v>
      </c>
      <c r="N14" s="13" t="s">
        <v>13</v>
      </c>
      <c r="O14" s="13">
        <v>11170</v>
      </c>
      <c r="P14" s="13" t="s">
        <v>13</v>
      </c>
      <c r="Q14" s="13">
        <v>11920</v>
      </c>
      <c r="R14" s="13" t="s">
        <v>13</v>
      </c>
      <c r="S14" s="13">
        <v>12700</v>
      </c>
      <c r="T14" s="13" t="s">
        <v>13</v>
      </c>
      <c r="U14" s="13">
        <v>13340</v>
      </c>
      <c r="V14" s="13" t="s">
        <v>24</v>
      </c>
      <c r="W14" s="13">
        <v>12130</v>
      </c>
      <c r="X14" s="13" t="s">
        <v>36</v>
      </c>
      <c r="Y14" s="14">
        <f t="shared" si="0"/>
        <v>11248</v>
      </c>
      <c r="Z14" s="11">
        <f t="shared" si="1"/>
        <v>1096.3285837906278</v>
      </c>
      <c r="AA14" s="10">
        <v>4058165</v>
      </c>
      <c r="AB14" s="10">
        <f t="shared" si="2"/>
        <v>2.7716960744572976</v>
      </c>
      <c r="AC14" s="3">
        <v>75.8</v>
      </c>
      <c r="AD14" s="3">
        <v>85.8</v>
      </c>
      <c r="AE14" s="3">
        <v>8</v>
      </c>
      <c r="AF14" s="3">
        <v>26.8</v>
      </c>
    </row>
    <row r="15" spans="1:32" x14ac:dyDescent="0.35">
      <c r="A15" s="59" t="s">
        <v>37</v>
      </c>
      <c r="B15" s="54" t="s">
        <v>75</v>
      </c>
      <c r="C15" s="15">
        <v>26930</v>
      </c>
      <c r="D15" s="15" t="s">
        <v>13</v>
      </c>
      <c r="E15" s="15">
        <v>27450</v>
      </c>
      <c r="F15" s="15" t="s">
        <v>13</v>
      </c>
      <c r="G15" s="15">
        <v>26920</v>
      </c>
      <c r="H15" s="15" t="s">
        <v>13</v>
      </c>
      <c r="I15" s="15">
        <v>26590</v>
      </c>
      <c r="J15" s="15" t="s">
        <v>13</v>
      </c>
      <c r="K15" s="15">
        <v>26770</v>
      </c>
      <c r="L15" s="15" t="s">
        <v>13</v>
      </c>
      <c r="M15" s="15">
        <v>27260</v>
      </c>
      <c r="N15" s="15" t="s">
        <v>13</v>
      </c>
      <c r="O15" s="15">
        <v>27970</v>
      </c>
      <c r="P15" s="15" t="s">
        <v>13</v>
      </c>
      <c r="Q15" s="15">
        <v>28690</v>
      </c>
      <c r="R15" s="15" t="s">
        <v>13</v>
      </c>
      <c r="S15" s="15">
        <v>29300</v>
      </c>
      <c r="T15" s="15" t="s">
        <v>13</v>
      </c>
      <c r="U15" s="15">
        <v>29680</v>
      </c>
      <c r="V15" s="15" t="s">
        <v>24</v>
      </c>
      <c r="W15" s="15">
        <v>27500</v>
      </c>
      <c r="X15" s="15" t="s">
        <v>24</v>
      </c>
      <c r="Y15" s="14">
        <f t="shared" si="0"/>
        <v>27732</v>
      </c>
      <c r="Z15" s="11">
        <f t="shared" si="1"/>
        <v>1054.3252904971112</v>
      </c>
      <c r="AA15" s="10">
        <v>59641488</v>
      </c>
      <c r="AB15" s="10">
        <f t="shared" si="2"/>
        <v>0.4649783385686152</v>
      </c>
      <c r="AC15" s="3">
        <v>58.7</v>
      </c>
      <c r="AD15" s="3">
        <v>62.2</v>
      </c>
      <c r="AE15" s="3">
        <v>36</v>
      </c>
      <c r="AF15" s="3">
        <v>34</v>
      </c>
    </row>
    <row r="16" spans="1:32" x14ac:dyDescent="0.35">
      <c r="A16" s="59" t="s">
        <v>38</v>
      </c>
      <c r="B16" s="54" t="s">
        <v>79</v>
      </c>
      <c r="C16" s="13">
        <v>23400</v>
      </c>
      <c r="D16" s="13" t="s">
        <v>13</v>
      </c>
      <c r="E16" s="13">
        <v>23270</v>
      </c>
      <c r="F16" s="13" t="s">
        <v>13</v>
      </c>
      <c r="G16" s="13">
        <v>22500</v>
      </c>
      <c r="H16" s="13" t="s">
        <v>13</v>
      </c>
      <c r="I16" s="13">
        <v>20880</v>
      </c>
      <c r="J16" s="13" t="s">
        <v>13</v>
      </c>
      <c r="K16" s="13">
        <v>20450</v>
      </c>
      <c r="L16" s="13" t="s">
        <v>13</v>
      </c>
      <c r="M16" s="13">
        <v>21100</v>
      </c>
      <c r="N16" s="13" t="s">
        <v>13</v>
      </c>
      <c r="O16" s="13">
        <v>22230</v>
      </c>
      <c r="P16" s="13" t="s">
        <v>13</v>
      </c>
      <c r="Q16" s="13">
        <v>23410</v>
      </c>
      <c r="R16" s="13" t="s">
        <v>13</v>
      </c>
      <c r="S16" s="13">
        <v>24630</v>
      </c>
      <c r="T16" s="13" t="s">
        <v>13</v>
      </c>
      <c r="U16" s="13">
        <v>25270</v>
      </c>
      <c r="V16" s="13" t="s">
        <v>24</v>
      </c>
      <c r="W16" s="13">
        <v>23580</v>
      </c>
      <c r="X16" s="13" t="s">
        <v>24</v>
      </c>
      <c r="Y16" s="14">
        <f t="shared" si="0"/>
        <v>22792</v>
      </c>
      <c r="Z16" s="11">
        <f t="shared" si="1"/>
        <v>1533.7671981698586</v>
      </c>
      <c r="AA16" s="10">
        <v>888005</v>
      </c>
      <c r="AB16" s="10">
        <f t="shared" si="2"/>
        <v>25.66652214796088</v>
      </c>
      <c r="AC16" s="3">
        <v>81.7</v>
      </c>
      <c r="AD16" s="3">
        <v>82.5</v>
      </c>
      <c r="AE16" s="3">
        <v>2</v>
      </c>
      <c r="AF16" s="3">
        <v>10.5</v>
      </c>
    </row>
    <row r="17" spans="1:32" x14ac:dyDescent="0.35">
      <c r="A17" s="59" t="s">
        <v>39</v>
      </c>
      <c r="B17" s="54" t="s">
        <v>83</v>
      </c>
      <c r="C17" s="15">
        <v>8520</v>
      </c>
      <c r="D17" s="15" t="s">
        <v>13</v>
      </c>
      <c r="E17" s="15">
        <v>9870</v>
      </c>
      <c r="F17" s="15" t="s">
        <v>13</v>
      </c>
      <c r="G17" s="15">
        <v>10930</v>
      </c>
      <c r="H17" s="15" t="s">
        <v>13</v>
      </c>
      <c r="I17" s="15">
        <v>11410</v>
      </c>
      <c r="J17" s="15" t="s">
        <v>13</v>
      </c>
      <c r="K17" s="15">
        <v>11840</v>
      </c>
      <c r="L17" s="15" t="s">
        <v>13</v>
      </c>
      <c r="M17" s="15">
        <v>12420</v>
      </c>
      <c r="N17" s="15" t="s">
        <v>13</v>
      </c>
      <c r="O17" s="15">
        <v>12940</v>
      </c>
      <c r="P17" s="15" t="s">
        <v>13</v>
      </c>
      <c r="Q17" s="15">
        <v>13890</v>
      </c>
      <c r="R17" s="15" t="s">
        <v>13</v>
      </c>
      <c r="S17" s="15">
        <v>15130</v>
      </c>
      <c r="T17" s="15" t="s">
        <v>13</v>
      </c>
      <c r="U17" s="15">
        <v>15900</v>
      </c>
      <c r="V17" s="15" t="s">
        <v>13</v>
      </c>
      <c r="W17" s="15">
        <v>15430</v>
      </c>
      <c r="X17" s="15" t="s">
        <v>13</v>
      </c>
      <c r="Y17" s="14">
        <f t="shared" si="0"/>
        <v>12570</v>
      </c>
      <c r="Z17" s="11">
        <f t="shared" si="1"/>
        <v>2366.1042011942541</v>
      </c>
      <c r="AA17" s="10">
        <v>1907675</v>
      </c>
      <c r="AB17" s="73">
        <f t="shared" si="2"/>
        <v>6.5891726840263676</v>
      </c>
      <c r="AC17" s="3">
        <v>84.1</v>
      </c>
      <c r="AD17" s="3">
        <v>91.2</v>
      </c>
      <c r="AE17" s="3">
        <v>1</v>
      </c>
      <c r="AF17" s="3">
        <v>4.2</v>
      </c>
    </row>
    <row r="18" spans="1:32" x14ac:dyDescent="0.35">
      <c r="A18" s="59" t="s">
        <v>40</v>
      </c>
      <c r="B18" s="54" t="s">
        <v>60</v>
      </c>
      <c r="C18" s="13">
        <v>9050</v>
      </c>
      <c r="D18" s="13" t="s">
        <v>13</v>
      </c>
      <c r="E18" s="13">
        <v>10340</v>
      </c>
      <c r="F18" s="13" t="s">
        <v>13</v>
      </c>
      <c r="G18" s="13">
        <v>11180</v>
      </c>
      <c r="H18" s="13" t="s">
        <v>13</v>
      </c>
      <c r="I18" s="13">
        <v>11850</v>
      </c>
      <c r="J18" s="13" t="s">
        <v>13</v>
      </c>
      <c r="K18" s="13">
        <v>12480</v>
      </c>
      <c r="L18" s="13" t="s">
        <v>13</v>
      </c>
      <c r="M18" s="13">
        <v>12860</v>
      </c>
      <c r="N18" s="13" t="s">
        <v>13</v>
      </c>
      <c r="O18" s="13">
        <v>13560</v>
      </c>
      <c r="P18" s="13" t="s">
        <v>13</v>
      </c>
      <c r="Q18" s="13">
        <v>14950</v>
      </c>
      <c r="R18" s="13" t="s">
        <v>13</v>
      </c>
      <c r="S18" s="13">
        <v>16240</v>
      </c>
      <c r="T18" s="13" t="s">
        <v>13</v>
      </c>
      <c r="U18" s="13">
        <v>17460</v>
      </c>
      <c r="V18" s="13" t="s">
        <v>13</v>
      </c>
      <c r="W18" s="13">
        <v>17460</v>
      </c>
      <c r="X18" s="13" t="s">
        <v>13</v>
      </c>
      <c r="Y18" s="14">
        <f t="shared" si="0"/>
        <v>13402</v>
      </c>
      <c r="Z18" s="11">
        <f t="shared" si="1"/>
        <v>2832.2397176407621</v>
      </c>
      <c r="AA18" s="10">
        <v>2794090</v>
      </c>
      <c r="AB18" s="73">
        <f t="shared" si="2"/>
        <v>4.7965527237848464</v>
      </c>
      <c r="AC18" s="3">
        <v>80.099999999999994</v>
      </c>
      <c r="AD18" s="3">
        <v>95</v>
      </c>
      <c r="AE18" s="3">
        <v>3</v>
      </c>
      <c r="AF18" s="3">
        <v>4.5</v>
      </c>
    </row>
    <row r="19" spans="1:32" x14ac:dyDescent="0.35">
      <c r="A19" s="59" t="s">
        <v>41</v>
      </c>
      <c r="B19" s="54" t="s">
        <v>64</v>
      </c>
      <c r="C19" s="15">
        <v>79160</v>
      </c>
      <c r="D19" s="15" t="s">
        <v>13</v>
      </c>
      <c r="E19" s="15">
        <v>83100</v>
      </c>
      <c r="F19" s="15" t="s">
        <v>13</v>
      </c>
      <c r="G19" s="15">
        <v>83000</v>
      </c>
      <c r="H19" s="15" t="s">
        <v>13</v>
      </c>
      <c r="I19" s="15">
        <v>85270</v>
      </c>
      <c r="J19" s="15" t="s">
        <v>13</v>
      </c>
      <c r="K19" s="15">
        <v>89240</v>
      </c>
      <c r="L19" s="15" t="s">
        <v>13</v>
      </c>
      <c r="M19" s="15">
        <v>91440</v>
      </c>
      <c r="N19" s="15" t="s">
        <v>13</v>
      </c>
      <c r="O19" s="15">
        <v>93930</v>
      </c>
      <c r="P19" s="15" t="s">
        <v>13</v>
      </c>
      <c r="Q19" s="15">
        <v>95170</v>
      </c>
      <c r="R19" s="15" t="s">
        <v>13</v>
      </c>
      <c r="S19" s="15">
        <v>98640</v>
      </c>
      <c r="T19" s="15" t="s">
        <v>13</v>
      </c>
      <c r="U19" s="15">
        <v>102200</v>
      </c>
      <c r="V19" s="15" t="s">
        <v>13</v>
      </c>
      <c r="W19" s="15">
        <v>101640</v>
      </c>
      <c r="X19" s="15" t="s">
        <v>24</v>
      </c>
      <c r="Y19" s="14">
        <f t="shared" si="0"/>
        <v>91162</v>
      </c>
      <c r="Z19" s="11">
        <f t="shared" si="1"/>
        <v>7908.3589838968383</v>
      </c>
      <c r="AA19" s="10">
        <v>626108</v>
      </c>
      <c r="AB19" s="73">
        <f t="shared" si="2"/>
        <v>145.60107840819794</v>
      </c>
      <c r="AC19" s="3">
        <v>89.4</v>
      </c>
      <c r="AD19" s="3">
        <v>79.3</v>
      </c>
      <c r="AE19" s="3">
        <v>1</v>
      </c>
      <c r="AF19" s="3">
        <v>5.5</v>
      </c>
    </row>
    <row r="20" spans="1:32" x14ac:dyDescent="0.35">
      <c r="A20" s="59" t="s">
        <v>42</v>
      </c>
      <c r="B20" s="54" t="s">
        <v>68</v>
      </c>
      <c r="C20" s="13">
        <v>9960</v>
      </c>
      <c r="D20" s="13" t="s">
        <v>13</v>
      </c>
      <c r="E20" s="13">
        <v>10230</v>
      </c>
      <c r="F20" s="13" t="s">
        <v>13</v>
      </c>
      <c r="G20" s="13">
        <v>10080</v>
      </c>
      <c r="H20" s="13" t="s">
        <v>13</v>
      </c>
      <c r="I20" s="13">
        <v>10310</v>
      </c>
      <c r="J20" s="13" t="s">
        <v>13</v>
      </c>
      <c r="K20" s="13">
        <v>10750</v>
      </c>
      <c r="L20" s="13" t="s">
        <v>13</v>
      </c>
      <c r="M20" s="13">
        <v>11450</v>
      </c>
      <c r="N20" s="13" t="s">
        <v>13</v>
      </c>
      <c r="O20" s="13">
        <v>11830</v>
      </c>
      <c r="P20" s="13" t="s">
        <v>13</v>
      </c>
      <c r="Q20" s="13">
        <v>12960</v>
      </c>
      <c r="R20" s="13" t="s">
        <v>13</v>
      </c>
      <c r="S20" s="13">
        <v>13910</v>
      </c>
      <c r="T20" s="13" t="s">
        <v>13</v>
      </c>
      <c r="U20" s="13">
        <v>14950</v>
      </c>
      <c r="V20" s="13" t="s">
        <v>24</v>
      </c>
      <c r="W20" s="13">
        <v>13900</v>
      </c>
      <c r="X20" s="13" t="s">
        <v>24</v>
      </c>
      <c r="Y20" s="14">
        <f t="shared" si="0"/>
        <v>11848</v>
      </c>
      <c r="Z20" s="11">
        <f t="shared" si="1"/>
        <v>1798.8764169993376</v>
      </c>
      <c r="AA20" s="10">
        <v>9769526</v>
      </c>
      <c r="AB20" s="73">
        <f t="shared" si="2"/>
        <v>1.2127507516741345</v>
      </c>
      <c r="AC20" s="3">
        <v>85.6</v>
      </c>
      <c r="AD20" s="3">
        <v>85</v>
      </c>
      <c r="AE20" s="3">
        <v>3</v>
      </c>
      <c r="AF20" s="3">
        <v>57.6</v>
      </c>
    </row>
    <row r="21" spans="1:32" x14ac:dyDescent="0.35">
      <c r="A21" s="59" t="s">
        <v>43</v>
      </c>
      <c r="B21" s="54" t="s">
        <v>72</v>
      </c>
      <c r="C21" s="15">
        <v>16440</v>
      </c>
      <c r="D21" s="15" t="s">
        <v>13</v>
      </c>
      <c r="E21" s="15">
        <v>16630</v>
      </c>
      <c r="F21" s="15" t="s">
        <v>13</v>
      </c>
      <c r="G21" s="15">
        <v>17530</v>
      </c>
      <c r="H21" s="15" t="s">
        <v>13</v>
      </c>
      <c r="I21" s="15">
        <v>18650</v>
      </c>
      <c r="J21" s="15" t="s">
        <v>13</v>
      </c>
      <c r="K21" s="15">
        <v>20120</v>
      </c>
      <c r="L21" s="15" t="s">
        <v>13</v>
      </c>
      <c r="M21" s="15">
        <v>22450</v>
      </c>
      <c r="N21" s="15" t="s">
        <v>13</v>
      </c>
      <c r="O21" s="15">
        <v>23240</v>
      </c>
      <c r="P21" s="15" t="s">
        <v>13</v>
      </c>
      <c r="Q21" s="15">
        <v>24980</v>
      </c>
      <c r="R21" s="15" t="s">
        <v>13</v>
      </c>
      <c r="S21" s="15">
        <v>25940</v>
      </c>
      <c r="T21" s="15" t="s">
        <v>13</v>
      </c>
      <c r="U21" s="15">
        <v>26930</v>
      </c>
      <c r="V21" s="15" t="s">
        <v>13</v>
      </c>
      <c r="W21" s="15">
        <v>24870</v>
      </c>
      <c r="X21" s="15" t="s">
        <v>13</v>
      </c>
      <c r="Y21" s="14">
        <f t="shared" si="0"/>
        <v>21616</v>
      </c>
      <c r="Z21" s="11">
        <f t="shared" si="1"/>
        <v>3893.0098194771481</v>
      </c>
      <c r="AA21" s="10">
        <v>514564</v>
      </c>
      <c r="AB21" s="73">
        <f t="shared" si="2"/>
        <v>42.008379909982047</v>
      </c>
      <c r="AC21" s="3">
        <v>93.4</v>
      </c>
      <c r="AD21" s="3">
        <v>55.8</v>
      </c>
      <c r="AE21" s="3">
        <v>1</v>
      </c>
      <c r="AF21" s="3">
        <v>8.1999999999999993</v>
      </c>
    </row>
    <row r="22" spans="1:32" x14ac:dyDescent="0.35">
      <c r="A22" s="59" t="s">
        <v>44</v>
      </c>
      <c r="B22" s="54" t="s">
        <v>76</v>
      </c>
      <c r="C22" s="13">
        <v>38470</v>
      </c>
      <c r="D22" s="13" t="s">
        <v>13</v>
      </c>
      <c r="E22" s="13">
        <v>38960</v>
      </c>
      <c r="F22" s="13" t="s">
        <v>13</v>
      </c>
      <c r="G22" s="13">
        <v>38970</v>
      </c>
      <c r="H22" s="13" t="s">
        <v>13</v>
      </c>
      <c r="I22" s="13">
        <v>39300</v>
      </c>
      <c r="J22" s="13" t="s">
        <v>13</v>
      </c>
      <c r="K22" s="13">
        <v>39820</v>
      </c>
      <c r="L22" s="13" t="s">
        <v>13</v>
      </c>
      <c r="M22" s="13">
        <v>40730</v>
      </c>
      <c r="N22" s="13" t="s">
        <v>13</v>
      </c>
      <c r="O22" s="13">
        <v>41590</v>
      </c>
      <c r="P22" s="13" t="s">
        <v>13</v>
      </c>
      <c r="Q22" s="13">
        <v>43090</v>
      </c>
      <c r="R22" s="13" t="s">
        <v>13</v>
      </c>
      <c r="S22" s="13">
        <v>44920</v>
      </c>
      <c r="T22" s="13" t="s">
        <v>24</v>
      </c>
      <c r="U22" s="13">
        <v>46710</v>
      </c>
      <c r="V22" s="13" t="s">
        <v>24</v>
      </c>
      <c r="W22" s="13">
        <v>45690</v>
      </c>
      <c r="X22" s="13" t="s">
        <v>24</v>
      </c>
      <c r="Y22" s="14">
        <f t="shared" si="0"/>
        <v>41659</v>
      </c>
      <c r="Z22" s="11">
        <f t="shared" si="1"/>
        <v>2982.3328269844546</v>
      </c>
      <c r="AA22" s="10">
        <v>17407585</v>
      </c>
      <c r="AB22" s="73">
        <f t="shared" si="2"/>
        <v>2.3931521805006266</v>
      </c>
      <c r="AC22" s="3">
        <v>91.9</v>
      </c>
      <c r="AD22" s="3">
        <v>79.599999999999994</v>
      </c>
      <c r="AE22" s="3">
        <v>5</v>
      </c>
      <c r="AF22" s="3">
        <v>13.7</v>
      </c>
    </row>
    <row r="23" spans="1:32" x14ac:dyDescent="0.35">
      <c r="A23" s="59" t="s">
        <v>45</v>
      </c>
      <c r="B23" s="54" t="s">
        <v>80</v>
      </c>
      <c r="C23" s="15">
        <v>35390</v>
      </c>
      <c r="D23" s="15" t="s">
        <v>13</v>
      </c>
      <c r="E23" s="15">
        <v>36970</v>
      </c>
      <c r="F23" s="15" t="s">
        <v>13</v>
      </c>
      <c r="G23" s="15">
        <v>37820</v>
      </c>
      <c r="H23" s="15" t="s">
        <v>13</v>
      </c>
      <c r="I23" s="15">
        <v>38210</v>
      </c>
      <c r="J23" s="15" t="s">
        <v>13</v>
      </c>
      <c r="K23" s="15">
        <v>38990</v>
      </c>
      <c r="L23" s="15" t="s">
        <v>13</v>
      </c>
      <c r="M23" s="15">
        <v>39890</v>
      </c>
      <c r="N23" s="15" t="s">
        <v>13</v>
      </c>
      <c r="O23" s="15">
        <v>40920</v>
      </c>
      <c r="P23" s="15" t="s">
        <v>13</v>
      </c>
      <c r="Q23" s="15">
        <v>41990</v>
      </c>
      <c r="R23" s="15" t="s">
        <v>13</v>
      </c>
      <c r="S23" s="15">
        <v>43600</v>
      </c>
      <c r="T23" s="15" t="s">
        <v>13</v>
      </c>
      <c r="U23" s="15">
        <v>44780</v>
      </c>
      <c r="V23" s="15" t="s">
        <v>13</v>
      </c>
      <c r="W23" s="15">
        <v>42110</v>
      </c>
      <c r="X23" s="15" t="s">
        <v>13</v>
      </c>
      <c r="Y23" s="14">
        <f t="shared" si="0"/>
        <v>40060</v>
      </c>
      <c r="Z23" s="11">
        <f t="shared" si="1"/>
        <v>2905.991928913274</v>
      </c>
      <c r="AA23" s="10">
        <v>8901064</v>
      </c>
      <c r="AB23" s="73">
        <f t="shared" si="2"/>
        <v>4.5005855479749384</v>
      </c>
      <c r="AC23" s="3">
        <v>89</v>
      </c>
      <c r="AD23" s="3">
        <v>85.6</v>
      </c>
      <c r="AE23" s="3">
        <v>6</v>
      </c>
      <c r="AF23" s="3">
        <v>13.8</v>
      </c>
    </row>
    <row r="24" spans="1:32" x14ac:dyDescent="0.35">
      <c r="A24" s="59" t="s">
        <v>46</v>
      </c>
      <c r="B24" s="54" t="s">
        <v>84</v>
      </c>
      <c r="C24" s="13">
        <v>9400</v>
      </c>
      <c r="D24" s="13" t="s">
        <v>13</v>
      </c>
      <c r="E24" s="13">
        <v>9860</v>
      </c>
      <c r="F24" s="13" t="s">
        <v>13</v>
      </c>
      <c r="G24" s="13">
        <v>10070</v>
      </c>
      <c r="H24" s="13" t="s">
        <v>13</v>
      </c>
      <c r="I24" s="13">
        <v>10190</v>
      </c>
      <c r="J24" s="13" t="s">
        <v>13</v>
      </c>
      <c r="K24" s="13">
        <v>10630</v>
      </c>
      <c r="L24" s="13" t="s">
        <v>13</v>
      </c>
      <c r="M24" s="13">
        <v>11190</v>
      </c>
      <c r="N24" s="13" t="s">
        <v>13</v>
      </c>
      <c r="O24" s="13">
        <v>11110</v>
      </c>
      <c r="P24" s="13" t="s">
        <v>13</v>
      </c>
      <c r="Q24" s="13">
        <v>12170</v>
      </c>
      <c r="R24" s="13" t="s">
        <v>13</v>
      </c>
      <c r="S24" s="13">
        <v>12960</v>
      </c>
      <c r="T24" s="13" t="s">
        <v>13</v>
      </c>
      <c r="U24" s="13">
        <v>13870</v>
      </c>
      <c r="V24" s="13" t="s">
        <v>13</v>
      </c>
      <c r="W24" s="13">
        <v>13600</v>
      </c>
      <c r="X24" s="13" t="s">
        <v>13</v>
      </c>
      <c r="Y24" s="14">
        <f t="shared" si="0"/>
        <v>11368</v>
      </c>
      <c r="Z24" s="11">
        <f t="shared" si="1"/>
        <v>1558.2671027896258</v>
      </c>
      <c r="AA24" s="10">
        <v>37958138</v>
      </c>
      <c r="AB24" s="73">
        <f t="shared" si="2"/>
        <v>0.29948781997683865</v>
      </c>
      <c r="AC24" s="3">
        <v>84</v>
      </c>
      <c r="AD24" s="3">
        <v>92.6</v>
      </c>
      <c r="AE24" s="3">
        <v>12</v>
      </c>
      <c r="AF24" s="3">
        <v>32.9</v>
      </c>
    </row>
    <row r="25" spans="1:32" x14ac:dyDescent="0.35">
      <c r="A25" s="59" t="s">
        <v>47</v>
      </c>
      <c r="B25" s="54" t="s">
        <v>61</v>
      </c>
      <c r="C25" s="15">
        <v>16990</v>
      </c>
      <c r="D25" s="15" t="s">
        <v>13</v>
      </c>
      <c r="E25" s="15">
        <v>16680</v>
      </c>
      <c r="F25" s="15" t="s">
        <v>13</v>
      </c>
      <c r="G25" s="15">
        <v>16010</v>
      </c>
      <c r="H25" s="15" t="s">
        <v>13</v>
      </c>
      <c r="I25" s="15">
        <v>16300</v>
      </c>
      <c r="J25" s="15" t="s">
        <v>13</v>
      </c>
      <c r="K25" s="15">
        <v>16640</v>
      </c>
      <c r="L25" s="15" t="s">
        <v>13</v>
      </c>
      <c r="M25" s="15">
        <v>17350</v>
      </c>
      <c r="N25" s="15" t="s">
        <v>13</v>
      </c>
      <c r="O25" s="15">
        <v>18060</v>
      </c>
      <c r="P25" s="15" t="s">
        <v>13</v>
      </c>
      <c r="Q25" s="15">
        <v>19020</v>
      </c>
      <c r="R25" s="15" t="s">
        <v>13</v>
      </c>
      <c r="S25" s="15">
        <v>19950</v>
      </c>
      <c r="T25" s="15" t="s">
        <v>13</v>
      </c>
      <c r="U25" s="15">
        <v>20800</v>
      </c>
      <c r="V25" s="15" t="s">
        <v>24</v>
      </c>
      <c r="W25" s="15">
        <v>19660</v>
      </c>
      <c r="X25" s="15" t="s">
        <v>36</v>
      </c>
      <c r="Y25" s="14">
        <f t="shared" si="0"/>
        <v>17950</v>
      </c>
      <c r="Z25" s="11">
        <f t="shared" si="1"/>
        <v>1652.2799674719447</v>
      </c>
      <c r="AA25" s="10">
        <v>10295909</v>
      </c>
      <c r="AB25" s="73">
        <f t="shared" si="2"/>
        <v>1.7434109023302362</v>
      </c>
      <c r="AC25" s="3">
        <v>80.3</v>
      </c>
      <c r="AD25" s="3">
        <v>52.2</v>
      </c>
      <c r="AE25" s="3">
        <v>13</v>
      </c>
      <c r="AF25" s="3">
        <v>31</v>
      </c>
    </row>
    <row r="26" spans="1:32" x14ac:dyDescent="0.35">
      <c r="A26" s="59" t="s">
        <v>48</v>
      </c>
      <c r="B26" s="54" t="s">
        <v>65</v>
      </c>
      <c r="C26" s="13">
        <v>6200</v>
      </c>
      <c r="D26" s="13" t="s">
        <v>13</v>
      </c>
      <c r="E26" s="13">
        <v>6540</v>
      </c>
      <c r="F26" s="13" t="s">
        <v>13</v>
      </c>
      <c r="G26" s="13">
        <v>6620</v>
      </c>
      <c r="H26" s="13" t="s">
        <v>13</v>
      </c>
      <c r="I26" s="13">
        <v>7190</v>
      </c>
      <c r="J26" s="13" t="s">
        <v>13</v>
      </c>
      <c r="K26" s="13">
        <v>7570</v>
      </c>
      <c r="L26" s="13" t="s">
        <v>13</v>
      </c>
      <c r="M26" s="13">
        <v>8080</v>
      </c>
      <c r="N26" s="13" t="s">
        <v>13</v>
      </c>
      <c r="O26" s="13">
        <v>8630</v>
      </c>
      <c r="P26" s="13" t="s">
        <v>13</v>
      </c>
      <c r="Q26" s="13">
        <v>9580</v>
      </c>
      <c r="R26" s="13" t="s">
        <v>13</v>
      </c>
      <c r="S26" s="13">
        <v>10500</v>
      </c>
      <c r="T26" s="13" t="s">
        <v>13</v>
      </c>
      <c r="U26" s="13">
        <v>11510</v>
      </c>
      <c r="V26" s="13" t="s">
        <v>24</v>
      </c>
      <c r="W26" s="13" t="s">
        <v>23</v>
      </c>
      <c r="X26" s="13" t="s">
        <v>13</v>
      </c>
      <c r="Y26" s="14">
        <f t="shared" si="0"/>
        <v>8242</v>
      </c>
      <c r="Z26" s="11">
        <f t="shared" si="1"/>
        <v>1795.0908364512118</v>
      </c>
      <c r="AA26" s="10">
        <v>19328838</v>
      </c>
      <c r="AB26" s="73">
        <f t="shared" si="2"/>
        <v>0.42640949238645387</v>
      </c>
      <c r="AC26" s="3">
        <v>76.099999999999994</v>
      </c>
      <c r="AD26" s="3">
        <v>79</v>
      </c>
      <c r="AE26" s="3">
        <v>12</v>
      </c>
      <c r="AF26" s="3">
        <v>64.2</v>
      </c>
    </row>
    <row r="27" spans="1:32" x14ac:dyDescent="0.35">
      <c r="A27" s="59" t="s">
        <v>49</v>
      </c>
      <c r="B27" s="54" t="s">
        <v>69</v>
      </c>
      <c r="C27" s="15">
        <v>17750</v>
      </c>
      <c r="D27" s="15" t="s">
        <v>13</v>
      </c>
      <c r="E27" s="15">
        <v>18050</v>
      </c>
      <c r="F27" s="15" t="s">
        <v>13</v>
      </c>
      <c r="G27" s="15">
        <v>17630</v>
      </c>
      <c r="H27" s="15" t="s">
        <v>13</v>
      </c>
      <c r="I27" s="15">
        <v>17700</v>
      </c>
      <c r="J27" s="15" t="s">
        <v>13</v>
      </c>
      <c r="K27" s="15">
        <v>18250</v>
      </c>
      <c r="L27" s="15" t="s">
        <v>13</v>
      </c>
      <c r="M27" s="15">
        <v>18830</v>
      </c>
      <c r="N27" s="15" t="s">
        <v>13</v>
      </c>
      <c r="O27" s="15">
        <v>19590</v>
      </c>
      <c r="P27" s="15" t="s">
        <v>13</v>
      </c>
      <c r="Q27" s="15">
        <v>20820</v>
      </c>
      <c r="R27" s="15" t="s">
        <v>13</v>
      </c>
      <c r="S27" s="15">
        <v>22130</v>
      </c>
      <c r="T27" s="15" t="s">
        <v>13</v>
      </c>
      <c r="U27" s="15">
        <v>23170</v>
      </c>
      <c r="V27" s="15" t="s">
        <v>13</v>
      </c>
      <c r="W27" s="15">
        <v>22010</v>
      </c>
      <c r="X27" s="15" t="s">
        <v>13</v>
      </c>
      <c r="Y27" s="14">
        <f t="shared" si="0"/>
        <v>19630</v>
      </c>
      <c r="Z27" s="11">
        <f t="shared" si="1"/>
        <v>2053.3825751671316</v>
      </c>
      <c r="AA27" s="10">
        <v>2095861</v>
      </c>
      <c r="AB27" s="73">
        <f t="shared" si="2"/>
        <v>9.3660791436073279</v>
      </c>
      <c r="AC27" s="3">
        <v>86</v>
      </c>
      <c r="AD27" s="3">
        <v>88.8</v>
      </c>
      <c r="AE27" s="3">
        <v>1</v>
      </c>
      <c r="AF27" s="3">
        <v>15.9</v>
      </c>
    </row>
    <row r="28" spans="1:32" x14ac:dyDescent="0.35">
      <c r="A28" s="59" t="s">
        <v>50</v>
      </c>
      <c r="B28" s="54" t="s">
        <v>73</v>
      </c>
      <c r="C28" s="13">
        <v>12560</v>
      </c>
      <c r="D28" s="13" t="s">
        <v>13</v>
      </c>
      <c r="E28" s="13">
        <v>13210</v>
      </c>
      <c r="F28" s="13" t="s">
        <v>13</v>
      </c>
      <c r="G28" s="13">
        <v>13610</v>
      </c>
      <c r="H28" s="13" t="s">
        <v>13</v>
      </c>
      <c r="I28" s="13">
        <v>13750</v>
      </c>
      <c r="J28" s="13" t="s">
        <v>13</v>
      </c>
      <c r="K28" s="13">
        <v>14080</v>
      </c>
      <c r="L28" s="13" t="s">
        <v>13</v>
      </c>
      <c r="M28" s="13">
        <v>14710</v>
      </c>
      <c r="N28" s="13" t="s">
        <v>13</v>
      </c>
      <c r="O28" s="13">
        <v>14920</v>
      </c>
      <c r="P28" s="13" t="s">
        <v>13</v>
      </c>
      <c r="Q28" s="13">
        <v>15540</v>
      </c>
      <c r="R28" s="13" t="s">
        <v>13</v>
      </c>
      <c r="S28" s="13">
        <v>16440</v>
      </c>
      <c r="T28" s="13" t="s">
        <v>13</v>
      </c>
      <c r="U28" s="13">
        <v>17210</v>
      </c>
      <c r="V28" s="13" t="s">
        <v>13</v>
      </c>
      <c r="W28" s="13">
        <v>16680</v>
      </c>
      <c r="X28" s="13" t="s">
        <v>36</v>
      </c>
      <c r="Y28" s="14">
        <f t="shared" si="0"/>
        <v>14791</v>
      </c>
      <c r="Z28" s="11">
        <f t="shared" si="1"/>
        <v>1522.6346783245033</v>
      </c>
      <c r="AA28" s="10">
        <v>5457873</v>
      </c>
      <c r="AB28" s="73">
        <f t="shared" si="2"/>
        <v>2.7100300794833445</v>
      </c>
      <c r="AC28" s="3">
        <v>83.9</v>
      </c>
      <c r="AD28" s="3">
        <v>91.4</v>
      </c>
      <c r="AE28" s="3">
        <v>4</v>
      </c>
      <c r="AF28" s="3">
        <v>11.8</v>
      </c>
    </row>
    <row r="29" spans="1:32" x14ac:dyDescent="0.35">
      <c r="A29" s="59" t="s">
        <v>51</v>
      </c>
      <c r="B29" s="54" t="s">
        <v>77</v>
      </c>
      <c r="C29" s="15">
        <v>35080</v>
      </c>
      <c r="D29" s="15" t="s">
        <v>13</v>
      </c>
      <c r="E29" s="15">
        <v>36750</v>
      </c>
      <c r="F29" s="15" t="s">
        <v>13</v>
      </c>
      <c r="G29" s="15">
        <v>37130</v>
      </c>
      <c r="H29" s="15" t="s">
        <v>13</v>
      </c>
      <c r="I29" s="15">
        <v>37570</v>
      </c>
      <c r="J29" s="15" t="s">
        <v>13</v>
      </c>
      <c r="K29" s="15">
        <v>37880</v>
      </c>
      <c r="L29" s="15" t="s">
        <v>13</v>
      </c>
      <c r="M29" s="15">
        <v>38570</v>
      </c>
      <c r="N29" s="15" t="s">
        <v>13</v>
      </c>
      <c r="O29" s="15">
        <v>39580</v>
      </c>
      <c r="P29" s="15" t="s">
        <v>13</v>
      </c>
      <c r="Q29" s="15">
        <v>41080</v>
      </c>
      <c r="R29" s="15" t="s">
        <v>13</v>
      </c>
      <c r="S29" s="15">
        <v>42370</v>
      </c>
      <c r="T29" s="15" t="s">
        <v>13</v>
      </c>
      <c r="U29" s="15">
        <v>43510</v>
      </c>
      <c r="V29" s="15" t="s">
        <v>13</v>
      </c>
      <c r="W29" s="15">
        <v>42880</v>
      </c>
      <c r="X29" s="15" t="s">
        <v>13</v>
      </c>
      <c r="Y29" s="14">
        <f t="shared" si="0"/>
        <v>39309</v>
      </c>
      <c r="Z29" s="11">
        <f t="shared" si="1"/>
        <v>2788.7863114460906</v>
      </c>
      <c r="AA29" s="10">
        <v>5525292</v>
      </c>
      <c r="AB29" s="73">
        <f t="shared" si="2"/>
        <v>7.1143751316672494</v>
      </c>
      <c r="AC29" s="3">
        <v>84.4</v>
      </c>
      <c r="AD29" s="3">
        <v>90.1</v>
      </c>
      <c r="AE29" s="3">
        <v>18</v>
      </c>
      <c r="AF29" s="3">
        <v>8</v>
      </c>
    </row>
    <row r="30" spans="1:32" x14ac:dyDescent="0.35">
      <c r="A30" s="59" t="s">
        <v>52</v>
      </c>
      <c r="B30" s="54" t="s">
        <v>81</v>
      </c>
      <c r="C30" s="13">
        <v>39950</v>
      </c>
      <c r="D30" s="13" t="s">
        <v>13</v>
      </c>
      <c r="E30" s="13">
        <v>43690</v>
      </c>
      <c r="F30" s="13" t="s">
        <v>13</v>
      </c>
      <c r="G30" s="13">
        <v>45170</v>
      </c>
      <c r="H30" s="13" t="s">
        <v>13</v>
      </c>
      <c r="I30" s="13">
        <v>46020</v>
      </c>
      <c r="J30" s="13" t="s">
        <v>13</v>
      </c>
      <c r="K30" s="13">
        <v>45260</v>
      </c>
      <c r="L30" s="13" t="s">
        <v>13</v>
      </c>
      <c r="M30" s="13">
        <v>46480</v>
      </c>
      <c r="N30" s="13" t="s">
        <v>13</v>
      </c>
      <c r="O30" s="13">
        <v>46990</v>
      </c>
      <c r="P30" s="13" t="s">
        <v>13</v>
      </c>
      <c r="Q30" s="13">
        <v>47730</v>
      </c>
      <c r="R30" s="13" t="s">
        <v>13</v>
      </c>
      <c r="S30" s="13">
        <v>46260</v>
      </c>
      <c r="T30" s="13" t="s">
        <v>13</v>
      </c>
      <c r="U30" s="13">
        <v>46170</v>
      </c>
      <c r="V30" s="13" t="s">
        <v>13</v>
      </c>
      <c r="W30" s="13">
        <v>45610</v>
      </c>
      <c r="X30" s="13" t="s">
        <v>13</v>
      </c>
      <c r="Y30" s="14">
        <f t="shared" si="0"/>
        <v>45393</v>
      </c>
      <c r="Z30" s="11">
        <f t="shared" si="1"/>
        <v>2087.655492303616</v>
      </c>
      <c r="AA30" s="10">
        <v>10327589</v>
      </c>
      <c r="AB30" s="73">
        <f t="shared" si="2"/>
        <v>4.3953143371603955</v>
      </c>
      <c r="AC30" s="3">
        <v>88.7</v>
      </c>
      <c r="AD30" s="3">
        <v>86.1</v>
      </c>
      <c r="AE30" s="3">
        <v>30</v>
      </c>
      <c r="AF30" s="3">
        <v>3.4</v>
      </c>
    </row>
    <row r="31" spans="1:32" x14ac:dyDescent="0.35">
      <c r="A31" s="59" t="s">
        <v>53</v>
      </c>
      <c r="B31" s="55" t="s">
        <v>85</v>
      </c>
      <c r="C31" s="15">
        <v>29830</v>
      </c>
      <c r="D31" s="15" t="s">
        <v>13</v>
      </c>
      <c r="E31" s="15">
        <v>30230</v>
      </c>
      <c r="F31" s="15" t="s">
        <v>13</v>
      </c>
      <c r="G31" s="15">
        <v>33140</v>
      </c>
      <c r="H31" s="15" t="s">
        <v>13</v>
      </c>
      <c r="I31" s="15">
        <v>32700</v>
      </c>
      <c r="J31" s="15" t="s">
        <v>13</v>
      </c>
      <c r="K31" s="15">
        <v>35780</v>
      </c>
      <c r="L31" s="15" t="s">
        <v>13</v>
      </c>
      <c r="M31" s="15">
        <v>40620</v>
      </c>
      <c r="N31" s="15" t="s">
        <v>13</v>
      </c>
      <c r="O31" s="15">
        <v>37080</v>
      </c>
      <c r="P31" s="15" t="s">
        <v>13</v>
      </c>
      <c r="Q31" s="15">
        <v>35730</v>
      </c>
      <c r="R31" s="15" t="s">
        <v>13</v>
      </c>
      <c r="S31" s="15">
        <v>36440</v>
      </c>
      <c r="T31" s="15" t="s">
        <v>13</v>
      </c>
      <c r="U31" s="15">
        <v>37830</v>
      </c>
      <c r="V31" s="15" t="s">
        <v>13</v>
      </c>
      <c r="W31" s="15" t="s">
        <v>23</v>
      </c>
      <c r="X31" s="15" t="s">
        <v>13</v>
      </c>
      <c r="Y31" s="14">
        <f t="shared" si="0"/>
        <v>34938</v>
      </c>
      <c r="Z31" s="11">
        <f t="shared" si="1"/>
        <v>3420.9738704383903</v>
      </c>
      <c r="AA31" s="10">
        <v>67025542</v>
      </c>
      <c r="AB31" s="73">
        <f t="shared" si="2"/>
        <v>0.52126396829435562</v>
      </c>
      <c r="AC31" s="3">
        <v>85.4</v>
      </c>
      <c r="AD31" s="3">
        <v>81.099999999999994</v>
      </c>
      <c r="AE31" s="3">
        <v>41</v>
      </c>
      <c r="AF31" s="3">
        <v>65.400000000000006</v>
      </c>
    </row>
    <row r="33" spans="1:38" x14ac:dyDescent="0.35">
      <c r="A33" s="56"/>
      <c r="B33" s="56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38" x14ac:dyDescent="0.35">
      <c r="A34" s="56"/>
      <c r="B34" s="57"/>
      <c r="C34" s="18"/>
      <c r="D34" s="18"/>
      <c r="E34" s="18"/>
      <c r="F34" s="18"/>
      <c r="G34" s="18"/>
      <c r="H34" s="18"/>
      <c r="I34" s="19" t="s">
        <v>2</v>
      </c>
      <c r="J34" s="19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AC34" s="8"/>
      <c r="AE34" s="9"/>
    </row>
    <row r="35" spans="1:38" x14ac:dyDescent="0.35">
      <c r="A35" s="56" t="s">
        <v>54</v>
      </c>
      <c r="B35" s="58"/>
      <c r="C35" s="18"/>
      <c r="D35" s="18"/>
      <c r="E35" s="18"/>
      <c r="F35" s="18"/>
      <c r="G35" s="18"/>
      <c r="H35" s="18"/>
      <c r="I35" s="19" t="s">
        <v>3</v>
      </c>
      <c r="J35" s="19"/>
      <c r="K35" s="17" t="s">
        <v>4</v>
      </c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AA35" s="10" t="s">
        <v>289</v>
      </c>
      <c r="AC35" s="8"/>
      <c r="AE35" s="9"/>
    </row>
    <row r="36" spans="1:38" ht="57.5" x14ac:dyDescent="0.35">
      <c r="A36" s="56" t="s">
        <v>32</v>
      </c>
      <c r="B36" s="57" t="s">
        <v>55</v>
      </c>
      <c r="C36" s="18"/>
      <c r="D36" s="18"/>
      <c r="E36" s="18"/>
      <c r="F36" s="18"/>
      <c r="G36" s="18"/>
      <c r="H36" s="18"/>
      <c r="I36" s="19" t="s">
        <v>5</v>
      </c>
      <c r="J36" s="19"/>
      <c r="K36" s="19" t="s">
        <v>6</v>
      </c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5" t="s">
        <v>108</v>
      </c>
      <c r="Z36" s="6" t="s">
        <v>87</v>
      </c>
      <c r="AA36" s="2" t="s">
        <v>430</v>
      </c>
      <c r="AB36" s="2" t="s">
        <v>429</v>
      </c>
      <c r="AC36" s="7" t="s">
        <v>431</v>
      </c>
      <c r="AD36" s="7" t="s">
        <v>432</v>
      </c>
      <c r="AE36" s="7" t="s">
        <v>433</v>
      </c>
      <c r="AF36" s="7" t="s">
        <v>434</v>
      </c>
      <c r="AG36" s="5" t="s">
        <v>108</v>
      </c>
    </row>
    <row r="37" spans="1:38" x14ac:dyDescent="0.35">
      <c r="A37" s="56" t="s">
        <v>36</v>
      </c>
      <c r="B37" s="57" t="s">
        <v>56</v>
      </c>
      <c r="C37" s="18"/>
      <c r="D37" s="18"/>
      <c r="E37" s="18"/>
      <c r="F37" s="18"/>
      <c r="G37" s="18"/>
      <c r="H37" s="18"/>
      <c r="P37" s="18"/>
      <c r="Q37" s="18"/>
      <c r="R37" s="18"/>
      <c r="S37" s="18"/>
      <c r="T37" s="18"/>
      <c r="U37" s="18"/>
      <c r="V37" s="18"/>
      <c r="W37" s="18"/>
      <c r="X37" s="12" t="s">
        <v>58</v>
      </c>
      <c r="Y37" s="11">
        <v>37097.272727272728</v>
      </c>
      <c r="Z37" s="11">
        <f>RANK(Z4,Z$4:Z$31,Z$1)</f>
        <v>17</v>
      </c>
      <c r="AA37" s="11">
        <f>RANK(AA4,AA$4:AA$31,AA$1)</f>
        <v>9</v>
      </c>
      <c r="AB37" s="11">
        <f t="shared" ref="AB37:AF37" si="3">RANK(AB4,AB$4:AB$31,AB$1)</f>
        <v>13</v>
      </c>
      <c r="AC37" s="11">
        <f t="shared" si="3"/>
        <v>12</v>
      </c>
      <c r="AD37" s="11">
        <f t="shared" si="3"/>
        <v>23</v>
      </c>
      <c r="AE37" s="11">
        <f t="shared" si="3"/>
        <v>16</v>
      </c>
      <c r="AF37" s="11">
        <f t="shared" si="3"/>
        <v>13</v>
      </c>
      <c r="AG37" s="11">
        <f>Y4</f>
        <v>37097</v>
      </c>
    </row>
    <row r="38" spans="1:38" x14ac:dyDescent="0.35">
      <c r="A38" s="56" t="s">
        <v>24</v>
      </c>
      <c r="B38" s="57" t="s">
        <v>57</v>
      </c>
      <c r="C38" s="18"/>
      <c r="D38" s="18"/>
      <c r="E38" s="18"/>
      <c r="F38" s="18"/>
      <c r="G38" s="18"/>
      <c r="H38" s="18"/>
      <c r="I38" s="17" t="s">
        <v>7</v>
      </c>
      <c r="J38" s="17"/>
      <c r="K38" s="18"/>
      <c r="L38" s="19" t="s">
        <v>8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2" t="s">
        <v>62</v>
      </c>
      <c r="Y38" s="11">
        <v>6550</v>
      </c>
      <c r="Z38" s="11">
        <f t="shared" ref="Z38:Z64" si="4">RANK(Z5,$Z$4:$Z$31,$Z$1)</f>
        <v>3</v>
      </c>
      <c r="AA38" s="11">
        <f t="shared" ref="AA38:AF64" si="5">RANK(AA5,AA$4:AA$31,AA$1)</f>
        <v>16</v>
      </c>
      <c r="AB38" s="11">
        <f t="shared" si="5"/>
        <v>21</v>
      </c>
      <c r="AC38" s="11">
        <f t="shared" si="5"/>
        <v>9</v>
      </c>
      <c r="AD38" s="11">
        <f t="shared" si="5"/>
        <v>15</v>
      </c>
      <c r="AE38" s="11">
        <f t="shared" si="5"/>
        <v>19</v>
      </c>
      <c r="AF38" s="11">
        <f t="shared" si="5"/>
        <v>4</v>
      </c>
      <c r="AG38" s="11">
        <f t="shared" ref="AG38:AG64" si="6">Y5</f>
        <v>6550</v>
      </c>
    </row>
    <row r="39" spans="1:38" x14ac:dyDescent="0.35">
      <c r="I39" s="17" t="s">
        <v>9</v>
      </c>
      <c r="J39" s="17"/>
      <c r="K39" s="18"/>
      <c r="L39" s="19" t="s">
        <v>10</v>
      </c>
      <c r="M39" s="18"/>
      <c r="N39" s="18"/>
      <c r="O39" s="18"/>
      <c r="X39" s="12" t="s">
        <v>66</v>
      </c>
      <c r="Y39" s="11">
        <v>17127.272727272728</v>
      </c>
      <c r="Z39" s="11">
        <f t="shared" si="4"/>
        <v>15</v>
      </c>
      <c r="AA39" s="11">
        <f t="shared" si="5"/>
        <v>11</v>
      </c>
      <c r="AB39" s="11">
        <f t="shared" si="5"/>
        <v>18</v>
      </c>
      <c r="AC39" s="11">
        <f t="shared" si="5"/>
        <v>22</v>
      </c>
      <c r="AD39" s="11">
        <f t="shared" si="5"/>
        <v>2</v>
      </c>
      <c r="AE39" s="11">
        <f t="shared" si="5"/>
        <v>16</v>
      </c>
      <c r="AF39" s="11">
        <f t="shared" si="5"/>
        <v>15</v>
      </c>
      <c r="AG39" s="11">
        <f t="shared" si="6"/>
        <v>17127</v>
      </c>
    </row>
    <row r="40" spans="1:38" x14ac:dyDescent="0.35">
      <c r="I40" s="17" t="s">
        <v>11</v>
      </c>
      <c r="J40" s="17"/>
      <c r="K40" s="18"/>
      <c r="L40" s="19" t="s">
        <v>12</v>
      </c>
      <c r="M40" s="18"/>
      <c r="N40" s="18"/>
      <c r="O40" s="18"/>
      <c r="X40" s="12" t="s">
        <v>70</v>
      </c>
      <c r="Y40" s="11">
        <v>48604.545454545456</v>
      </c>
      <c r="Z40" s="11">
        <f t="shared" si="4"/>
        <v>25</v>
      </c>
      <c r="AA40" s="11">
        <f t="shared" si="5"/>
        <v>17</v>
      </c>
      <c r="AB40" s="11">
        <f t="shared" si="5"/>
        <v>7</v>
      </c>
      <c r="AC40" s="11">
        <f t="shared" si="5"/>
        <v>18</v>
      </c>
      <c r="AD40" s="11">
        <f t="shared" si="5"/>
        <v>17</v>
      </c>
      <c r="AE40" s="11">
        <f t="shared" si="5"/>
        <v>12</v>
      </c>
      <c r="AF40" s="11">
        <f t="shared" si="5"/>
        <v>26</v>
      </c>
      <c r="AG40" s="11">
        <f t="shared" si="6"/>
        <v>48604</v>
      </c>
    </row>
    <row r="41" spans="1:38" x14ac:dyDescent="0.35">
      <c r="X41" s="16" t="s">
        <v>74</v>
      </c>
      <c r="Y41" s="11">
        <v>37022.727272727272</v>
      </c>
      <c r="Z41" s="11">
        <f t="shared" si="4"/>
        <v>22</v>
      </c>
      <c r="AA41" s="11">
        <f t="shared" si="5"/>
        <v>1</v>
      </c>
      <c r="AB41" s="11">
        <f t="shared" si="5"/>
        <v>26</v>
      </c>
      <c r="AC41" s="11">
        <f t="shared" si="5"/>
        <v>27</v>
      </c>
      <c r="AD41" s="11">
        <f t="shared" si="5"/>
        <v>9</v>
      </c>
      <c r="AE41" s="11">
        <f t="shared" si="5"/>
        <v>3</v>
      </c>
      <c r="AF41" s="11">
        <f t="shared" si="5"/>
        <v>14</v>
      </c>
      <c r="AG41" s="11">
        <f t="shared" si="6"/>
        <v>37022</v>
      </c>
      <c r="AH41" s="18"/>
      <c r="AI41" s="18"/>
      <c r="AJ41" s="18"/>
      <c r="AK41" s="18"/>
      <c r="AL41" s="18"/>
    </row>
    <row r="42" spans="1:38" x14ac:dyDescent="0.35">
      <c r="X42" s="12" t="s">
        <v>78</v>
      </c>
      <c r="Y42" s="11">
        <v>16284.545454545454</v>
      </c>
      <c r="Z42" s="11">
        <f t="shared" si="4"/>
        <v>23</v>
      </c>
      <c r="AA42" s="11">
        <f t="shared" si="5"/>
        <v>25</v>
      </c>
      <c r="AB42" s="11">
        <f t="shared" si="5"/>
        <v>4</v>
      </c>
      <c r="AC42" s="11">
        <f t="shared" si="5"/>
        <v>11</v>
      </c>
      <c r="AD42" s="11">
        <f t="shared" si="5"/>
        <v>6</v>
      </c>
      <c r="AE42" s="11">
        <f t="shared" si="5"/>
        <v>23</v>
      </c>
      <c r="AF42" s="11">
        <f t="shared" si="5"/>
        <v>21</v>
      </c>
      <c r="AG42" s="11">
        <f t="shared" si="6"/>
        <v>16284</v>
      </c>
      <c r="AH42" s="18"/>
      <c r="AI42" s="18"/>
      <c r="AJ42" s="18"/>
      <c r="AK42" s="18"/>
      <c r="AL42" s="18"/>
    </row>
    <row r="43" spans="1:38" x14ac:dyDescent="0.35">
      <c r="X43" s="12" t="s">
        <v>82</v>
      </c>
      <c r="Y43" s="11">
        <v>52881.818181818184</v>
      </c>
      <c r="Z43" s="11">
        <f t="shared" si="4"/>
        <v>28</v>
      </c>
      <c r="AA43" s="11">
        <f t="shared" si="5"/>
        <v>20</v>
      </c>
      <c r="AB43" s="11">
        <f t="shared" si="5"/>
        <v>5</v>
      </c>
      <c r="AC43" s="11">
        <f t="shared" si="5"/>
        <v>17</v>
      </c>
      <c r="AD43" s="11">
        <f t="shared" si="5"/>
        <v>14</v>
      </c>
      <c r="AE43" s="11">
        <f t="shared" si="5"/>
        <v>14</v>
      </c>
      <c r="AF43" s="11">
        <f t="shared" si="5"/>
        <v>5</v>
      </c>
      <c r="AG43" s="11">
        <f t="shared" si="6"/>
        <v>52881</v>
      </c>
      <c r="AH43" s="18"/>
      <c r="AI43" s="18"/>
      <c r="AJ43" s="18"/>
      <c r="AK43" s="18"/>
      <c r="AL43" s="18"/>
    </row>
    <row r="44" spans="1:38" x14ac:dyDescent="0.35">
      <c r="X44" s="12" t="s">
        <v>59</v>
      </c>
      <c r="Y44" s="11">
        <v>17095</v>
      </c>
      <c r="Z44" s="11">
        <f t="shared" si="4"/>
        <v>4</v>
      </c>
      <c r="AA44" s="11">
        <f t="shared" si="5"/>
        <v>10</v>
      </c>
      <c r="AB44" s="11">
        <f t="shared" si="5"/>
        <v>19</v>
      </c>
      <c r="AC44" s="11">
        <f t="shared" si="5"/>
        <v>2</v>
      </c>
      <c r="AD44" s="11">
        <f t="shared" si="5"/>
        <v>24</v>
      </c>
      <c r="AE44" s="11">
        <f t="shared" si="5"/>
        <v>6</v>
      </c>
      <c r="AF44" s="11">
        <f t="shared" si="5"/>
        <v>9</v>
      </c>
      <c r="AG44" s="11">
        <f t="shared" si="6"/>
        <v>17095</v>
      </c>
    </row>
    <row r="45" spans="1:38" x14ac:dyDescent="0.35">
      <c r="X45" s="12" t="s">
        <v>63</v>
      </c>
      <c r="Y45" s="11">
        <v>23634.545454545456</v>
      </c>
      <c r="Z45" s="11">
        <f t="shared" si="4"/>
        <v>5</v>
      </c>
      <c r="AA45" s="11">
        <f t="shared" si="5"/>
        <v>5</v>
      </c>
      <c r="AB45" s="11">
        <f t="shared" si="5"/>
        <v>23</v>
      </c>
      <c r="AC45" s="11">
        <f t="shared" si="5"/>
        <v>3</v>
      </c>
      <c r="AD45" s="11">
        <f t="shared" si="5"/>
        <v>26</v>
      </c>
      <c r="AE45" s="11">
        <f t="shared" si="5"/>
        <v>4</v>
      </c>
      <c r="AF45" s="11">
        <f t="shared" si="5"/>
        <v>6</v>
      </c>
      <c r="AG45" s="11">
        <f t="shared" si="6"/>
        <v>23634</v>
      </c>
      <c r="AH45" s="18"/>
      <c r="AI45" s="18"/>
      <c r="AJ45" s="18"/>
      <c r="AK45" s="18"/>
      <c r="AL45" s="18"/>
    </row>
    <row r="46" spans="1:38" x14ac:dyDescent="0.35">
      <c r="X46" s="12" t="s">
        <v>67</v>
      </c>
      <c r="Y46" s="11">
        <v>33088.181818181816</v>
      </c>
      <c r="Z46" s="11">
        <f t="shared" si="4"/>
        <v>9</v>
      </c>
      <c r="AA46" s="11">
        <f t="shared" si="5"/>
        <v>2</v>
      </c>
      <c r="AB46" s="11">
        <f t="shared" si="5"/>
        <v>24</v>
      </c>
      <c r="AC46" s="11">
        <f t="shared" si="5"/>
        <v>4</v>
      </c>
      <c r="AD46" s="11">
        <f t="shared" si="5"/>
        <v>19</v>
      </c>
      <c r="AE46" s="11">
        <f t="shared" si="5"/>
        <v>1</v>
      </c>
      <c r="AF46" s="11">
        <f t="shared" si="5"/>
        <v>7</v>
      </c>
      <c r="AG46" s="11">
        <f t="shared" si="6"/>
        <v>33088</v>
      </c>
      <c r="AH46" s="18"/>
      <c r="AI46" s="18"/>
      <c r="AJ46" s="18"/>
      <c r="AK46" s="18"/>
      <c r="AL46" s="18"/>
    </row>
    <row r="47" spans="1:38" x14ac:dyDescent="0.35">
      <c r="X47" s="12" t="s">
        <v>71</v>
      </c>
      <c r="Y47" s="11">
        <v>11248.181818181818</v>
      </c>
      <c r="Z47" s="11">
        <f t="shared" si="4"/>
        <v>2</v>
      </c>
      <c r="AA47" s="11">
        <f t="shared" si="5"/>
        <v>21</v>
      </c>
      <c r="AB47" s="11">
        <f t="shared" si="5"/>
        <v>14</v>
      </c>
      <c r="AC47" s="11">
        <f t="shared" si="5"/>
        <v>5</v>
      </c>
      <c r="AD47" s="11">
        <f t="shared" si="5"/>
        <v>11</v>
      </c>
      <c r="AE47" s="11">
        <f t="shared" si="5"/>
        <v>12</v>
      </c>
      <c r="AF47" s="11">
        <f t="shared" si="5"/>
        <v>12</v>
      </c>
      <c r="AG47" s="11">
        <f t="shared" si="6"/>
        <v>11248</v>
      </c>
      <c r="AH47" s="18"/>
      <c r="AI47" s="18"/>
      <c r="AJ47" s="18"/>
      <c r="AK47" s="18"/>
      <c r="AL47" s="18"/>
    </row>
    <row r="48" spans="1:38" x14ac:dyDescent="0.35">
      <c r="X48" s="12" t="s">
        <v>75</v>
      </c>
      <c r="Y48" s="11">
        <v>27732.727272727272</v>
      </c>
      <c r="Z48" s="11">
        <f t="shared" si="4"/>
        <v>1</v>
      </c>
      <c r="AA48" s="11">
        <f t="shared" si="5"/>
        <v>4</v>
      </c>
      <c r="AB48" s="11">
        <f t="shared" si="5"/>
        <v>25</v>
      </c>
      <c r="AC48" s="11">
        <f t="shared" si="5"/>
        <v>1</v>
      </c>
      <c r="AD48" s="11">
        <f t="shared" si="5"/>
        <v>25</v>
      </c>
      <c r="AE48" s="11">
        <f t="shared" si="5"/>
        <v>5</v>
      </c>
      <c r="AF48" s="11">
        <f t="shared" si="5"/>
        <v>8</v>
      </c>
      <c r="AG48" s="11">
        <f t="shared" si="6"/>
        <v>27732</v>
      </c>
      <c r="AH48" s="18"/>
      <c r="AI48" s="18"/>
      <c r="AJ48" s="18"/>
      <c r="AK48" s="18"/>
      <c r="AL48" s="18"/>
    </row>
    <row r="49" spans="24:38" x14ac:dyDescent="0.35">
      <c r="X49" s="12" t="s">
        <v>79</v>
      </c>
      <c r="Y49" s="11">
        <v>22792.727272727272</v>
      </c>
      <c r="Z49" s="11">
        <f t="shared" si="4"/>
        <v>7</v>
      </c>
      <c r="AA49" s="11">
        <f t="shared" si="5"/>
        <v>26</v>
      </c>
      <c r="AB49" s="11">
        <f t="shared" si="5"/>
        <v>3</v>
      </c>
      <c r="AC49" s="11">
        <f t="shared" si="5"/>
        <v>10</v>
      </c>
      <c r="AD49" s="11">
        <f t="shared" si="5"/>
        <v>15</v>
      </c>
      <c r="AE49" s="11">
        <f t="shared" si="5"/>
        <v>23</v>
      </c>
      <c r="AF49" s="11">
        <f t="shared" si="5"/>
        <v>20</v>
      </c>
      <c r="AG49" s="11">
        <f t="shared" si="6"/>
        <v>22792</v>
      </c>
      <c r="AH49" s="18"/>
      <c r="AI49" s="18"/>
      <c r="AJ49" s="18"/>
      <c r="AK49" s="18"/>
      <c r="AL49" s="18"/>
    </row>
    <row r="50" spans="24:38" x14ac:dyDescent="0.35">
      <c r="X50" s="12" t="s">
        <v>83</v>
      </c>
      <c r="Y50" s="11">
        <v>12570.90909090909</v>
      </c>
      <c r="Z50" s="11">
        <f t="shared" si="4"/>
        <v>16</v>
      </c>
      <c r="AA50" s="11">
        <f t="shared" si="5"/>
        <v>24</v>
      </c>
      <c r="AB50" s="11">
        <f t="shared" si="5"/>
        <v>9</v>
      </c>
      <c r="AC50" s="11">
        <f t="shared" si="5"/>
        <v>15</v>
      </c>
      <c r="AD50" s="11">
        <f t="shared" si="5"/>
        <v>5</v>
      </c>
      <c r="AE50" s="11">
        <f t="shared" si="5"/>
        <v>25</v>
      </c>
      <c r="AF50" s="11">
        <f t="shared" si="5"/>
        <v>26</v>
      </c>
      <c r="AG50" s="11">
        <f t="shared" si="6"/>
        <v>12570</v>
      </c>
    </row>
    <row r="51" spans="24:38" x14ac:dyDescent="0.35">
      <c r="X51" s="12" t="s">
        <v>60</v>
      </c>
      <c r="Y51" s="11">
        <v>13402.727272727272</v>
      </c>
      <c r="Z51" s="11">
        <f t="shared" si="4"/>
        <v>19</v>
      </c>
      <c r="AA51" s="11">
        <f t="shared" si="5"/>
        <v>22</v>
      </c>
      <c r="AB51" s="11">
        <f t="shared" si="5"/>
        <v>10</v>
      </c>
      <c r="AC51" s="11">
        <f t="shared" si="5"/>
        <v>7</v>
      </c>
      <c r="AD51" s="11">
        <f t="shared" si="5"/>
        <v>1</v>
      </c>
      <c r="AE51" s="11">
        <f t="shared" si="5"/>
        <v>21</v>
      </c>
      <c r="AF51" s="11">
        <f t="shared" si="5"/>
        <v>25</v>
      </c>
      <c r="AG51" s="11">
        <f t="shared" si="6"/>
        <v>13402</v>
      </c>
    </row>
    <row r="52" spans="24:38" x14ac:dyDescent="0.35">
      <c r="X52" s="12" t="s">
        <v>64</v>
      </c>
      <c r="Y52" s="11">
        <v>91162.727272727279</v>
      </c>
      <c r="Z52" s="11">
        <f t="shared" si="4"/>
        <v>27</v>
      </c>
      <c r="AA52" s="11">
        <f t="shared" si="5"/>
        <v>27</v>
      </c>
      <c r="AB52" s="11">
        <f t="shared" si="5"/>
        <v>1</v>
      </c>
      <c r="AC52" s="11">
        <f t="shared" si="5"/>
        <v>25</v>
      </c>
      <c r="AD52" s="11">
        <f t="shared" si="5"/>
        <v>21</v>
      </c>
      <c r="AE52" s="11">
        <f t="shared" si="5"/>
        <v>25</v>
      </c>
      <c r="AF52" s="11">
        <f t="shared" si="5"/>
        <v>24</v>
      </c>
      <c r="AG52" s="11">
        <f t="shared" si="6"/>
        <v>91162</v>
      </c>
    </row>
    <row r="53" spans="24:38" x14ac:dyDescent="0.35">
      <c r="X53" s="12" t="s">
        <v>68</v>
      </c>
      <c r="Y53" s="11">
        <v>11848.181818181818</v>
      </c>
      <c r="Z53" s="11">
        <f t="shared" si="4"/>
        <v>12</v>
      </c>
      <c r="AA53" s="11">
        <f t="shared" si="5"/>
        <v>14</v>
      </c>
      <c r="AB53" s="11">
        <f t="shared" si="5"/>
        <v>20</v>
      </c>
      <c r="AC53" s="11">
        <f t="shared" si="5"/>
        <v>20</v>
      </c>
      <c r="AD53" s="11">
        <f t="shared" si="5"/>
        <v>13</v>
      </c>
      <c r="AE53" s="11">
        <f t="shared" si="5"/>
        <v>21</v>
      </c>
      <c r="AF53" s="11">
        <f t="shared" si="5"/>
        <v>3</v>
      </c>
      <c r="AG53" s="11">
        <f t="shared" si="6"/>
        <v>11848</v>
      </c>
    </row>
    <row r="54" spans="24:38" x14ac:dyDescent="0.35">
      <c r="X54" s="12" t="s">
        <v>72</v>
      </c>
      <c r="Y54" s="11">
        <v>21616.363636363636</v>
      </c>
      <c r="Z54" s="11">
        <f t="shared" si="4"/>
        <v>26</v>
      </c>
      <c r="AA54" s="11">
        <f t="shared" si="5"/>
        <v>28</v>
      </c>
      <c r="AB54" s="11">
        <f t="shared" si="5"/>
        <v>2</v>
      </c>
      <c r="AC54" s="11">
        <f t="shared" si="5"/>
        <v>28</v>
      </c>
      <c r="AD54" s="11">
        <f t="shared" si="5"/>
        <v>27</v>
      </c>
      <c r="AE54" s="11">
        <f t="shared" si="5"/>
        <v>25</v>
      </c>
      <c r="AF54" s="11">
        <f t="shared" si="5"/>
        <v>22</v>
      </c>
      <c r="AG54" s="11">
        <f t="shared" si="6"/>
        <v>21616</v>
      </c>
    </row>
    <row r="55" spans="24:38" x14ac:dyDescent="0.35">
      <c r="X55" s="12" t="s">
        <v>76</v>
      </c>
      <c r="Y55" s="11">
        <v>41659.090909090912</v>
      </c>
      <c r="Z55" s="11">
        <f t="shared" si="4"/>
        <v>21</v>
      </c>
      <c r="AA55" s="11">
        <f t="shared" si="5"/>
        <v>8</v>
      </c>
      <c r="AB55" s="11">
        <f t="shared" si="5"/>
        <v>16</v>
      </c>
      <c r="AC55" s="11">
        <f t="shared" si="5"/>
        <v>26</v>
      </c>
      <c r="AD55" s="11">
        <f t="shared" si="5"/>
        <v>20</v>
      </c>
      <c r="AE55" s="11">
        <f t="shared" si="5"/>
        <v>16</v>
      </c>
      <c r="AF55" s="11">
        <f t="shared" si="5"/>
        <v>18</v>
      </c>
      <c r="AG55" s="11">
        <f t="shared" si="6"/>
        <v>41659</v>
      </c>
    </row>
    <row r="56" spans="24:38" x14ac:dyDescent="0.35">
      <c r="X56" s="12" t="s">
        <v>80</v>
      </c>
      <c r="Y56" s="11">
        <v>40060.909090909088</v>
      </c>
      <c r="Z56" s="11">
        <f t="shared" si="4"/>
        <v>20</v>
      </c>
      <c r="AA56" s="11">
        <f t="shared" si="5"/>
        <v>15</v>
      </c>
      <c r="AB56" s="11">
        <f t="shared" si="5"/>
        <v>11</v>
      </c>
      <c r="AC56" s="11">
        <f t="shared" si="5"/>
        <v>24</v>
      </c>
      <c r="AD56" s="11">
        <f t="shared" si="5"/>
        <v>12</v>
      </c>
      <c r="AE56" s="11">
        <f t="shared" si="5"/>
        <v>15</v>
      </c>
      <c r="AF56" s="11">
        <f t="shared" si="5"/>
        <v>17</v>
      </c>
      <c r="AG56" s="11">
        <f t="shared" si="6"/>
        <v>40060</v>
      </c>
    </row>
    <row r="57" spans="24:38" x14ac:dyDescent="0.35">
      <c r="X57" s="12" t="s">
        <v>84</v>
      </c>
      <c r="Y57" s="11">
        <v>11368.181818181818</v>
      </c>
      <c r="Z57" s="11">
        <f t="shared" si="4"/>
        <v>8</v>
      </c>
      <c r="AA57" s="11">
        <f t="shared" si="5"/>
        <v>6</v>
      </c>
      <c r="AB57" s="11">
        <f t="shared" si="5"/>
        <v>28</v>
      </c>
      <c r="AC57" s="11">
        <f t="shared" si="5"/>
        <v>14</v>
      </c>
      <c r="AD57" s="11">
        <f t="shared" si="5"/>
        <v>3</v>
      </c>
      <c r="AE57" s="11">
        <f t="shared" si="5"/>
        <v>10</v>
      </c>
      <c r="AF57" s="11">
        <f t="shared" si="5"/>
        <v>10</v>
      </c>
      <c r="AG57" s="11">
        <f t="shared" si="6"/>
        <v>11368</v>
      </c>
    </row>
    <row r="58" spans="24:38" x14ac:dyDescent="0.35">
      <c r="X58" s="12" t="s">
        <v>61</v>
      </c>
      <c r="Y58" s="11">
        <v>17950.909090909092</v>
      </c>
      <c r="Z58" s="11">
        <f t="shared" si="4"/>
        <v>10</v>
      </c>
      <c r="AA58" s="11">
        <f t="shared" si="5"/>
        <v>13</v>
      </c>
      <c r="AB58" s="11">
        <f t="shared" si="5"/>
        <v>17</v>
      </c>
      <c r="AC58" s="11">
        <f t="shared" si="5"/>
        <v>8</v>
      </c>
      <c r="AD58" s="11">
        <f t="shared" si="5"/>
        <v>28</v>
      </c>
      <c r="AE58" s="11">
        <f t="shared" si="5"/>
        <v>9</v>
      </c>
      <c r="AF58" s="11">
        <f t="shared" si="5"/>
        <v>11</v>
      </c>
      <c r="AG58" s="11">
        <f t="shared" si="6"/>
        <v>17950</v>
      </c>
    </row>
    <row r="59" spans="24:38" x14ac:dyDescent="0.35">
      <c r="X59" s="12" t="s">
        <v>65</v>
      </c>
      <c r="Y59" s="11">
        <v>8242</v>
      </c>
      <c r="Z59" s="11">
        <f t="shared" si="4"/>
        <v>11</v>
      </c>
      <c r="AA59" s="11">
        <f t="shared" si="5"/>
        <v>7</v>
      </c>
      <c r="AB59" s="11">
        <f t="shared" si="5"/>
        <v>27</v>
      </c>
      <c r="AC59" s="11">
        <f t="shared" si="5"/>
        <v>6</v>
      </c>
      <c r="AD59" s="11">
        <f t="shared" si="5"/>
        <v>22</v>
      </c>
      <c r="AE59" s="11">
        <f t="shared" si="5"/>
        <v>10</v>
      </c>
      <c r="AF59" s="11">
        <f t="shared" si="5"/>
        <v>2</v>
      </c>
      <c r="AG59" s="11">
        <f t="shared" si="6"/>
        <v>8242</v>
      </c>
    </row>
    <row r="60" spans="24:38" x14ac:dyDescent="0.35">
      <c r="X60" s="12" t="s">
        <v>69</v>
      </c>
      <c r="Y60" s="11">
        <v>19630</v>
      </c>
      <c r="Z60" s="11">
        <f t="shared" si="4"/>
        <v>13</v>
      </c>
      <c r="AA60" s="11">
        <f t="shared" si="5"/>
        <v>23</v>
      </c>
      <c r="AB60" s="11">
        <f t="shared" si="5"/>
        <v>6</v>
      </c>
      <c r="AC60" s="11">
        <f t="shared" si="5"/>
        <v>21</v>
      </c>
      <c r="AD60" s="11">
        <f t="shared" si="5"/>
        <v>8</v>
      </c>
      <c r="AE60" s="11">
        <f t="shared" si="5"/>
        <v>25</v>
      </c>
      <c r="AF60" s="11">
        <f t="shared" si="5"/>
        <v>16</v>
      </c>
      <c r="AG60" s="11">
        <f t="shared" si="6"/>
        <v>19630</v>
      </c>
    </row>
    <row r="61" spans="24:38" x14ac:dyDescent="0.35">
      <c r="X61" s="12" t="s">
        <v>73</v>
      </c>
      <c r="Y61" s="11">
        <v>14791.818181818182</v>
      </c>
      <c r="Z61" s="11">
        <f t="shared" si="4"/>
        <v>6</v>
      </c>
      <c r="AA61" s="11">
        <f t="shared" si="5"/>
        <v>19</v>
      </c>
      <c r="AB61" s="11">
        <f t="shared" si="5"/>
        <v>15</v>
      </c>
      <c r="AC61" s="11">
        <f t="shared" si="5"/>
        <v>13</v>
      </c>
      <c r="AD61" s="11">
        <f t="shared" si="5"/>
        <v>4</v>
      </c>
      <c r="AE61" s="11">
        <f t="shared" si="5"/>
        <v>19</v>
      </c>
      <c r="AF61" s="11">
        <f t="shared" si="5"/>
        <v>19</v>
      </c>
      <c r="AG61" s="11">
        <f t="shared" si="6"/>
        <v>14791</v>
      </c>
    </row>
    <row r="62" spans="24:38" x14ac:dyDescent="0.35">
      <c r="X62" s="12" t="s">
        <v>77</v>
      </c>
      <c r="Y62" s="11">
        <v>39309.090909090912</v>
      </c>
      <c r="Z62" s="11">
        <f t="shared" si="4"/>
        <v>18</v>
      </c>
      <c r="AA62" s="11">
        <f t="shared" si="5"/>
        <v>18</v>
      </c>
      <c r="AB62" s="11">
        <f t="shared" si="5"/>
        <v>8</v>
      </c>
      <c r="AC62" s="11">
        <f t="shared" si="5"/>
        <v>16</v>
      </c>
      <c r="AD62" s="11">
        <f t="shared" si="5"/>
        <v>7</v>
      </c>
      <c r="AE62" s="11">
        <f t="shared" si="5"/>
        <v>8</v>
      </c>
      <c r="AF62" s="11">
        <f t="shared" si="5"/>
        <v>23</v>
      </c>
      <c r="AG62" s="11">
        <f t="shared" si="6"/>
        <v>39309</v>
      </c>
    </row>
    <row r="63" spans="24:38" x14ac:dyDescent="0.35">
      <c r="X63" s="12" t="s">
        <v>81</v>
      </c>
      <c r="Y63" s="11">
        <v>45393.63636363636</v>
      </c>
      <c r="Z63" s="11">
        <f t="shared" si="4"/>
        <v>14</v>
      </c>
      <c r="AA63" s="11">
        <f t="shared" si="5"/>
        <v>12</v>
      </c>
      <c r="AB63" s="11">
        <f t="shared" si="5"/>
        <v>12</v>
      </c>
      <c r="AC63" s="11">
        <f t="shared" si="5"/>
        <v>23</v>
      </c>
      <c r="AD63" s="11">
        <f t="shared" si="5"/>
        <v>10</v>
      </c>
      <c r="AE63" s="11">
        <f t="shared" si="5"/>
        <v>7</v>
      </c>
      <c r="AF63" s="11">
        <f t="shared" si="5"/>
        <v>28</v>
      </c>
      <c r="AG63" s="11">
        <f t="shared" si="6"/>
        <v>45393</v>
      </c>
    </row>
    <row r="64" spans="24:38" x14ac:dyDescent="0.35">
      <c r="X64" s="16" t="s">
        <v>85</v>
      </c>
      <c r="Y64" s="11">
        <v>34938</v>
      </c>
      <c r="Z64" s="11">
        <f t="shared" si="4"/>
        <v>24</v>
      </c>
      <c r="AA64" s="11">
        <f t="shared" si="5"/>
        <v>3</v>
      </c>
      <c r="AB64" s="11">
        <f t="shared" si="5"/>
        <v>22</v>
      </c>
      <c r="AC64" s="11">
        <f t="shared" si="5"/>
        <v>19</v>
      </c>
      <c r="AD64" s="11">
        <f t="shared" si="5"/>
        <v>18</v>
      </c>
      <c r="AE64" s="11">
        <f t="shared" si="5"/>
        <v>2</v>
      </c>
      <c r="AF64" s="11">
        <f t="shared" si="5"/>
        <v>1</v>
      </c>
      <c r="AG64" s="11">
        <f t="shared" si="6"/>
        <v>34938</v>
      </c>
    </row>
  </sheetData>
  <mergeCells count="12">
    <mergeCell ref="C3:D3"/>
    <mergeCell ref="E3:F3"/>
    <mergeCell ref="G3:H3"/>
    <mergeCell ref="I3:J3"/>
    <mergeCell ref="U3:V3"/>
    <mergeCell ref="AA2:AB2"/>
    <mergeCell ref="W3:X3"/>
    <mergeCell ref="K3:L3"/>
    <mergeCell ref="M3:N3"/>
    <mergeCell ref="O3:P3"/>
    <mergeCell ref="Q3:R3"/>
    <mergeCell ref="S3:T3"/>
  </mergeCells>
  <phoneticPr fontId="7" type="noConversion"/>
  <conditionalFormatting sqref="C4:Y3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:AC3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:AD3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W3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4:Y31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4:Z31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A4:AB3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4:AB3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:AE3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4:AF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40"/>
  <sheetViews>
    <sheetView topLeftCell="A95" zoomScale="50" zoomScaleNormal="50" workbookViewId="0">
      <selection activeCell="Y94" sqref="Y94"/>
    </sheetView>
  </sheetViews>
  <sheetFormatPr defaultRowHeight="14.5" x14ac:dyDescent="0.35"/>
  <cols>
    <col min="1" max="1" width="11.81640625" customWidth="1"/>
    <col min="5" max="5" width="14.08984375" customWidth="1"/>
    <col min="6" max="6" width="13.6328125" customWidth="1"/>
    <col min="7" max="7" width="9.90625" customWidth="1"/>
    <col min="9" max="9" width="13.26953125" bestFit="1" customWidth="1"/>
    <col min="13" max="13" width="17.7265625" style="3" customWidth="1"/>
    <col min="32" max="33" width="9.1796875" style="3"/>
  </cols>
  <sheetData>
    <row r="1" spans="1:31" ht="18" x14ac:dyDescent="0.35">
      <c r="A1" s="21"/>
      <c r="T1" s="21"/>
    </row>
    <row r="2" spans="1:31" x14ac:dyDescent="0.35">
      <c r="A2" s="22"/>
      <c r="T2" s="22"/>
    </row>
    <row r="5" spans="1:31" ht="30" x14ac:dyDescent="0.35">
      <c r="A5" s="23" t="s">
        <v>115</v>
      </c>
      <c r="B5" s="24">
        <v>8783499</v>
      </c>
      <c r="C5" s="23" t="s">
        <v>116</v>
      </c>
      <c r="D5" s="24">
        <v>28</v>
      </c>
      <c r="E5" s="23" t="s">
        <v>117</v>
      </c>
      <c r="F5" s="24">
        <v>7</v>
      </c>
      <c r="G5" s="23" t="s">
        <v>118</v>
      </c>
      <c r="H5" s="24">
        <v>28</v>
      </c>
      <c r="I5" s="23" t="s">
        <v>119</v>
      </c>
      <c r="J5" s="24">
        <v>0</v>
      </c>
      <c r="K5" s="23" t="s">
        <v>120</v>
      </c>
      <c r="L5" s="24" t="s">
        <v>205</v>
      </c>
      <c r="T5" s="23" t="s">
        <v>115</v>
      </c>
      <c r="U5" s="24">
        <v>5509257</v>
      </c>
      <c r="V5" s="23" t="s">
        <v>116</v>
      </c>
      <c r="W5" s="24">
        <v>28</v>
      </c>
      <c r="X5" s="23" t="s">
        <v>117</v>
      </c>
      <c r="Y5" s="24">
        <v>7</v>
      </c>
      <c r="Z5" s="23" t="s">
        <v>118</v>
      </c>
      <c r="AA5" s="24">
        <v>28</v>
      </c>
      <c r="AB5" s="23" t="s">
        <v>119</v>
      </c>
      <c r="AC5" s="24">
        <v>0</v>
      </c>
      <c r="AD5" s="23" t="s">
        <v>120</v>
      </c>
      <c r="AE5" s="24" t="s">
        <v>230</v>
      </c>
    </row>
    <row r="6" spans="1:31" ht="18.5" thickBot="1" x14ac:dyDescent="0.4">
      <c r="A6" s="21"/>
      <c r="T6" s="21"/>
    </row>
    <row r="7" spans="1:31" ht="15" thickBot="1" x14ac:dyDescent="0.4">
      <c r="A7" s="25" t="s">
        <v>121</v>
      </c>
      <c r="B7" s="25" t="s">
        <v>122</v>
      </c>
      <c r="C7" s="25" t="s">
        <v>123</v>
      </c>
      <c r="D7" s="25" t="s">
        <v>124</v>
      </c>
      <c r="E7" s="25" t="s">
        <v>125</v>
      </c>
      <c r="F7" s="25" t="s">
        <v>126</v>
      </c>
      <c r="G7" s="25" t="s">
        <v>127</v>
      </c>
      <c r="H7" s="25" t="s">
        <v>128</v>
      </c>
      <c r="I7" s="25" t="s">
        <v>129</v>
      </c>
      <c r="T7" s="25" t="s">
        <v>121</v>
      </c>
      <c r="U7" s="25" t="s">
        <v>122</v>
      </c>
      <c r="V7" s="25" t="s">
        <v>123</v>
      </c>
      <c r="W7" s="25" t="s">
        <v>124</v>
      </c>
      <c r="X7" s="25" t="s">
        <v>125</v>
      </c>
      <c r="Y7" s="25" t="s">
        <v>126</v>
      </c>
      <c r="Z7" s="25" t="s">
        <v>127</v>
      </c>
      <c r="AA7" s="25" t="s">
        <v>128</v>
      </c>
      <c r="AB7" s="25" t="s">
        <v>129</v>
      </c>
      <c r="AC7" s="30" t="str">
        <f>AI97</f>
        <v>final</v>
      </c>
    </row>
    <row r="8" spans="1:31" ht="15" thickBot="1" x14ac:dyDescent="0.4">
      <c r="A8" s="25" t="str">
        <f>A98</f>
        <v>Romania</v>
      </c>
      <c r="B8" s="26">
        <v>13</v>
      </c>
      <c r="C8" s="26">
        <v>9</v>
      </c>
      <c r="D8" s="26">
        <v>13</v>
      </c>
      <c r="E8" s="26">
        <v>12</v>
      </c>
      <c r="F8" s="26">
        <v>23</v>
      </c>
      <c r="G8" s="26">
        <v>16</v>
      </c>
      <c r="H8" s="26">
        <v>13</v>
      </c>
      <c r="I8" s="26">
        <v>37097</v>
      </c>
      <c r="K8">
        <f>29-B8</f>
        <v>16</v>
      </c>
      <c r="L8">
        <f t="shared" ref="L8:Q8" si="0">29-C8</f>
        <v>20</v>
      </c>
      <c r="M8" s="3">
        <f t="shared" si="0"/>
        <v>16</v>
      </c>
      <c r="N8">
        <f t="shared" si="0"/>
        <v>17</v>
      </c>
      <c r="O8">
        <f t="shared" si="0"/>
        <v>6</v>
      </c>
      <c r="P8">
        <f t="shared" si="0"/>
        <v>13</v>
      </c>
      <c r="Q8">
        <f t="shared" si="0"/>
        <v>16</v>
      </c>
      <c r="R8">
        <f>I8</f>
        <v>37097</v>
      </c>
      <c r="T8" s="25" t="s">
        <v>130</v>
      </c>
      <c r="U8" s="26">
        <v>16</v>
      </c>
      <c r="V8" s="26">
        <v>20</v>
      </c>
      <c r="W8" s="26">
        <v>16</v>
      </c>
      <c r="X8" s="26">
        <v>17</v>
      </c>
      <c r="Y8" s="26">
        <v>6</v>
      </c>
      <c r="Z8" s="26">
        <v>13</v>
      </c>
      <c r="AA8" s="26">
        <v>16</v>
      </c>
      <c r="AB8" s="26">
        <v>37097</v>
      </c>
      <c r="AC8" s="30">
        <f t="shared" ref="AC8:AC35" si="1">AI98</f>
        <v>0</v>
      </c>
    </row>
    <row r="9" spans="1:31" ht="15" thickBot="1" x14ac:dyDescent="0.4">
      <c r="A9" s="25" t="str">
        <f t="shared" ref="A9:A35" si="2">A99</f>
        <v>Croatia</v>
      </c>
      <c r="B9" s="26">
        <v>16</v>
      </c>
      <c r="C9" s="26">
        <v>16</v>
      </c>
      <c r="D9" s="26">
        <v>21</v>
      </c>
      <c r="E9" s="26">
        <v>9</v>
      </c>
      <c r="F9" s="26">
        <v>15</v>
      </c>
      <c r="G9" s="26">
        <v>19</v>
      </c>
      <c r="H9" s="26">
        <v>4</v>
      </c>
      <c r="I9" s="26">
        <v>6550</v>
      </c>
      <c r="K9">
        <f t="shared" ref="K9:K35" si="3">29-B9</f>
        <v>13</v>
      </c>
      <c r="L9">
        <f t="shared" ref="L9:L35" si="4">29-C9</f>
        <v>13</v>
      </c>
      <c r="M9" s="3">
        <f t="shared" ref="M9:M35" si="5">29-D9</f>
        <v>8</v>
      </c>
      <c r="N9">
        <f t="shared" ref="N9:N35" si="6">29-E9</f>
        <v>20</v>
      </c>
      <c r="O9">
        <f t="shared" ref="O9:O35" si="7">29-F9</f>
        <v>14</v>
      </c>
      <c r="P9">
        <f t="shared" ref="P9:P35" si="8">29-G9</f>
        <v>10</v>
      </c>
      <c r="Q9">
        <f t="shared" ref="Q9:Q23" si="9">29-H9</f>
        <v>25</v>
      </c>
      <c r="R9">
        <f t="shared" ref="R9:R35" si="10">I9</f>
        <v>6550</v>
      </c>
      <c r="T9" s="25" t="s">
        <v>131</v>
      </c>
      <c r="U9" s="26">
        <v>13</v>
      </c>
      <c r="V9" s="26">
        <v>13</v>
      </c>
      <c r="W9" s="26">
        <v>8</v>
      </c>
      <c r="X9" s="26">
        <v>20</v>
      </c>
      <c r="Y9" s="26">
        <v>14</v>
      </c>
      <c r="Z9" s="26">
        <v>10</v>
      </c>
      <c r="AA9" s="26">
        <v>25</v>
      </c>
      <c r="AB9" s="26">
        <v>6550</v>
      </c>
      <c r="AC9" s="30">
        <f t="shared" si="1"/>
        <v>0</v>
      </c>
    </row>
    <row r="10" spans="1:31" ht="15" thickBot="1" x14ac:dyDescent="0.4">
      <c r="A10" s="25" t="str">
        <f t="shared" si="2"/>
        <v>Poland</v>
      </c>
      <c r="B10" s="26">
        <v>14</v>
      </c>
      <c r="C10" s="26">
        <v>11</v>
      </c>
      <c r="D10" s="26">
        <v>18</v>
      </c>
      <c r="E10" s="26">
        <v>22</v>
      </c>
      <c r="F10" s="26">
        <v>2</v>
      </c>
      <c r="G10" s="26">
        <v>16</v>
      </c>
      <c r="H10" s="26">
        <v>15</v>
      </c>
      <c r="I10" s="26">
        <v>17127</v>
      </c>
      <c r="K10">
        <f t="shared" si="3"/>
        <v>15</v>
      </c>
      <c r="L10">
        <f t="shared" si="4"/>
        <v>18</v>
      </c>
      <c r="M10" s="3">
        <f t="shared" si="5"/>
        <v>11</v>
      </c>
      <c r="N10">
        <f t="shared" si="6"/>
        <v>7</v>
      </c>
      <c r="O10">
        <f t="shared" si="7"/>
        <v>27</v>
      </c>
      <c r="P10">
        <f t="shared" si="8"/>
        <v>13</v>
      </c>
      <c r="Q10">
        <f t="shared" si="9"/>
        <v>14</v>
      </c>
      <c r="R10">
        <f t="shared" si="10"/>
        <v>17127</v>
      </c>
      <c r="T10" s="25" t="s">
        <v>132</v>
      </c>
      <c r="U10" s="26">
        <v>15</v>
      </c>
      <c r="V10" s="26">
        <v>18</v>
      </c>
      <c r="W10" s="26">
        <v>11</v>
      </c>
      <c r="X10" s="26">
        <v>7</v>
      </c>
      <c r="Y10" s="26">
        <v>27</v>
      </c>
      <c r="Z10" s="26">
        <v>13</v>
      </c>
      <c r="AA10" s="26">
        <v>14</v>
      </c>
      <c r="AB10" s="26">
        <v>17127</v>
      </c>
      <c r="AC10" s="30">
        <f t="shared" si="1"/>
        <v>0</v>
      </c>
    </row>
    <row r="11" spans="1:31" ht="15" thickBot="1" x14ac:dyDescent="0.4">
      <c r="A11" s="25" t="str">
        <f t="shared" si="2"/>
        <v>Estonia</v>
      </c>
      <c r="B11" s="26">
        <v>18</v>
      </c>
      <c r="C11" s="26">
        <v>17</v>
      </c>
      <c r="D11" s="26">
        <v>7</v>
      </c>
      <c r="E11" s="26">
        <v>18</v>
      </c>
      <c r="F11" s="26">
        <v>17</v>
      </c>
      <c r="G11" s="26">
        <v>12</v>
      </c>
      <c r="H11" s="26">
        <v>26</v>
      </c>
      <c r="I11" s="26">
        <v>48604</v>
      </c>
      <c r="K11">
        <f t="shared" si="3"/>
        <v>11</v>
      </c>
      <c r="L11">
        <f t="shared" si="4"/>
        <v>12</v>
      </c>
      <c r="M11" s="3">
        <f t="shared" si="5"/>
        <v>22</v>
      </c>
      <c r="N11">
        <f t="shared" si="6"/>
        <v>11</v>
      </c>
      <c r="O11">
        <f t="shared" si="7"/>
        <v>12</v>
      </c>
      <c r="P11">
        <f t="shared" si="8"/>
        <v>17</v>
      </c>
      <c r="Q11">
        <f t="shared" si="9"/>
        <v>3</v>
      </c>
      <c r="R11">
        <f t="shared" si="10"/>
        <v>48604</v>
      </c>
      <c r="T11" s="25" t="s">
        <v>133</v>
      </c>
      <c r="U11" s="26">
        <v>11</v>
      </c>
      <c r="V11" s="26">
        <v>12</v>
      </c>
      <c r="W11" s="26">
        <v>22</v>
      </c>
      <c r="X11" s="26">
        <v>11</v>
      </c>
      <c r="Y11" s="26">
        <v>12</v>
      </c>
      <c r="Z11" s="26">
        <v>17</v>
      </c>
      <c r="AA11" s="26">
        <v>3</v>
      </c>
      <c r="AB11" s="26">
        <v>48604</v>
      </c>
      <c r="AC11" s="30">
        <f t="shared" si="1"/>
        <v>1</v>
      </c>
    </row>
    <row r="12" spans="1:31" ht="15" thickBot="1" x14ac:dyDescent="0.4">
      <c r="A12" s="25" t="str">
        <f t="shared" si="2"/>
        <v>Portugal</v>
      </c>
      <c r="B12" s="26">
        <v>17</v>
      </c>
      <c r="C12" s="26">
        <v>1</v>
      </c>
      <c r="D12" s="26">
        <v>26</v>
      </c>
      <c r="E12" s="26">
        <v>27</v>
      </c>
      <c r="F12" s="26">
        <v>9</v>
      </c>
      <c r="G12" s="26">
        <v>3</v>
      </c>
      <c r="H12" s="26">
        <v>14</v>
      </c>
      <c r="I12" s="26">
        <v>37022</v>
      </c>
      <c r="K12">
        <f t="shared" si="3"/>
        <v>12</v>
      </c>
      <c r="L12">
        <f t="shared" si="4"/>
        <v>28</v>
      </c>
      <c r="M12" s="3">
        <f t="shared" si="5"/>
        <v>3</v>
      </c>
      <c r="N12">
        <f t="shared" si="6"/>
        <v>2</v>
      </c>
      <c r="O12">
        <f t="shared" si="7"/>
        <v>20</v>
      </c>
      <c r="P12">
        <f t="shared" si="8"/>
        <v>26</v>
      </c>
      <c r="Q12">
        <f t="shared" si="9"/>
        <v>15</v>
      </c>
      <c r="R12">
        <f t="shared" si="10"/>
        <v>37022</v>
      </c>
      <c r="T12" s="25" t="s">
        <v>134</v>
      </c>
      <c r="U12" s="26">
        <v>12</v>
      </c>
      <c r="V12" s="26">
        <v>28</v>
      </c>
      <c r="W12" s="26">
        <v>3</v>
      </c>
      <c r="X12" s="26">
        <v>2</v>
      </c>
      <c r="Y12" s="26">
        <v>20</v>
      </c>
      <c r="Z12" s="26">
        <v>26</v>
      </c>
      <c r="AA12" s="26">
        <v>15</v>
      </c>
      <c r="AB12" s="26">
        <v>37022</v>
      </c>
      <c r="AC12" s="30">
        <f t="shared" si="1"/>
        <v>0</v>
      </c>
    </row>
    <row r="13" spans="1:31" ht="15" thickBot="1" x14ac:dyDescent="0.4">
      <c r="A13" s="25" t="str">
        <f t="shared" si="2"/>
        <v>Slovenia</v>
      </c>
      <c r="B13" s="26">
        <v>20</v>
      </c>
      <c r="C13" s="26">
        <v>25</v>
      </c>
      <c r="D13" s="26">
        <v>4</v>
      </c>
      <c r="E13" s="26">
        <v>11</v>
      </c>
      <c r="F13" s="26">
        <v>6</v>
      </c>
      <c r="G13" s="26">
        <v>23</v>
      </c>
      <c r="H13" s="26">
        <v>21</v>
      </c>
      <c r="I13" s="26">
        <v>16284</v>
      </c>
      <c r="K13">
        <f t="shared" si="3"/>
        <v>9</v>
      </c>
      <c r="L13">
        <f t="shared" si="4"/>
        <v>4</v>
      </c>
      <c r="M13" s="3">
        <f t="shared" si="5"/>
        <v>25</v>
      </c>
      <c r="N13">
        <f t="shared" si="6"/>
        <v>18</v>
      </c>
      <c r="O13">
        <f t="shared" si="7"/>
        <v>23</v>
      </c>
      <c r="P13">
        <f t="shared" si="8"/>
        <v>6</v>
      </c>
      <c r="Q13">
        <f t="shared" si="9"/>
        <v>8</v>
      </c>
      <c r="R13">
        <f t="shared" si="10"/>
        <v>16284</v>
      </c>
      <c r="T13" s="25" t="s">
        <v>135</v>
      </c>
      <c r="U13" s="26">
        <v>9</v>
      </c>
      <c r="V13" s="26">
        <v>4</v>
      </c>
      <c r="W13" s="26">
        <v>25</v>
      </c>
      <c r="X13" s="26">
        <v>18</v>
      </c>
      <c r="Y13" s="26">
        <v>23</v>
      </c>
      <c r="Z13" s="26">
        <v>6</v>
      </c>
      <c r="AA13" s="26">
        <v>8</v>
      </c>
      <c r="AB13" s="26">
        <v>16284</v>
      </c>
      <c r="AC13" s="30">
        <f t="shared" si="1"/>
        <v>0</v>
      </c>
    </row>
    <row r="14" spans="1:31" ht="15" thickBot="1" x14ac:dyDescent="0.4">
      <c r="A14" s="25" t="str">
        <f t="shared" si="2"/>
        <v>Greece</v>
      </c>
      <c r="B14" s="26">
        <v>21</v>
      </c>
      <c r="C14" s="26">
        <v>20</v>
      </c>
      <c r="D14" s="26">
        <v>5</v>
      </c>
      <c r="E14" s="26">
        <v>17</v>
      </c>
      <c r="F14" s="26">
        <v>14</v>
      </c>
      <c r="G14" s="26">
        <v>14</v>
      </c>
      <c r="H14" s="26">
        <v>5</v>
      </c>
      <c r="I14" s="26">
        <v>52881</v>
      </c>
      <c r="K14">
        <f t="shared" si="3"/>
        <v>8</v>
      </c>
      <c r="L14">
        <f t="shared" si="4"/>
        <v>9</v>
      </c>
      <c r="M14" s="3">
        <f t="shared" si="5"/>
        <v>24</v>
      </c>
      <c r="N14">
        <f t="shared" si="6"/>
        <v>12</v>
      </c>
      <c r="O14">
        <f t="shared" si="7"/>
        <v>15</v>
      </c>
      <c r="P14">
        <f t="shared" si="8"/>
        <v>15</v>
      </c>
      <c r="Q14">
        <f t="shared" si="9"/>
        <v>24</v>
      </c>
      <c r="R14">
        <f t="shared" si="10"/>
        <v>52881</v>
      </c>
      <c r="T14" s="25" t="s">
        <v>136</v>
      </c>
      <c r="U14" s="26">
        <v>8</v>
      </c>
      <c r="V14" s="26">
        <v>9</v>
      </c>
      <c r="W14" s="26">
        <v>24</v>
      </c>
      <c r="X14" s="26">
        <v>12</v>
      </c>
      <c r="Y14" s="26">
        <v>15</v>
      </c>
      <c r="Z14" s="26">
        <v>15</v>
      </c>
      <c r="AA14" s="26">
        <v>24</v>
      </c>
      <c r="AB14" s="26">
        <v>52881</v>
      </c>
      <c r="AC14" s="30">
        <f t="shared" si="1"/>
        <v>1</v>
      </c>
    </row>
    <row r="15" spans="1:31" ht="15" thickBot="1" x14ac:dyDescent="0.4">
      <c r="A15" s="25" t="str">
        <f t="shared" si="2"/>
        <v>Belgium</v>
      </c>
      <c r="B15" s="26">
        <v>15</v>
      </c>
      <c r="C15" s="26">
        <v>10</v>
      </c>
      <c r="D15" s="26">
        <v>19</v>
      </c>
      <c r="E15" s="26">
        <v>2</v>
      </c>
      <c r="F15" s="26">
        <v>24</v>
      </c>
      <c r="G15" s="26">
        <v>6</v>
      </c>
      <c r="H15" s="26">
        <v>9</v>
      </c>
      <c r="I15" s="26">
        <v>17095</v>
      </c>
      <c r="K15">
        <f t="shared" si="3"/>
        <v>14</v>
      </c>
      <c r="L15">
        <f t="shared" si="4"/>
        <v>19</v>
      </c>
      <c r="M15" s="3">
        <f t="shared" si="5"/>
        <v>10</v>
      </c>
      <c r="N15">
        <f t="shared" si="6"/>
        <v>27</v>
      </c>
      <c r="O15">
        <f t="shared" si="7"/>
        <v>5</v>
      </c>
      <c r="P15">
        <f t="shared" si="8"/>
        <v>23</v>
      </c>
      <c r="Q15">
        <f t="shared" si="9"/>
        <v>20</v>
      </c>
      <c r="R15">
        <f t="shared" si="10"/>
        <v>17095</v>
      </c>
      <c r="T15" s="25" t="s">
        <v>137</v>
      </c>
      <c r="U15" s="26">
        <v>14</v>
      </c>
      <c r="V15" s="26">
        <v>19</v>
      </c>
      <c r="W15" s="26">
        <v>10</v>
      </c>
      <c r="X15" s="26">
        <v>27</v>
      </c>
      <c r="Y15" s="26">
        <v>5</v>
      </c>
      <c r="Z15" s="26">
        <v>23</v>
      </c>
      <c r="AA15" s="26">
        <v>20</v>
      </c>
      <c r="AB15" s="26">
        <v>17095</v>
      </c>
      <c r="AC15" s="30">
        <f t="shared" si="1"/>
        <v>0</v>
      </c>
    </row>
    <row r="16" spans="1:31" ht="15" thickBot="1" x14ac:dyDescent="0.4">
      <c r="A16" s="25" t="str">
        <f t="shared" si="2"/>
        <v>Germany (until 1990 former territory of the FRG)</v>
      </c>
      <c r="B16" s="26">
        <v>19</v>
      </c>
      <c r="C16" s="26">
        <v>5</v>
      </c>
      <c r="D16" s="26">
        <v>23</v>
      </c>
      <c r="E16" s="26">
        <v>3</v>
      </c>
      <c r="F16" s="26">
        <v>26</v>
      </c>
      <c r="G16" s="26">
        <v>4</v>
      </c>
      <c r="H16" s="26">
        <v>6</v>
      </c>
      <c r="I16" s="26">
        <v>23634</v>
      </c>
      <c r="K16">
        <f t="shared" si="3"/>
        <v>10</v>
      </c>
      <c r="L16">
        <f t="shared" si="4"/>
        <v>24</v>
      </c>
      <c r="M16" s="3">
        <f t="shared" si="5"/>
        <v>6</v>
      </c>
      <c r="N16">
        <f t="shared" si="6"/>
        <v>26</v>
      </c>
      <c r="O16">
        <f t="shared" si="7"/>
        <v>3</v>
      </c>
      <c r="P16">
        <f t="shared" si="8"/>
        <v>25</v>
      </c>
      <c r="Q16">
        <f t="shared" si="9"/>
        <v>23</v>
      </c>
      <c r="R16">
        <f t="shared" si="10"/>
        <v>23634</v>
      </c>
      <c r="T16" s="25" t="s">
        <v>138</v>
      </c>
      <c r="U16" s="26">
        <v>10</v>
      </c>
      <c r="V16" s="26">
        <v>24</v>
      </c>
      <c r="W16" s="26">
        <v>6</v>
      </c>
      <c r="X16" s="26">
        <v>26</v>
      </c>
      <c r="Y16" s="26">
        <v>3</v>
      </c>
      <c r="Z16" s="26">
        <v>25</v>
      </c>
      <c r="AA16" s="26">
        <v>23</v>
      </c>
      <c r="AB16" s="26">
        <v>23634</v>
      </c>
      <c r="AC16" s="30">
        <f t="shared" si="1"/>
        <v>1</v>
      </c>
    </row>
    <row r="17" spans="1:29" ht="15" thickBot="1" x14ac:dyDescent="0.4">
      <c r="A17" s="25" t="str">
        <f t="shared" si="2"/>
        <v>Malta</v>
      </c>
      <c r="B17" s="26">
        <v>22</v>
      </c>
      <c r="C17" s="26">
        <v>2</v>
      </c>
      <c r="D17" s="26">
        <v>24</v>
      </c>
      <c r="E17" s="26">
        <v>4</v>
      </c>
      <c r="F17" s="26">
        <v>19</v>
      </c>
      <c r="G17" s="26">
        <v>1</v>
      </c>
      <c r="H17" s="26">
        <v>7</v>
      </c>
      <c r="I17" s="26">
        <v>33088</v>
      </c>
      <c r="K17">
        <f t="shared" si="3"/>
        <v>7</v>
      </c>
      <c r="L17">
        <f t="shared" si="4"/>
        <v>27</v>
      </c>
      <c r="M17" s="3">
        <f t="shared" si="5"/>
        <v>5</v>
      </c>
      <c r="N17">
        <f t="shared" si="6"/>
        <v>25</v>
      </c>
      <c r="O17">
        <f t="shared" si="7"/>
        <v>10</v>
      </c>
      <c r="P17">
        <f t="shared" si="8"/>
        <v>28</v>
      </c>
      <c r="Q17">
        <f t="shared" si="9"/>
        <v>22</v>
      </c>
      <c r="R17">
        <f t="shared" si="10"/>
        <v>33088</v>
      </c>
      <c r="T17" s="25" t="s">
        <v>139</v>
      </c>
      <c r="U17" s="26">
        <v>7</v>
      </c>
      <c r="V17" s="26">
        <v>27</v>
      </c>
      <c r="W17" s="26">
        <v>5</v>
      </c>
      <c r="X17" s="26">
        <v>25</v>
      </c>
      <c r="Y17" s="26">
        <v>10</v>
      </c>
      <c r="Z17" s="26">
        <v>28</v>
      </c>
      <c r="AA17" s="26">
        <v>22</v>
      </c>
      <c r="AB17" s="26">
        <v>33088</v>
      </c>
      <c r="AC17" s="30">
        <f t="shared" si="1"/>
        <v>0</v>
      </c>
    </row>
    <row r="18" spans="1:29" ht="18.5" thickBot="1" x14ac:dyDescent="0.4">
      <c r="A18" s="25" t="str">
        <f t="shared" si="2"/>
        <v>United Kingdom</v>
      </c>
      <c r="B18" s="26">
        <v>23</v>
      </c>
      <c r="C18" s="26">
        <v>21</v>
      </c>
      <c r="D18" s="26">
        <v>14</v>
      </c>
      <c r="E18" s="26">
        <v>5</v>
      </c>
      <c r="F18" s="26">
        <v>11</v>
      </c>
      <c r="G18" s="26">
        <v>12</v>
      </c>
      <c r="H18" s="26">
        <v>12</v>
      </c>
      <c r="I18" s="26">
        <v>11248</v>
      </c>
      <c r="K18">
        <f t="shared" si="3"/>
        <v>6</v>
      </c>
      <c r="L18">
        <f t="shared" si="4"/>
        <v>8</v>
      </c>
      <c r="M18" s="3">
        <f t="shared" si="5"/>
        <v>15</v>
      </c>
      <c r="N18">
        <f t="shared" si="6"/>
        <v>24</v>
      </c>
      <c r="O18">
        <f t="shared" si="7"/>
        <v>18</v>
      </c>
      <c r="P18">
        <f t="shared" si="8"/>
        <v>17</v>
      </c>
      <c r="Q18">
        <f t="shared" si="9"/>
        <v>17</v>
      </c>
      <c r="R18">
        <f t="shared" si="10"/>
        <v>11248</v>
      </c>
      <c r="T18" s="25" t="s">
        <v>140</v>
      </c>
      <c r="U18" s="26">
        <v>6</v>
      </c>
      <c r="V18" s="26">
        <v>8</v>
      </c>
      <c r="W18" s="26">
        <v>15</v>
      </c>
      <c r="X18" s="26">
        <v>24</v>
      </c>
      <c r="Y18" s="26">
        <v>18</v>
      </c>
      <c r="Z18" s="26">
        <v>17</v>
      </c>
      <c r="AA18" s="26">
        <v>17</v>
      </c>
      <c r="AB18" s="26">
        <v>11248</v>
      </c>
      <c r="AC18" s="30">
        <f t="shared" si="1"/>
        <v>1</v>
      </c>
    </row>
    <row r="19" spans="1:29" ht="15" thickBot="1" x14ac:dyDescent="0.4">
      <c r="A19" s="25" t="str">
        <f t="shared" si="2"/>
        <v>Slovakia</v>
      </c>
      <c r="B19" s="26">
        <v>24</v>
      </c>
      <c r="C19" s="26">
        <v>4</v>
      </c>
      <c r="D19" s="26">
        <v>25</v>
      </c>
      <c r="E19" s="26">
        <v>1</v>
      </c>
      <c r="F19" s="26">
        <v>25</v>
      </c>
      <c r="G19" s="26">
        <v>5</v>
      </c>
      <c r="H19" s="26">
        <v>8</v>
      </c>
      <c r="I19" s="26">
        <v>27732</v>
      </c>
      <c r="K19">
        <f t="shared" si="3"/>
        <v>5</v>
      </c>
      <c r="L19">
        <f t="shared" si="4"/>
        <v>25</v>
      </c>
      <c r="M19" s="3">
        <f t="shared" si="5"/>
        <v>4</v>
      </c>
      <c r="N19">
        <f t="shared" si="6"/>
        <v>28</v>
      </c>
      <c r="O19">
        <f t="shared" si="7"/>
        <v>4</v>
      </c>
      <c r="P19">
        <f t="shared" si="8"/>
        <v>24</v>
      </c>
      <c r="Q19">
        <f t="shared" si="9"/>
        <v>21</v>
      </c>
      <c r="R19">
        <f t="shared" si="10"/>
        <v>27732</v>
      </c>
      <c r="T19" s="25" t="s">
        <v>141</v>
      </c>
      <c r="U19" s="26">
        <v>5</v>
      </c>
      <c r="V19" s="26">
        <v>25</v>
      </c>
      <c r="W19" s="26">
        <v>4</v>
      </c>
      <c r="X19" s="26">
        <v>28</v>
      </c>
      <c r="Y19" s="26">
        <v>4</v>
      </c>
      <c r="Z19" s="26">
        <v>24</v>
      </c>
      <c r="AA19" s="26">
        <v>21</v>
      </c>
      <c r="AB19" s="26">
        <v>27732</v>
      </c>
      <c r="AC19" s="30">
        <f t="shared" si="1"/>
        <v>1</v>
      </c>
    </row>
    <row r="20" spans="1:29" ht="15" thickBot="1" x14ac:dyDescent="0.4">
      <c r="A20" s="25" t="str">
        <f t="shared" si="2"/>
        <v>Finland</v>
      </c>
      <c r="B20" s="26">
        <v>25</v>
      </c>
      <c r="C20" s="26">
        <v>26</v>
      </c>
      <c r="D20" s="26">
        <v>3</v>
      </c>
      <c r="E20" s="26">
        <v>10</v>
      </c>
      <c r="F20" s="26">
        <v>15</v>
      </c>
      <c r="G20" s="26">
        <v>23</v>
      </c>
      <c r="H20" s="26">
        <v>20</v>
      </c>
      <c r="I20" s="26">
        <v>22792</v>
      </c>
      <c r="K20">
        <f t="shared" si="3"/>
        <v>4</v>
      </c>
      <c r="L20">
        <f t="shared" si="4"/>
        <v>3</v>
      </c>
      <c r="M20" s="3">
        <f t="shared" si="5"/>
        <v>26</v>
      </c>
      <c r="N20">
        <f t="shared" si="6"/>
        <v>19</v>
      </c>
      <c r="O20">
        <f t="shared" si="7"/>
        <v>14</v>
      </c>
      <c r="P20">
        <f t="shared" si="8"/>
        <v>6</v>
      </c>
      <c r="Q20">
        <f t="shared" si="9"/>
        <v>9</v>
      </c>
      <c r="R20">
        <f t="shared" si="10"/>
        <v>22792</v>
      </c>
      <c r="T20" s="25" t="s">
        <v>142</v>
      </c>
      <c r="U20" s="26">
        <v>4</v>
      </c>
      <c r="V20" s="26">
        <v>3</v>
      </c>
      <c r="W20" s="26">
        <v>26</v>
      </c>
      <c r="X20" s="26">
        <v>19</v>
      </c>
      <c r="Y20" s="26">
        <v>14</v>
      </c>
      <c r="Z20" s="26">
        <v>6</v>
      </c>
      <c r="AA20" s="26">
        <v>9</v>
      </c>
      <c r="AB20" s="26">
        <v>22792</v>
      </c>
      <c r="AC20" s="30">
        <f t="shared" si="1"/>
        <v>1</v>
      </c>
    </row>
    <row r="21" spans="1:29" ht="15" thickBot="1" x14ac:dyDescent="0.4">
      <c r="A21" s="25" t="str">
        <f t="shared" si="2"/>
        <v>Spain</v>
      </c>
      <c r="B21" s="26">
        <v>26</v>
      </c>
      <c r="C21" s="26">
        <v>24</v>
      </c>
      <c r="D21" s="26">
        <v>9</v>
      </c>
      <c r="E21" s="26">
        <v>15</v>
      </c>
      <c r="F21" s="26">
        <v>5</v>
      </c>
      <c r="G21" s="26">
        <v>25</v>
      </c>
      <c r="H21" s="26">
        <v>26</v>
      </c>
      <c r="I21" s="26">
        <v>12570</v>
      </c>
      <c r="K21">
        <f t="shared" si="3"/>
        <v>3</v>
      </c>
      <c r="L21">
        <f t="shared" si="4"/>
        <v>5</v>
      </c>
      <c r="M21" s="3">
        <f t="shared" si="5"/>
        <v>20</v>
      </c>
      <c r="N21">
        <f t="shared" si="6"/>
        <v>14</v>
      </c>
      <c r="O21">
        <f t="shared" si="7"/>
        <v>24</v>
      </c>
      <c r="P21">
        <f t="shared" si="8"/>
        <v>4</v>
      </c>
      <c r="Q21">
        <f t="shared" si="9"/>
        <v>3</v>
      </c>
      <c r="R21">
        <f t="shared" si="10"/>
        <v>12570</v>
      </c>
      <c r="T21" s="25" t="s">
        <v>143</v>
      </c>
      <c r="U21" s="26">
        <v>3</v>
      </c>
      <c r="V21" s="26">
        <v>5</v>
      </c>
      <c r="W21" s="26">
        <v>20</v>
      </c>
      <c r="X21" s="26">
        <v>14</v>
      </c>
      <c r="Y21" s="26">
        <v>24</v>
      </c>
      <c r="Z21" s="26">
        <v>4</v>
      </c>
      <c r="AA21" s="26">
        <v>3</v>
      </c>
      <c r="AB21" s="26">
        <v>12570</v>
      </c>
      <c r="AC21" s="30">
        <f t="shared" si="1"/>
        <v>1</v>
      </c>
    </row>
    <row r="22" spans="1:29" ht="15" thickBot="1" x14ac:dyDescent="0.4">
      <c r="A22" s="25" t="str">
        <f t="shared" si="2"/>
        <v>Latvia</v>
      </c>
      <c r="B22" s="26">
        <v>27</v>
      </c>
      <c r="C22" s="26">
        <v>22</v>
      </c>
      <c r="D22" s="26">
        <v>10</v>
      </c>
      <c r="E22" s="26">
        <v>7</v>
      </c>
      <c r="F22" s="26">
        <v>1</v>
      </c>
      <c r="G22" s="26">
        <v>21</v>
      </c>
      <c r="H22" s="26">
        <v>25</v>
      </c>
      <c r="I22" s="26">
        <v>13402</v>
      </c>
      <c r="K22">
        <f t="shared" si="3"/>
        <v>2</v>
      </c>
      <c r="L22">
        <f t="shared" si="4"/>
        <v>7</v>
      </c>
      <c r="M22" s="3">
        <f t="shared" si="5"/>
        <v>19</v>
      </c>
      <c r="N22">
        <f t="shared" si="6"/>
        <v>22</v>
      </c>
      <c r="O22">
        <f t="shared" si="7"/>
        <v>28</v>
      </c>
      <c r="P22">
        <f t="shared" si="8"/>
        <v>8</v>
      </c>
      <c r="Q22">
        <f t="shared" si="9"/>
        <v>4</v>
      </c>
      <c r="R22">
        <f t="shared" si="10"/>
        <v>13402</v>
      </c>
      <c r="T22" s="25" t="s">
        <v>144</v>
      </c>
      <c r="U22" s="26">
        <v>2</v>
      </c>
      <c r="V22" s="26">
        <v>7</v>
      </c>
      <c r="W22" s="26">
        <v>19</v>
      </c>
      <c r="X22" s="26">
        <v>22</v>
      </c>
      <c r="Y22" s="26">
        <v>28</v>
      </c>
      <c r="Z22" s="26">
        <v>8</v>
      </c>
      <c r="AA22" s="26">
        <v>4</v>
      </c>
      <c r="AB22" s="26">
        <v>13402</v>
      </c>
      <c r="AC22" s="30">
        <f t="shared" si="1"/>
        <v>0</v>
      </c>
    </row>
    <row r="23" spans="1:29" ht="15" thickBot="1" x14ac:dyDescent="0.4">
      <c r="A23" s="25" t="str">
        <f t="shared" si="2"/>
        <v>Hungary</v>
      </c>
      <c r="B23" s="26">
        <v>28</v>
      </c>
      <c r="C23" s="26">
        <v>27</v>
      </c>
      <c r="D23" s="26">
        <v>1</v>
      </c>
      <c r="E23" s="26">
        <v>25</v>
      </c>
      <c r="F23" s="26">
        <v>21</v>
      </c>
      <c r="G23" s="26">
        <v>25</v>
      </c>
      <c r="H23" s="26">
        <v>24</v>
      </c>
      <c r="I23" s="26">
        <v>91162</v>
      </c>
      <c r="K23">
        <f t="shared" si="3"/>
        <v>1</v>
      </c>
      <c r="L23">
        <f t="shared" si="4"/>
        <v>2</v>
      </c>
      <c r="M23" s="3">
        <f t="shared" si="5"/>
        <v>28</v>
      </c>
      <c r="N23">
        <f t="shared" si="6"/>
        <v>4</v>
      </c>
      <c r="O23">
        <f t="shared" si="7"/>
        <v>8</v>
      </c>
      <c r="P23">
        <f t="shared" si="8"/>
        <v>4</v>
      </c>
      <c r="Q23">
        <f t="shared" si="9"/>
        <v>5</v>
      </c>
      <c r="R23">
        <f t="shared" si="10"/>
        <v>91162</v>
      </c>
      <c r="T23" s="25" t="s">
        <v>145</v>
      </c>
      <c r="U23" s="26">
        <v>1</v>
      </c>
      <c r="V23" s="26">
        <v>2</v>
      </c>
      <c r="W23" s="26">
        <v>28</v>
      </c>
      <c r="X23" s="26">
        <v>4</v>
      </c>
      <c r="Y23" s="26">
        <v>8</v>
      </c>
      <c r="Z23" s="26">
        <v>4</v>
      </c>
      <c r="AA23" s="26">
        <v>5</v>
      </c>
      <c r="AB23" s="26">
        <v>91162</v>
      </c>
      <c r="AC23" s="30">
        <f t="shared" si="1"/>
        <v>1</v>
      </c>
    </row>
    <row r="24" spans="1:29" ht="36.5" thickBot="1" x14ac:dyDescent="0.4">
      <c r="A24" s="25" t="str">
        <f t="shared" si="2"/>
        <v>Bulgaria</v>
      </c>
      <c r="B24" s="26">
        <v>9</v>
      </c>
      <c r="C24" s="26">
        <v>14</v>
      </c>
      <c r="D24" s="26">
        <v>20</v>
      </c>
      <c r="E24" s="26">
        <v>20</v>
      </c>
      <c r="F24" s="26">
        <v>13</v>
      </c>
      <c r="G24" s="26">
        <v>21</v>
      </c>
      <c r="H24" s="26">
        <v>3</v>
      </c>
      <c r="I24" s="26">
        <v>11848</v>
      </c>
      <c r="K24">
        <f t="shared" si="3"/>
        <v>20</v>
      </c>
      <c r="L24">
        <f t="shared" si="4"/>
        <v>15</v>
      </c>
      <c r="M24" s="3">
        <f t="shared" si="5"/>
        <v>9</v>
      </c>
      <c r="N24">
        <f t="shared" si="6"/>
        <v>9</v>
      </c>
      <c r="O24">
        <f t="shared" si="7"/>
        <v>16</v>
      </c>
      <c r="P24">
        <f t="shared" si="8"/>
        <v>8</v>
      </c>
      <c r="Q24">
        <f t="shared" ref="Q24:Q35" si="11">29-H24</f>
        <v>26</v>
      </c>
      <c r="R24">
        <f t="shared" si="10"/>
        <v>11848</v>
      </c>
      <c r="T24" s="25" t="s">
        <v>146</v>
      </c>
      <c r="U24" s="26">
        <v>20</v>
      </c>
      <c r="V24" s="26">
        <v>15</v>
      </c>
      <c r="W24" s="26">
        <v>9</v>
      </c>
      <c r="X24" s="26">
        <v>9</v>
      </c>
      <c r="Y24" s="26">
        <v>16</v>
      </c>
      <c r="Z24" s="26">
        <v>8</v>
      </c>
      <c r="AA24" s="26">
        <v>26</v>
      </c>
      <c r="AB24" s="26">
        <v>11848</v>
      </c>
      <c r="AC24" s="30">
        <f t="shared" si="1"/>
        <v>0</v>
      </c>
    </row>
    <row r="25" spans="1:29" ht="15" thickBot="1" x14ac:dyDescent="0.4">
      <c r="A25" s="25" t="str">
        <f t="shared" si="2"/>
        <v>France</v>
      </c>
      <c r="B25" s="26">
        <v>7</v>
      </c>
      <c r="C25" s="26">
        <v>28</v>
      </c>
      <c r="D25" s="26">
        <v>2</v>
      </c>
      <c r="E25" s="26">
        <v>28</v>
      </c>
      <c r="F25" s="26">
        <v>27</v>
      </c>
      <c r="G25" s="26">
        <v>25</v>
      </c>
      <c r="H25" s="26">
        <v>22</v>
      </c>
      <c r="I25" s="26">
        <v>21616</v>
      </c>
      <c r="K25">
        <f t="shared" si="3"/>
        <v>22</v>
      </c>
      <c r="L25">
        <f t="shared" si="4"/>
        <v>1</v>
      </c>
      <c r="M25" s="3">
        <f t="shared" si="5"/>
        <v>27</v>
      </c>
      <c r="N25">
        <f t="shared" si="6"/>
        <v>1</v>
      </c>
      <c r="O25">
        <f t="shared" si="7"/>
        <v>2</v>
      </c>
      <c r="P25">
        <f t="shared" si="8"/>
        <v>4</v>
      </c>
      <c r="Q25">
        <f t="shared" si="11"/>
        <v>7</v>
      </c>
      <c r="R25">
        <f t="shared" si="10"/>
        <v>21616</v>
      </c>
      <c r="T25" s="25" t="s">
        <v>147</v>
      </c>
      <c r="U25" s="26">
        <v>22</v>
      </c>
      <c r="V25" s="26">
        <v>1</v>
      </c>
      <c r="W25" s="26">
        <v>27</v>
      </c>
      <c r="X25" s="26">
        <v>1</v>
      </c>
      <c r="Y25" s="26">
        <v>2</v>
      </c>
      <c r="Z25" s="26">
        <v>4</v>
      </c>
      <c r="AA25" s="26">
        <v>7</v>
      </c>
      <c r="AB25" s="26">
        <v>21616</v>
      </c>
      <c r="AC25" s="30">
        <f t="shared" si="1"/>
        <v>1</v>
      </c>
    </row>
    <row r="26" spans="1:29" ht="15" thickBot="1" x14ac:dyDescent="0.4">
      <c r="A26" s="25" t="str">
        <f t="shared" si="2"/>
        <v>Italy</v>
      </c>
      <c r="B26" s="26">
        <v>11</v>
      </c>
      <c r="C26" s="26">
        <v>8</v>
      </c>
      <c r="D26" s="26">
        <v>16</v>
      </c>
      <c r="E26" s="26">
        <v>26</v>
      </c>
      <c r="F26" s="26">
        <v>20</v>
      </c>
      <c r="G26" s="26">
        <v>16</v>
      </c>
      <c r="H26" s="26">
        <v>18</v>
      </c>
      <c r="I26" s="26">
        <v>41659</v>
      </c>
      <c r="K26">
        <f t="shared" si="3"/>
        <v>18</v>
      </c>
      <c r="L26">
        <f t="shared" si="4"/>
        <v>21</v>
      </c>
      <c r="M26" s="3">
        <f t="shared" si="5"/>
        <v>13</v>
      </c>
      <c r="N26">
        <f t="shared" si="6"/>
        <v>3</v>
      </c>
      <c r="O26">
        <f t="shared" si="7"/>
        <v>9</v>
      </c>
      <c r="P26">
        <f t="shared" si="8"/>
        <v>13</v>
      </c>
      <c r="Q26">
        <f t="shared" si="11"/>
        <v>11</v>
      </c>
      <c r="R26">
        <f t="shared" si="10"/>
        <v>41659</v>
      </c>
      <c r="T26" s="25" t="s">
        <v>148</v>
      </c>
      <c r="U26" s="26">
        <v>18</v>
      </c>
      <c r="V26" s="26">
        <v>21</v>
      </c>
      <c r="W26" s="26">
        <v>13</v>
      </c>
      <c r="X26" s="26">
        <v>3</v>
      </c>
      <c r="Y26" s="26">
        <v>9</v>
      </c>
      <c r="Z26" s="26">
        <v>13</v>
      </c>
      <c r="AA26" s="26">
        <v>11</v>
      </c>
      <c r="AB26" s="26">
        <v>41659</v>
      </c>
      <c r="AC26" s="30">
        <f t="shared" si="1"/>
        <v>1</v>
      </c>
    </row>
    <row r="27" spans="1:29" ht="15" thickBot="1" x14ac:dyDescent="0.4">
      <c r="A27" s="25" t="str">
        <f t="shared" si="2"/>
        <v>Lithuania</v>
      </c>
      <c r="B27" s="26">
        <v>10</v>
      </c>
      <c r="C27" s="26">
        <v>15</v>
      </c>
      <c r="D27" s="26">
        <v>11</v>
      </c>
      <c r="E27" s="26">
        <v>24</v>
      </c>
      <c r="F27" s="26">
        <v>12</v>
      </c>
      <c r="G27" s="26">
        <v>15</v>
      </c>
      <c r="H27" s="26">
        <v>17</v>
      </c>
      <c r="I27" s="26">
        <v>40060</v>
      </c>
      <c r="K27">
        <f t="shared" si="3"/>
        <v>19</v>
      </c>
      <c r="L27">
        <f t="shared" si="4"/>
        <v>14</v>
      </c>
      <c r="M27" s="3">
        <f t="shared" si="5"/>
        <v>18</v>
      </c>
      <c r="N27">
        <f t="shared" si="6"/>
        <v>5</v>
      </c>
      <c r="O27">
        <f t="shared" si="7"/>
        <v>17</v>
      </c>
      <c r="P27">
        <f t="shared" si="8"/>
        <v>14</v>
      </c>
      <c r="Q27">
        <f t="shared" si="11"/>
        <v>12</v>
      </c>
      <c r="R27">
        <f t="shared" si="10"/>
        <v>40060</v>
      </c>
      <c r="T27" s="25" t="s">
        <v>149</v>
      </c>
      <c r="U27" s="26">
        <v>19</v>
      </c>
      <c r="V27" s="26">
        <v>14</v>
      </c>
      <c r="W27" s="26">
        <v>18</v>
      </c>
      <c r="X27" s="26">
        <v>5</v>
      </c>
      <c r="Y27" s="26">
        <v>17</v>
      </c>
      <c r="Z27" s="26">
        <v>14</v>
      </c>
      <c r="AA27" s="26">
        <v>12</v>
      </c>
      <c r="AB27" s="26">
        <v>40060</v>
      </c>
      <c r="AC27" s="30">
        <f t="shared" si="1"/>
        <v>1</v>
      </c>
    </row>
    <row r="28" spans="1:29" ht="15" thickBot="1" x14ac:dyDescent="0.4">
      <c r="A28" s="25" t="str">
        <f t="shared" si="2"/>
        <v>Luxembourg</v>
      </c>
      <c r="B28" s="26">
        <v>8</v>
      </c>
      <c r="C28" s="26">
        <v>6</v>
      </c>
      <c r="D28" s="26">
        <v>28</v>
      </c>
      <c r="E28" s="26">
        <v>14</v>
      </c>
      <c r="F28" s="26">
        <v>3</v>
      </c>
      <c r="G28" s="26">
        <v>10</v>
      </c>
      <c r="H28" s="26">
        <v>10</v>
      </c>
      <c r="I28" s="26">
        <v>11368</v>
      </c>
      <c r="K28">
        <f t="shared" si="3"/>
        <v>21</v>
      </c>
      <c r="L28">
        <f t="shared" si="4"/>
        <v>23</v>
      </c>
      <c r="M28" s="3">
        <f t="shared" si="5"/>
        <v>1</v>
      </c>
      <c r="N28">
        <f t="shared" si="6"/>
        <v>15</v>
      </c>
      <c r="O28">
        <f t="shared" si="7"/>
        <v>26</v>
      </c>
      <c r="P28">
        <f t="shared" si="8"/>
        <v>19</v>
      </c>
      <c r="Q28">
        <f t="shared" si="11"/>
        <v>19</v>
      </c>
      <c r="R28">
        <f t="shared" si="10"/>
        <v>11368</v>
      </c>
      <c r="T28" s="25" t="s">
        <v>150</v>
      </c>
      <c r="U28" s="26">
        <v>21</v>
      </c>
      <c r="V28" s="26">
        <v>23</v>
      </c>
      <c r="W28" s="26">
        <v>1</v>
      </c>
      <c r="X28" s="26">
        <v>15</v>
      </c>
      <c r="Y28" s="26">
        <v>26</v>
      </c>
      <c r="Z28" s="26">
        <v>19</v>
      </c>
      <c r="AA28" s="26">
        <v>19</v>
      </c>
      <c r="AB28" s="26">
        <v>11368</v>
      </c>
      <c r="AC28" s="30">
        <f t="shared" si="1"/>
        <v>1</v>
      </c>
    </row>
    <row r="29" spans="1:29" ht="15" thickBot="1" x14ac:dyDescent="0.4">
      <c r="A29" s="25" t="str">
        <f t="shared" si="2"/>
        <v>Cyprus</v>
      </c>
      <c r="B29" s="26">
        <v>6</v>
      </c>
      <c r="C29" s="26">
        <v>13</v>
      </c>
      <c r="D29" s="26">
        <v>17</v>
      </c>
      <c r="E29" s="26">
        <v>8</v>
      </c>
      <c r="F29" s="26">
        <v>28</v>
      </c>
      <c r="G29" s="26">
        <v>9</v>
      </c>
      <c r="H29" s="26">
        <v>11</v>
      </c>
      <c r="I29" s="26">
        <v>17950</v>
      </c>
      <c r="K29">
        <f t="shared" si="3"/>
        <v>23</v>
      </c>
      <c r="L29">
        <f t="shared" si="4"/>
        <v>16</v>
      </c>
      <c r="M29" s="3">
        <f t="shared" si="5"/>
        <v>12</v>
      </c>
      <c r="N29">
        <f t="shared" si="6"/>
        <v>21</v>
      </c>
      <c r="O29">
        <f t="shared" si="7"/>
        <v>1</v>
      </c>
      <c r="P29">
        <f t="shared" si="8"/>
        <v>20</v>
      </c>
      <c r="Q29">
        <f t="shared" si="11"/>
        <v>18</v>
      </c>
      <c r="R29">
        <f t="shared" si="10"/>
        <v>17950</v>
      </c>
      <c r="T29" s="25" t="s">
        <v>151</v>
      </c>
      <c r="U29" s="26">
        <v>23</v>
      </c>
      <c r="V29" s="26">
        <v>16</v>
      </c>
      <c r="W29" s="26">
        <v>12</v>
      </c>
      <c r="X29" s="26">
        <v>21</v>
      </c>
      <c r="Y29" s="26">
        <v>1</v>
      </c>
      <c r="Z29" s="26">
        <v>20</v>
      </c>
      <c r="AA29" s="26">
        <v>18</v>
      </c>
      <c r="AB29" s="26">
        <v>17950</v>
      </c>
      <c r="AC29" s="30">
        <f t="shared" si="1"/>
        <v>1</v>
      </c>
    </row>
    <row r="30" spans="1:29" ht="15" thickBot="1" x14ac:dyDescent="0.4">
      <c r="A30" s="25" t="str">
        <f t="shared" si="2"/>
        <v>Sweden</v>
      </c>
      <c r="B30" s="26">
        <v>12</v>
      </c>
      <c r="C30" s="26">
        <v>7</v>
      </c>
      <c r="D30" s="26">
        <v>27</v>
      </c>
      <c r="E30" s="26">
        <v>6</v>
      </c>
      <c r="F30" s="26">
        <v>22</v>
      </c>
      <c r="G30" s="26">
        <v>10</v>
      </c>
      <c r="H30" s="26">
        <v>2</v>
      </c>
      <c r="I30" s="26">
        <v>8242</v>
      </c>
      <c r="K30">
        <f t="shared" si="3"/>
        <v>17</v>
      </c>
      <c r="L30">
        <f t="shared" si="4"/>
        <v>22</v>
      </c>
      <c r="M30" s="3">
        <f t="shared" si="5"/>
        <v>2</v>
      </c>
      <c r="N30">
        <f t="shared" si="6"/>
        <v>23</v>
      </c>
      <c r="O30">
        <f t="shared" si="7"/>
        <v>7</v>
      </c>
      <c r="P30">
        <f t="shared" si="8"/>
        <v>19</v>
      </c>
      <c r="Q30">
        <f t="shared" si="11"/>
        <v>27</v>
      </c>
      <c r="R30">
        <f t="shared" si="10"/>
        <v>8242</v>
      </c>
      <c r="T30" s="25" t="s">
        <v>152</v>
      </c>
      <c r="U30" s="26">
        <v>17</v>
      </c>
      <c r="V30" s="26">
        <v>22</v>
      </c>
      <c r="W30" s="26">
        <v>2</v>
      </c>
      <c r="X30" s="26">
        <v>23</v>
      </c>
      <c r="Y30" s="26">
        <v>7</v>
      </c>
      <c r="Z30" s="26">
        <v>19</v>
      </c>
      <c r="AA30" s="26">
        <v>27</v>
      </c>
      <c r="AB30" s="26">
        <v>8242</v>
      </c>
      <c r="AC30" s="30">
        <f t="shared" si="1"/>
        <v>1</v>
      </c>
    </row>
    <row r="31" spans="1:29" ht="15" thickBot="1" x14ac:dyDescent="0.4">
      <c r="A31" s="25" t="str">
        <f t="shared" si="2"/>
        <v>Austria</v>
      </c>
      <c r="B31" s="26">
        <v>5</v>
      </c>
      <c r="C31" s="26">
        <v>23</v>
      </c>
      <c r="D31" s="26">
        <v>6</v>
      </c>
      <c r="E31" s="26">
        <v>21</v>
      </c>
      <c r="F31" s="26">
        <v>8</v>
      </c>
      <c r="G31" s="26">
        <v>25</v>
      </c>
      <c r="H31" s="26">
        <v>16</v>
      </c>
      <c r="I31" s="26">
        <v>19630</v>
      </c>
      <c r="K31">
        <f t="shared" si="3"/>
        <v>24</v>
      </c>
      <c r="L31">
        <f t="shared" si="4"/>
        <v>6</v>
      </c>
      <c r="M31" s="3">
        <f t="shared" si="5"/>
        <v>23</v>
      </c>
      <c r="N31">
        <f t="shared" si="6"/>
        <v>8</v>
      </c>
      <c r="O31">
        <f t="shared" si="7"/>
        <v>21</v>
      </c>
      <c r="P31">
        <f t="shared" si="8"/>
        <v>4</v>
      </c>
      <c r="Q31">
        <f t="shared" si="11"/>
        <v>13</v>
      </c>
      <c r="R31">
        <f t="shared" si="10"/>
        <v>19630</v>
      </c>
      <c r="T31" s="25" t="s">
        <v>153</v>
      </c>
      <c r="U31" s="26">
        <v>24</v>
      </c>
      <c r="V31" s="26">
        <v>6</v>
      </c>
      <c r="W31" s="26">
        <v>23</v>
      </c>
      <c r="X31" s="26">
        <v>8</v>
      </c>
      <c r="Y31" s="26">
        <v>21</v>
      </c>
      <c r="Z31" s="26">
        <v>4</v>
      </c>
      <c r="AA31" s="26">
        <v>13</v>
      </c>
      <c r="AB31" s="26">
        <v>19630</v>
      </c>
      <c r="AC31" s="30">
        <f t="shared" si="1"/>
        <v>0</v>
      </c>
    </row>
    <row r="32" spans="1:29" ht="15" thickBot="1" x14ac:dyDescent="0.4">
      <c r="A32" s="25" t="str">
        <f t="shared" si="2"/>
        <v>Czechia</v>
      </c>
      <c r="B32" s="26">
        <v>4</v>
      </c>
      <c r="C32" s="26">
        <v>19</v>
      </c>
      <c r="D32" s="26">
        <v>15</v>
      </c>
      <c r="E32" s="26">
        <v>13</v>
      </c>
      <c r="F32" s="26">
        <v>4</v>
      </c>
      <c r="G32" s="26">
        <v>19</v>
      </c>
      <c r="H32" s="26">
        <v>19</v>
      </c>
      <c r="I32" s="26">
        <v>14791</v>
      </c>
      <c r="K32">
        <f t="shared" si="3"/>
        <v>25</v>
      </c>
      <c r="L32">
        <f t="shared" si="4"/>
        <v>10</v>
      </c>
      <c r="M32" s="3">
        <f t="shared" si="5"/>
        <v>14</v>
      </c>
      <c r="N32">
        <f t="shared" si="6"/>
        <v>16</v>
      </c>
      <c r="O32">
        <f t="shared" si="7"/>
        <v>25</v>
      </c>
      <c r="P32">
        <f t="shared" si="8"/>
        <v>10</v>
      </c>
      <c r="Q32">
        <f t="shared" si="11"/>
        <v>10</v>
      </c>
      <c r="R32">
        <f t="shared" si="10"/>
        <v>14791</v>
      </c>
      <c r="T32" s="25" t="s">
        <v>154</v>
      </c>
      <c r="U32" s="26">
        <v>25</v>
      </c>
      <c r="V32" s="26">
        <v>10</v>
      </c>
      <c r="W32" s="26">
        <v>14</v>
      </c>
      <c r="X32" s="26">
        <v>16</v>
      </c>
      <c r="Y32" s="26">
        <v>25</v>
      </c>
      <c r="Z32" s="26">
        <v>10</v>
      </c>
      <c r="AA32" s="26">
        <v>10</v>
      </c>
      <c r="AB32" s="26">
        <v>14791</v>
      </c>
      <c r="AC32" s="30">
        <f t="shared" si="1"/>
        <v>0</v>
      </c>
    </row>
    <row r="33" spans="1:29" ht="15" thickBot="1" x14ac:dyDescent="0.4">
      <c r="A33" s="25" t="str">
        <f t="shared" si="2"/>
        <v>Denmark</v>
      </c>
      <c r="B33" s="26">
        <v>2</v>
      </c>
      <c r="C33" s="26">
        <v>18</v>
      </c>
      <c r="D33" s="26">
        <v>8</v>
      </c>
      <c r="E33" s="26">
        <v>16</v>
      </c>
      <c r="F33" s="26">
        <v>7</v>
      </c>
      <c r="G33" s="26">
        <v>8</v>
      </c>
      <c r="H33" s="26">
        <v>23</v>
      </c>
      <c r="I33" s="26">
        <v>39309</v>
      </c>
      <c r="K33">
        <f t="shared" si="3"/>
        <v>27</v>
      </c>
      <c r="L33">
        <f t="shared" si="4"/>
        <v>11</v>
      </c>
      <c r="M33" s="3">
        <f t="shared" si="5"/>
        <v>21</v>
      </c>
      <c r="N33">
        <f t="shared" si="6"/>
        <v>13</v>
      </c>
      <c r="O33">
        <f t="shared" si="7"/>
        <v>22</v>
      </c>
      <c r="P33">
        <f t="shared" si="8"/>
        <v>21</v>
      </c>
      <c r="Q33">
        <f t="shared" si="11"/>
        <v>6</v>
      </c>
      <c r="R33">
        <f t="shared" si="10"/>
        <v>39309</v>
      </c>
      <c r="T33" s="25" t="s">
        <v>155</v>
      </c>
      <c r="U33" s="26">
        <v>27</v>
      </c>
      <c r="V33" s="26">
        <v>11</v>
      </c>
      <c r="W33" s="26">
        <v>21</v>
      </c>
      <c r="X33" s="26">
        <v>13</v>
      </c>
      <c r="Y33" s="26">
        <v>22</v>
      </c>
      <c r="Z33" s="26">
        <v>21</v>
      </c>
      <c r="AA33" s="26">
        <v>6</v>
      </c>
      <c r="AB33" s="26">
        <v>39309</v>
      </c>
      <c r="AC33" s="30">
        <f t="shared" si="1"/>
        <v>0</v>
      </c>
    </row>
    <row r="34" spans="1:29" ht="15" thickBot="1" x14ac:dyDescent="0.4">
      <c r="A34" s="25" t="str">
        <f t="shared" si="2"/>
        <v>Ireland</v>
      </c>
      <c r="B34" s="26">
        <v>3</v>
      </c>
      <c r="C34" s="26">
        <v>12</v>
      </c>
      <c r="D34" s="26">
        <v>12</v>
      </c>
      <c r="E34" s="26">
        <v>23</v>
      </c>
      <c r="F34" s="26">
        <v>10</v>
      </c>
      <c r="G34" s="26">
        <v>7</v>
      </c>
      <c r="H34" s="26">
        <v>28</v>
      </c>
      <c r="I34" s="26">
        <v>45393</v>
      </c>
      <c r="K34">
        <f t="shared" si="3"/>
        <v>26</v>
      </c>
      <c r="L34">
        <f t="shared" si="4"/>
        <v>17</v>
      </c>
      <c r="M34" s="3">
        <f t="shared" si="5"/>
        <v>17</v>
      </c>
      <c r="N34">
        <f t="shared" si="6"/>
        <v>6</v>
      </c>
      <c r="O34">
        <f t="shared" si="7"/>
        <v>19</v>
      </c>
      <c r="P34">
        <f t="shared" si="8"/>
        <v>22</v>
      </c>
      <c r="Q34">
        <f t="shared" si="11"/>
        <v>1</v>
      </c>
      <c r="R34">
        <f t="shared" si="10"/>
        <v>45393</v>
      </c>
      <c r="T34" s="25" t="s">
        <v>156</v>
      </c>
      <c r="U34" s="26">
        <v>26</v>
      </c>
      <c r="V34" s="26">
        <v>17</v>
      </c>
      <c r="W34" s="26">
        <v>17</v>
      </c>
      <c r="X34" s="26">
        <v>6</v>
      </c>
      <c r="Y34" s="26">
        <v>19</v>
      </c>
      <c r="Z34" s="26">
        <v>22</v>
      </c>
      <c r="AA34" s="26">
        <v>1</v>
      </c>
      <c r="AB34" s="26">
        <v>45393</v>
      </c>
      <c r="AC34" s="30">
        <f t="shared" si="1"/>
        <v>0</v>
      </c>
    </row>
    <row r="35" spans="1:29" ht="15" thickBot="1" x14ac:dyDescent="0.4">
      <c r="A35" s="25" t="str">
        <f t="shared" si="2"/>
        <v>Netherlands</v>
      </c>
      <c r="B35" s="26">
        <v>1</v>
      </c>
      <c r="C35" s="26">
        <v>3</v>
      </c>
      <c r="D35" s="26">
        <v>22</v>
      </c>
      <c r="E35" s="26">
        <v>19</v>
      </c>
      <c r="F35" s="26">
        <v>18</v>
      </c>
      <c r="G35" s="26">
        <v>2</v>
      </c>
      <c r="H35" s="26">
        <v>1</v>
      </c>
      <c r="I35" s="26">
        <v>34938</v>
      </c>
      <c r="K35">
        <f t="shared" si="3"/>
        <v>28</v>
      </c>
      <c r="L35">
        <f t="shared" si="4"/>
        <v>26</v>
      </c>
      <c r="M35" s="3">
        <f t="shared" si="5"/>
        <v>7</v>
      </c>
      <c r="N35">
        <f t="shared" si="6"/>
        <v>10</v>
      </c>
      <c r="O35">
        <f t="shared" si="7"/>
        <v>11</v>
      </c>
      <c r="P35">
        <f t="shared" si="8"/>
        <v>27</v>
      </c>
      <c r="Q35">
        <f t="shared" si="11"/>
        <v>28</v>
      </c>
      <c r="R35">
        <f t="shared" si="10"/>
        <v>34938</v>
      </c>
      <c r="T35" s="25" t="s">
        <v>157</v>
      </c>
      <c r="U35" s="26">
        <v>28</v>
      </c>
      <c r="V35" s="26">
        <v>26</v>
      </c>
      <c r="W35" s="26">
        <v>7</v>
      </c>
      <c r="X35" s="26">
        <v>10</v>
      </c>
      <c r="Y35" s="26">
        <v>11</v>
      </c>
      <c r="Z35" s="26">
        <v>27</v>
      </c>
      <c r="AA35" s="26">
        <v>28</v>
      </c>
      <c r="AB35" s="26">
        <v>34938</v>
      </c>
      <c r="AC35" s="30">
        <f t="shared" si="1"/>
        <v>0</v>
      </c>
    </row>
    <row r="36" spans="1:29" ht="18.5" thickBot="1" x14ac:dyDescent="0.4">
      <c r="A36" s="21"/>
      <c r="T36" s="21"/>
    </row>
    <row r="37" spans="1:29" ht="18.5" thickBot="1" x14ac:dyDescent="0.4">
      <c r="A37" s="25" t="s">
        <v>158</v>
      </c>
      <c r="B37" s="25" t="s">
        <v>122</v>
      </c>
      <c r="C37" s="25" t="s">
        <v>123</v>
      </c>
      <c r="D37" s="25" t="s">
        <v>124</v>
      </c>
      <c r="E37" s="25" t="s">
        <v>125</v>
      </c>
      <c r="F37" s="25" t="s">
        <v>126</v>
      </c>
      <c r="G37" s="25" t="s">
        <v>127</v>
      </c>
      <c r="H37" s="25" t="s">
        <v>128</v>
      </c>
      <c r="T37" s="25" t="s">
        <v>158</v>
      </c>
      <c r="U37" s="25" t="s">
        <v>122</v>
      </c>
      <c r="V37" s="25" t="s">
        <v>123</v>
      </c>
      <c r="W37" s="25" t="s">
        <v>124</v>
      </c>
      <c r="X37" s="25" t="s">
        <v>125</v>
      </c>
      <c r="Y37" s="25" t="s">
        <v>126</v>
      </c>
      <c r="Z37" s="25" t="s">
        <v>127</v>
      </c>
      <c r="AA37" s="25" t="s">
        <v>128</v>
      </c>
    </row>
    <row r="38" spans="1:29" ht="27.5" thickBot="1" x14ac:dyDescent="0.4">
      <c r="A38" s="25" t="s">
        <v>159</v>
      </c>
      <c r="B38" s="26" t="s">
        <v>206</v>
      </c>
      <c r="C38" s="26" t="s">
        <v>207</v>
      </c>
      <c r="D38" s="26" t="s">
        <v>208</v>
      </c>
      <c r="E38" s="26" t="s">
        <v>209</v>
      </c>
      <c r="F38" s="26" t="s">
        <v>210</v>
      </c>
      <c r="G38" s="26" t="s">
        <v>211</v>
      </c>
      <c r="H38" s="26" t="s">
        <v>212</v>
      </c>
      <c r="T38" s="25" t="s">
        <v>159</v>
      </c>
      <c r="U38" s="26" t="s">
        <v>231</v>
      </c>
      <c r="V38" s="26" t="s">
        <v>187</v>
      </c>
      <c r="W38" s="26" t="s">
        <v>232</v>
      </c>
      <c r="X38" s="26" t="s">
        <v>233</v>
      </c>
      <c r="Y38" s="26" t="s">
        <v>234</v>
      </c>
      <c r="Z38" s="26" t="s">
        <v>187</v>
      </c>
      <c r="AA38" s="26" t="s">
        <v>235</v>
      </c>
    </row>
    <row r="39" spans="1:29" ht="27.5" thickBot="1" x14ac:dyDescent="0.4">
      <c r="A39" s="25" t="s">
        <v>160</v>
      </c>
      <c r="B39" s="26" t="s">
        <v>206</v>
      </c>
      <c r="C39" s="26" t="s">
        <v>213</v>
      </c>
      <c r="D39" s="26" t="s">
        <v>214</v>
      </c>
      <c r="E39" s="26" t="s">
        <v>187</v>
      </c>
      <c r="F39" s="26" t="s">
        <v>210</v>
      </c>
      <c r="G39" s="26" t="s">
        <v>215</v>
      </c>
      <c r="H39" s="26" t="s">
        <v>212</v>
      </c>
      <c r="T39" s="25" t="s">
        <v>160</v>
      </c>
      <c r="U39" s="26" t="s">
        <v>236</v>
      </c>
      <c r="V39" s="26" t="s">
        <v>187</v>
      </c>
      <c r="W39" s="26" t="s">
        <v>232</v>
      </c>
      <c r="X39" s="26" t="s">
        <v>233</v>
      </c>
      <c r="Y39" s="26" t="s">
        <v>237</v>
      </c>
      <c r="Z39" s="26" t="s">
        <v>187</v>
      </c>
      <c r="AA39" s="26" t="s">
        <v>238</v>
      </c>
    </row>
    <row r="40" spans="1:29" ht="27.5" thickBot="1" x14ac:dyDescent="0.4">
      <c r="A40" s="25" t="s">
        <v>161</v>
      </c>
      <c r="B40" s="26" t="s">
        <v>206</v>
      </c>
      <c r="C40" s="26" t="s">
        <v>213</v>
      </c>
      <c r="D40" s="26" t="s">
        <v>214</v>
      </c>
      <c r="E40" s="26" t="s">
        <v>187</v>
      </c>
      <c r="F40" s="26" t="s">
        <v>216</v>
      </c>
      <c r="G40" s="26" t="s">
        <v>215</v>
      </c>
      <c r="H40" s="26" t="s">
        <v>212</v>
      </c>
      <c r="T40" s="25" t="s">
        <v>161</v>
      </c>
      <c r="U40" s="26" t="s">
        <v>239</v>
      </c>
      <c r="V40" s="26" t="s">
        <v>187</v>
      </c>
      <c r="W40" s="26" t="s">
        <v>232</v>
      </c>
      <c r="X40" s="26" t="s">
        <v>233</v>
      </c>
      <c r="Y40" s="26" t="s">
        <v>237</v>
      </c>
      <c r="Z40" s="26" t="s">
        <v>187</v>
      </c>
      <c r="AA40" s="26" t="s">
        <v>238</v>
      </c>
    </row>
    <row r="41" spans="1:29" ht="27.5" thickBot="1" x14ac:dyDescent="0.4">
      <c r="A41" s="25" t="s">
        <v>162</v>
      </c>
      <c r="B41" s="26" t="s">
        <v>217</v>
      </c>
      <c r="C41" s="26" t="s">
        <v>213</v>
      </c>
      <c r="D41" s="26" t="s">
        <v>218</v>
      </c>
      <c r="E41" s="26" t="s">
        <v>187</v>
      </c>
      <c r="F41" s="26" t="s">
        <v>216</v>
      </c>
      <c r="G41" s="26" t="s">
        <v>215</v>
      </c>
      <c r="H41" s="26" t="s">
        <v>212</v>
      </c>
      <c r="T41" s="25" t="s">
        <v>162</v>
      </c>
      <c r="U41" s="26" t="s">
        <v>239</v>
      </c>
      <c r="V41" s="26" t="s">
        <v>187</v>
      </c>
      <c r="W41" s="26" t="s">
        <v>232</v>
      </c>
      <c r="X41" s="26" t="s">
        <v>233</v>
      </c>
      <c r="Y41" s="26" t="s">
        <v>237</v>
      </c>
      <c r="Z41" s="26" t="s">
        <v>187</v>
      </c>
      <c r="AA41" s="26" t="s">
        <v>238</v>
      </c>
    </row>
    <row r="42" spans="1:29" ht="27.5" thickBot="1" x14ac:dyDescent="0.4">
      <c r="A42" s="25" t="s">
        <v>163</v>
      </c>
      <c r="B42" s="26" t="s">
        <v>217</v>
      </c>
      <c r="C42" s="26" t="s">
        <v>213</v>
      </c>
      <c r="D42" s="26" t="s">
        <v>218</v>
      </c>
      <c r="E42" s="26" t="s">
        <v>187</v>
      </c>
      <c r="F42" s="26" t="s">
        <v>216</v>
      </c>
      <c r="G42" s="26" t="s">
        <v>215</v>
      </c>
      <c r="H42" s="26" t="s">
        <v>212</v>
      </c>
      <c r="T42" s="25" t="s">
        <v>163</v>
      </c>
      <c r="U42" s="26" t="s">
        <v>239</v>
      </c>
      <c r="V42" s="26" t="s">
        <v>187</v>
      </c>
      <c r="W42" s="26" t="s">
        <v>232</v>
      </c>
      <c r="X42" s="26" t="s">
        <v>233</v>
      </c>
      <c r="Y42" s="26" t="s">
        <v>237</v>
      </c>
      <c r="Z42" s="26" t="s">
        <v>187</v>
      </c>
      <c r="AA42" s="26" t="s">
        <v>238</v>
      </c>
    </row>
    <row r="43" spans="1:29" ht="27.5" thickBot="1" x14ac:dyDescent="0.4">
      <c r="A43" s="25" t="s">
        <v>164</v>
      </c>
      <c r="B43" s="26" t="s">
        <v>219</v>
      </c>
      <c r="C43" s="26" t="s">
        <v>213</v>
      </c>
      <c r="D43" s="26" t="s">
        <v>218</v>
      </c>
      <c r="E43" s="26" t="s">
        <v>187</v>
      </c>
      <c r="F43" s="26" t="s">
        <v>216</v>
      </c>
      <c r="G43" s="26" t="s">
        <v>220</v>
      </c>
      <c r="H43" s="26" t="s">
        <v>187</v>
      </c>
      <c r="T43" s="25" t="s">
        <v>164</v>
      </c>
      <c r="U43" s="26" t="s">
        <v>239</v>
      </c>
      <c r="V43" s="26" t="s">
        <v>187</v>
      </c>
      <c r="W43" s="26" t="s">
        <v>232</v>
      </c>
      <c r="X43" s="26" t="s">
        <v>233</v>
      </c>
      <c r="Y43" s="26" t="s">
        <v>237</v>
      </c>
      <c r="Z43" s="26" t="s">
        <v>187</v>
      </c>
      <c r="AA43" s="26" t="s">
        <v>238</v>
      </c>
    </row>
    <row r="44" spans="1:29" ht="27.5" thickBot="1" x14ac:dyDescent="0.4">
      <c r="A44" s="25" t="s">
        <v>165</v>
      </c>
      <c r="B44" s="26" t="s">
        <v>219</v>
      </c>
      <c r="C44" s="26" t="s">
        <v>213</v>
      </c>
      <c r="D44" s="26" t="s">
        <v>218</v>
      </c>
      <c r="E44" s="26" t="s">
        <v>187</v>
      </c>
      <c r="F44" s="26" t="s">
        <v>216</v>
      </c>
      <c r="G44" s="26" t="s">
        <v>220</v>
      </c>
      <c r="H44" s="26" t="s">
        <v>187</v>
      </c>
      <c r="T44" s="25" t="s">
        <v>165</v>
      </c>
      <c r="U44" s="26" t="s">
        <v>239</v>
      </c>
      <c r="V44" s="26" t="s">
        <v>187</v>
      </c>
      <c r="W44" s="26" t="s">
        <v>232</v>
      </c>
      <c r="X44" s="26" t="s">
        <v>233</v>
      </c>
      <c r="Y44" s="26" t="s">
        <v>237</v>
      </c>
      <c r="Z44" s="26" t="s">
        <v>187</v>
      </c>
      <c r="AA44" s="26" t="s">
        <v>240</v>
      </c>
    </row>
    <row r="45" spans="1:29" ht="27.5" thickBot="1" x14ac:dyDescent="0.4">
      <c r="A45" s="25" t="s">
        <v>166</v>
      </c>
      <c r="B45" s="26" t="s">
        <v>219</v>
      </c>
      <c r="C45" s="26" t="s">
        <v>213</v>
      </c>
      <c r="D45" s="26" t="s">
        <v>221</v>
      </c>
      <c r="E45" s="26" t="s">
        <v>187</v>
      </c>
      <c r="F45" s="26" t="s">
        <v>216</v>
      </c>
      <c r="G45" s="26" t="s">
        <v>220</v>
      </c>
      <c r="H45" s="26" t="s">
        <v>187</v>
      </c>
      <c r="T45" s="25" t="s">
        <v>166</v>
      </c>
      <c r="U45" s="26" t="s">
        <v>239</v>
      </c>
      <c r="V45" s="26" t="s">
        <v>187</v>
      </c>
      <c r="W45" s="26" t="s">
        <v>187</v>
      </c>
      <c r="X45" s="26" t="s">
        <v>233</v>
      </c>
      <c r="Y45" s="26" t="s">
        <v>237</v>
      </c>
      <c r="Z45" s="26" t="s">
        <v>187</v>
      </c>
      <c r="AA45" s="26" t="s">
        <v>240</v>
      </c>
    </row>
    <row r="46" spans="1:29" ht="27.5" thickBot="1" x14ac:dyDescent="0.4">
      <c r="A46" s="25" t="s">
        <v>167</v>
      </c>
      <c r="B46" s="26" t="s">
        <v>219</v>
      </c>
      <c r="C46" s="26" t="s">
        <v>222</v>
      </c>
      <c r="D46" s="26" t="s">
        <v>223</v>
      </c>
      <c r="E46" s="26" t="s">
        <v>187</v>
      </c>
      <c r="F46" s="26" t="s">
        <v>216</v>
      </c>
      <c r="G46" s="26" t="s">
        <v>224</v>
      </c>
      <c r="H46" s="26" t="s">
        <v>187</v>
      </c>
      <c r="T46" s="25" t="s">
        <v>167</v>
      </c>
      <c r="U46" s="26" t="s">
        <v>239</v>
      </c>
      <c r="V46" s="26" t="s">
        <v>187</v>
      </c>
      <c r="W46" s="26" t="s">
        <v>187</v>
      </c>
      <c r="X46" s="26" t="s">
        <v>233</v>
      </c>
      <c r="Y46" s="26" t="s">
        <v>237</v>
      </c>
      <c r="Z46" s="26" t="s">
        <v>187</v>
      </c>
      <c r="AA46" s="26" t="s">
        <v>240</v>
      </c>
    </row>
    <row r="47" spans="1:29" ht="27.5" thickBot="1" x14ac:dyDescent="0.4">
      <c r="A47" s="25" t="s">
        <v>168</v>
      </c>
      <c r="B47" s="26" t="s">
        <v>219</v>
      </c>
      <c r="C47" s="26" t="s">
        <v>222</v>
      </c>
      <c r="D47" s="26" t="s">
        <v>223</v>
      </c>
      <c r="E47" s="26" t="s">
        <v>187</v>
      </c>
      <c r="F47" s="26" t="s">
        <v>216</v>
      </c>
      <c r="G47" s="26" t="s">
        <v>224</v>
      </c>
      <c r="H47" s="26" t="s">
        <v>187</v>
      </c>
      <c r="T47" s="25" t="s">
        <v>168</v>
      </c>
      <c r="U47" s="26" t="s">
        <v>241</v>
      </c>
      <c r="V47" s="26" t="s">
        <v>187</v>
      </c>
      <c r="W47" s="26" t="s">
        <v>187</v>
      </c>
      <c r="X47" s="26" t="s">
        <v>233</v>
      </c>
      <c r="Y47" s="26" t="s">
        <v>237</v>
      </c>
      <c r="Z47" s="26" t="s">
        <v>187</v>
      </c>
      <c r="AA47" s="26" t="s">
        <v>240</v>
      </c>
    </row>
    <row r="48" spans="1:29" ht="27.5" thickBot="1" x14ac:dyDescent="0.4">
      <c r="A48" s="25" t="s">
        <v>169</v>
      </c>
      <c r="B48" s="26" t="s">
        <v>219</v>
      </c>
      <c r="C48" s="26" t="s">
        <v>222</v>
      </c>
      <c r="D48" s="26" t="s">
        <v>223</v>
      </c>
      <c r="E48" s="26" t="s">
        <v>187</v>
      </c>
      <c r="F48" s="26" t="s">
        <v>216</v>
      </c>
      <c r="G48" s="26" t="s">
        <v>224</v>
      </c>
      <c r="H48" s="26" t="s">
        <v>187</v>
      </c>
      <c r="T48" s="25" t="s">
        <v>169</v>
      </c>
      <c r="U48" s="26" t="s">
        <v>242</v>
      </c>
      <c r="V48" s="26" t="s">
        <v>187</v>
      </c>
      <c r="W48" s="26" t="s">
        <v>187</v>
      </c>
      <c r="X48" s="26" t="s">
        <v>233</v>
      </c>
      <c r="Y48" s="26" t="s">
        <v>243</v>
      </c>
      <c r="Z48" s="26" t="s">
        <v>187</v>
      </c>
      <c r="AA48" s="26" t="s">
        <v>240</v>
      </c>
    </row>
    <row r="49" spans="1:27" ht="27.5" thickBot="1" x14ac:dyDescent="0.4">
      <c r="A49" s="25" t="s">
        <v>170</v>
      </c>
      <c r="B49" s="26" t="s">
        <v>187</v>
      </c>
      <c r="C49" s="26" t="s">
        <v>222</v>
      </c>
      <c r="D49" s="26" t="s">
        <v>223</v>
      </c>
      <c r="E49" s="26" t="s">
        <v>187</v>
      </c>
      <c r="F49" s="26" t="s">
        <v>216</v>
      </c>
      <c r="G49" s="26" t="s">
        <v>224</v>
      </c>
      <c r="H49" s="26" t="s">
        <v>187</v>
      </c>
      <c r="T49" s="25" t="s">
        <v>170</v>
      </c>
      <c r="U49" s="26" t="s">
        <v>242</v>
      </c>
      <c r="V49" s="26" t="s">
        <v>187</v>
      </c>
      <c r="W49" s="26" t="s">
        <v>187</v>
      </c>
      <c r="X49" s="26" t="s">
        <v>233</v>
      </c>
      <c r="Y49" s="26" t="s">
        <v>243</v>
      </c>
      <c r="Z49" s="26" t="s">
        <v>187</v>
      </c>
      <c r="AA49" s="26" t="s">
        <v>240</v>
      </c>
    </row>
    <row r="50" spans="1:27" ht="27.5" thickBot="1" x14ac:dyDescent="0.4">
      <c r="A50" s="25" t="s">
        <v>171</v>
      </c>
      <c r="B50" s="26" t="s">
        <v>187</v>
      </c>
      <c r="C50" s="26" t="s">
        <v>222</v>
      </c>
      <c r="D50" s="26" t="s">
        <v>223</v>
      </c>
      <c r="E50" s="26" t="s">
        <v>187</v>
      </c>
      <c r="F50" s="26" t="s">
        <v>216</v>
      </c>
      <c r="G50" s="26" t="s">
        <v>224</v>
      </c>
      <c r="H50" s="26" t="s">
        <v>187</v>
      </c>
      <c r="T50" s="25" t="s">
        <v>171</v>
      </c>
      <c r="U50" s="26" t="s">
        <v>244</v>
      </c>
      <c r="V50" s="26" t="s">
        <v>187</v>
      </c>
      <c r="W50" s="26" t="s">
        <v>187</v>
      </c>
      <c r="X50" s="26" t="s">
        <v>233</v>
      </c>
      <c r="Y50" s="26" t="s">
        <v>243</v>
      </c>
      <c r="Z50" s="26" t="s">
        <v>187</v>
      </c>
      <c r="AA50" s="26" t="s">
        <v>240</v>
      </c>
    </row>
    <row r="51" spans="1:27" ht="27.5" thickBot="1" x14ac:dyDescent="0.4">
      <c r="A51" s="25" t="s">
        <v>172</v>
      </c>
      <c r="B51" s="26" t="s">
        <v>187</v>
      </c>
      <c r="C51" s="26" t="s">
        <v>222</v>
      </c>
      <c r="D51" s="26" t="s">
        <v>225</v>
      </c>
      <c r="E51" s="26" t="s">
        <v>187</v>
      </c>
      <c r="F51" s="26" t="s">
        <v>216</v>
      </c>
      <c r="G51" s="26" t="s">
        <v>224</v>
      </c>
      <c r="H51" s="26" t="s">
        <v>187</v>
      </c>
      <c r="T51" s="25" t="s">
        <v>172</v>
      </c>
      <c r="U51" s="26" t="s">
        <v>244</v>
      </c>
      <c r="V51" s="26" t="s">
        <v>187</v>
      </c>
      <c r="W51" s="26" t="s">
        <v>187</v>
      </c>
      <c r="X51" s="26" t="s">
        <v>245</v>
      </c>
      <c r="Y51" s="26" t="s">
        <v>243</v>
      </c>
      <c r="Z51" s="26" t="s">
        <v>187</v>
      </c>
      <c r="AA51" s="26" t="s">
        <v>240</v>
      </c>
    </row>
    <row r="52" spans="1:27" ht="27.5" thickBot="1" x14ac:dyDescent="0.4">
      <c r="A52" s="25" t="s">
        <v>173</v>
      </c>
      <c r="B52" s="26" t="s">
        <v>187</v>
      </c>
      <c r="C52" s="26" t="s">
        <v>222</v>
      </c>
      <c r="D52" s="26" t="s">
        <v>225</v>
      </c>
      <c r="E52" s="26" t="s">
        <v>187</v>
      </c>
      <c r="F52" s="26" t="s">
        <v>216</v>
      </c>
      <c r="G52" s="26" t="s">
        <v>224</v>
      </c>
      <c r="H52" s="26" t="s">
        <v>187</v>
      </c>
      <c r="T52" s="25" t="s">
        <v>173</v>
      </c>
      <c r="U52" s="26" t="s">
        <v>187</v>
      </c>
      <c r="V52" s="26" t="s">
        <v>187</v>
      </c>
      <c r="W52" s="26" t="s">
        <v>187</v>
      </c>
      <c r="X52" s="26" t="s">
        <v>245</v>
      </c>
      <c r="Y52" s="26" t="s">
        <v>243</v>
      </c>
      <c r="Z52" s="26" t="s">
        <v>187</v>
      </c>
      <c r="AA52" s="26" t="s">
        <v>240</v>
      </c>
    </row>
    <row r="53" spans="1:27" ht="27.5" thickBot="1" x14ac:dyDescent="0.4">
      <c r="A53" s="25" t="s">
        <v>174</v>
      </c>
      <c r="B53" s="26" t="s">
        <v>187</v>
      </c>
      <c r="C53" s="26" t="s">
        <v>222</v>
      </c>
      <c r="D53" s="26" t="s">
        <v>225</v>
      </c>
      <c r="E53" s="26" t="s">
        <v>187</v>
      </c>
      <c r="F53" s="26" t="s">
        <v>216</v>
      </c>
      <c r="G53" s="26" t="s">
        <v>224</v>
      </c>
      <c r="H53" s="26" t="s">
        <v>187</v>
      </c>
      <c r="T53" s="25" t="s">
        <v>174</v>
      </c>
      <c r="U53" s="26" t="s">
        <v>187</v>
      </c>
      <c r="V53" s="26" t="s">
        <v>187</v>
      </c>
      <c r="W53" s="26" t="s">
        <v>187</v>
      </c>
      <c r="X53" s="26" t="s">
        <v>245</v>
      </c>
      <c r="Y53" s="26" t="s">
        <v>246</v>
      </c>
      <c r="Z53" s="26" t="s">
        <v>187</v>
      </c>
      <c r="AA53" s="26" t="s">
        <v>240</v>
      </c>
    </row>
    <row r="54" spans="1:27" ht="27.5" thickBot="1" x14ac:dyDescent="0.4">
      <c r="A54" s="25" t="s">
        <v>175</v>
      </c>
      <c r="B54" s="26" t="s">
        <v>187</v>
      </c>
      <c r="C54" s="26" t="s">
        <v>222</v>
      </c>
      <c r="D54" s="26" t="s">
        <v>226</v>
      </c>
      <c r="E54" s="26" t="s">
        <v>187</v>
      </c>
      <c r="F54" s="26" t="s">
        <v>216</v>
      </c>
      <c r="G54" s="26" t="s">
        <v>187</v>
      </c>
      <c r="H54" s="26" t="s">
        <v>187</v>
      </c>
      <c r="T54" s="25" t="s">
        <v>175</v>
      </c>
      <c r="U54" s="26" t="s">
        <v>187</v>
      </c>
      <c r="V54" s="26" t="s">
        <v>187</v>
      </c>
      <c r="W54" s="26" t="s">
        <v>187</v>
      </c>
      <c r="X54" s="26" t="s">
        <v>245</v>
      </c>
      <c r="Y54" s="26" t="s">
        <v>246</v>
      </c>
      <c r="Z54" s="26" t="s">
        <v>187</v>
      </c>
      <c r="AA54" s="26" t="s">
        <v>240</v>
      </c>
    </row>
    <row r="55" spans="1:27" ht="27.5" thickBot="1" x14ac:dyDescent="0.4">
      <c r="A55" s="25" t="s">
        <v>176</v>
      </c>
      <c r="B55" s="26" t="s">
        <v>187</v>
      </c>
      <c r="C55" s="26" t="s">
        <v>227</v>
      </c>
      <c r="D55" s="26" t="s">
        <v>226</v>
      </c>
      <c r="E55" s="26" t="s">
        <v>187</v>
      </c>
      <c r="F55" s="26" t="s">
        <v>187</v>
      </c>
      <c r="G55" s="26" t="s">
        <v>187</v>
      </c>
      <c r="H55" s="26" t="s">
        <v>187</v>
      </c>
      <c r="T55" s="25" t="s">
        <v>176</v>
      </c>
      <c r="U55" s="26" t="s">
        <v>187</v>
      </c>
      <c r="V55" s="26" t="s">
        <v>187</v>
      </c>
      <c r="W55" s="26" t="s">
        <v>187</v>
      </c>
      <c r="X55" s="26" t="s">
        <v>247</v>
      </c>
      <c r="Y55" s="26" t="s">
        <v>248</v>
      </c>
      <c r="Z55" s="26" t="s">
        <v>187</v>
      </c>
      <c r="AA55" s="26" t="s">
        <v>240</v>
      </c>
    </row>
    <row r="56" spans="1:27" ht="27.5" thickBot="1" x14ac:dyDescent="0.4">
      <c r="A56" s="25" t="s">
        <v>177</v>
      </c>
      <c r="B56" s="26" t="s">
        <v>187</v>
      </c>
      <c r="C56" s="26" t="s">
        <v>227</v>
      </c>
      <c r="D56" s="26" t="s">
        <v>228</v>
      </c>
      <c r="E56" s="26" t="s">
        <v>187</v>
      </c>
      <c r="F56" s="26" t="s">
        <v>187</v>
      </c>
      <c r="G56" s="26" t="s">
        <v>187</v>
      </c>
      <c r="H56" s="26" t="s">
        <v>187</v>
      </c>
      <c r="T56" s="25" t="s">
        <v>177</v>
      </c>
      <c r="U56" s="26" t="s">
        <v>187</v>
      </c>
      <c r="V56" s="26" t="s">
        <v>187</v>
      </c>
      <c r="W56" s="26" t="s">
        <v>187</v>
      </c>
      <c r="X56" s="26" t="s">
        <v>249</v>
      </c>
      <c r="Y56" s="26" t="s">
        <v>248</v>
      </c>
      <c r="Z56" s="26" t="s">
        <v>187</v>
      </c>
      <c r="AA56" s="26" t="s">
        <v>240</v>
      </c>
    </row>
    <row r="57" spans="1:27" ht="27.5" thickBot="1" x14ac:dyDescent="0.4">
      <c r="A57" s="25" t="s">
        <v>178</v>
      </c>
      <c r="B57" s="26" t="s">
        <v>187</v>
      </c>
      <c r="C57" s="26" t="s">
        <v>227</v>
      </c>
      <c r="D57" s="26" t="s">
        <v>228</v>
      </c>
      <c r="E57" s="26" t="s">
        <v>187</v>
      </c>
      <c r="F57" s="26" t="s">
        <v>187</v>
      </c>
      <c r="G57" s="26" t="s">
        <v>187</v>
      </c>
      <c r="H57" s="26" t="s">
        <v>187</v>
      </c>
      <c r="T57" s="25" t="s">
        <v>178</v>
      </c>
      <c r="U57" s="26" t="s">
        <v>187</v>
      </c>
      <c r="V57" s="26" t="s">
        <v>187</v>
      </c>
      <c r="W57" s="26" t="s">
        <v>187</v>
      </c>
      <c r="X57" s="26" t="s">
        <v>187</v>
      </c>
      <c r="Y57" s="26" t="s">
        <v>248</v>
      </c>
      <c r="Z57" s="26" t="s">
        <v>187</v>
      </c>
      <c r="AA57" s="26" t="s">
        <v>240</v>
      </c>
    </row>
    <row r="58" spans="1:27" ht="27.5" thickBot="1" x14ac:dyDescent="0.4">
      <c r="A58" s="25" t="s">
        <v>179</v>
      </c>
      <c r="B58" s="26" t="s">
        <v>187</v>
      </c>
      <c r="C58" s="26" t="s">
        <v>187</v>
      </c>
      <c r="D58" s="26" t="s">
        <v>229</v>
      </c>
      <c r="E58" s="26" t="s">
        <v>187</v>
      </c>
      <c r="F58" s="26" t="s">
        <v>187</v>
      </c>
      <c r="G58" s="26" t="s">
        <v>187</v>
      </c>
      <c r="H58" s="26" t="s">
        <v>187</v>
      </c>
      <c r="T58" s="25" t="s">
        <v>179</v>
      </c>
      <c r="U58" s="26" t="s">
        <v>187</v>
      </c>
      <c r="V58" s="26" t="s">
        <v>187</v>
      </c>
      <c r="W58" s="26" t="s">
        <v>187</v>
      </c>
      <c r="X58" s="26" t="s">
        <v>187</v>
      </c>
      <c r="Y58" s="26" t="s">
        <v>248</v>
      </c>
      <c r="Z58" s="26" t="s">
        <v>187</v>
      </c>
      <c r="AA58" s="26" t="s">
        <v>240</v>
      </c>
    </row>
    <row r="59" spans="1:27" ht="27.5" thickBot="1" x14ac:dyDescent="0.4">
      <c r="A59" s="25" t="s">
        <v>180</v>
      </c>
      <c r="B59" s="26" t="s">
        <v>187</v>
      </c>
      <c r="C59" s="26" t="s">
        <v>187</v>
      </c>
      <c r="D59" s="26" t="s">
        <v>187</v>
      </c>
      <c r="E59" s="26" t="s">
        <v>187</v>
      </c>
      <c r="F59" s="26" t="s">
        <v>187</v>
      </c>
      <c r="G59" s="26" t="s">
        <v>187</v>
      </c>
      <c r="H59" s="26" t="s">
        <v>187</v>
      </c>
      <c r="T59" s="25" t="s">
        <v>180</v>
      </c>
      <c r="U59" s="26" t="s">
        <v>187</v>
      </c>
      <c r="V59" s="26" t="s">
        <v>187</v>
      </c>
      <c r="W59" s="26" t="s">
        <v>187</v>
      </c>
      <c r="X59" s="26" t="s">
        <v>187</v>
      </c>
      <c r="Y59" s="26" t="s">
        <v>248</v>
      </c>
      <c r="Z59" s="26" t="s">
        <v>187</v>
      </c>
      <c r="AA59" s="26" t="s">
        <v>240</v>
      </c>
    </row>
    <row r="60" spans="1:27" ht="27.5" thickBot="1" x14ac:dyDescent="0.4">
      <c r="A60" s="25" t="s">
        <v>181</v>
      </c>
      <c r="B60" s="26" t="s">
        <v>187</v>
      </c>
      <c r="C60" s="26" t="s">
        <v>187</v>
      </c>
      <c r="D60" s="26" t="s">
        <v>187</v>
      </c>
      <c r="E60" s="26" t="s">
        <v>187</v>
      </c>
      <c r="F60" s="26" t="s">
        <v>187</v>
      </c>
      <c r="G60" s="26" t="s">
        <v>187</v>
      </c>
      <c r="H60" s="26" t="s">
        <v>187</v>
      </c>
      <c r="T60" s="25" t="s">
        <v>181</v>
      </c>
      <c r="U60" s="26" t="s">
        <v>187</v>
      </c>
      <c r="V60" s="26" t="s">
        <v>187</v>
      </c>
      <c r="W60" s="26" t="s">
        <v>187</v>
      </c>
      <c r="X60" s="26" t="s">
        <v>187</v>
      </c>
      <c r="Y60" s="26" t="s">
        <v>187</v>
      </c>
      <c r="Z60" s="26" t="s">
        <v>187</v>
      </c>
      <c r="AA60" s="26" t="s">
        <v>240</v>
      </c>
    </row>
    <row r="61" spans="1:27" ht="27.5" thickBot="1" x14ac:dyDescent="0.4">
      <c r="A61" s="25" t="s">
        <v>182</v>
      </c>
      <c r="B61" s="26" t="s">
        <v>187</v>
      </c>
      <c r="C61" s="26" t="s">
        <v>187</v>
      </c>
      <c r="D61" s="26" t="s">
        <v>187</v>
      </c>
      <c r="E61" s="26" t="s">
        <v>187</v>
      </c>
      <c r="F61" s="26" t="s">
        <v>187</v>
      </c>
      <c r="G61" s="26" t="s">
        <v>187</v>
      </c>
      <c r="H61" s="26" t="s">
        <v>187</v>
      </c>
      <c r="T61" s="25" t="s">
        <v>182</v>
      </c>
      <c r="U61" s="26" t="s">
        <v>187</v>
      </c>
      <c r="V61" s="26" t="s">
        <v>187</v>
      </c>
      <c r="W61" s="26" t="s">
        <v>187</v>
      </c>
      <c r="X61" s="26" t="s">
        <v>187</v>
      </c>
      <c r="Y61" s="26" t="s">
        <v>187</v>
      </c>
      <c r="Z61" s="26" t="s">
        <v>187</v>
      </c>
      <c r="AA61" s="26" t="s">
        <v>240</v>
      </c>
    </row>
    <row r="62" spans="1:27" ht="18.5" thickBot="1" x14ac:dyDescent="0.4">
      <c r="A62" s="25" t="s">
        <v>183</v>
      </c>
      <c r="B62" s="26" t="s">
        <v>187</v>
      </c>
      <c r="C62" s="26" t="s">
        <v>187</v>
      </c>
      <c r="D62" s="26" t="s">
        <v>187</v>
      </c>
      <c r="E62" s="26" t="s">
        <v>187</v>
      </c>
      <c r="F62" s="26" t="s">
        <v>187</v>
      </c>
      <c r="G62" s="26" t="s">
        <v>187</v>
      </c>
      <c r="H62" s="26" t="s">
        <v>187</v>
      </c>
      <c r="T62" s="25" t="s">
        <v>183</v>
      </c>
      <c r="U62" s="26" t="s">
        <v>187</v>
      </c>
      <c r="V62" s="26" t="s">
        <v>187</v>
      </c>
      <c r="W62" s="26" t="s">
        <v>187</v>
      </c>
      <c r="X62" s="26" t="s">
        <v>187</v>
      </c>
      <c r="Y62" s="26" t="s">
        <v>187</v>
      </c>
      <c r="Z62" s="26" t="s">
        <v>187</v>
      </c>
      <c r="AA62" s="26" t="s">
        <v>187</v>
      </c>
    </row>
    <row r="63" spans="1:27" ht="18.5" thickBot="1" x14ac:dyDescent="0.4">
      <c r="A63" s="25" t="s">
        <v>184</v>
      </c>
      <c r="B63" s="26" t="s">
        <v>187</v>
      </c>
      <c r="C63" s="26" t="s">
        <v>187</v>
      </c>
      <c r="D63" s="26" t="s">
        <v>187</v>
      </c>
      <c r="E63" s="26" t="s">
        <v>187</v>
      </c>
      <c r="F63" s="26" t="s">
        <v>187</v>
      </c>
      <c r="G63" s="26" t="s">
        <v>187</v>
      </c>
      <c r="H63" s="26" t="s">
        <v>187</v>
      </c>
      <c r="T63" s="25" t="s">
        <v>184</v>
      </c>
      <c r="U63" s="26" t="s">
        <v>187</v>
      </c>
      <c r="V63" s="26" t="s">
        <v>187</v>
      </c>
      <c r="W63" s="26" t="s">
        <v>187</v>
      </c>
      <c r="X63" s="26" t="s">
        <v>187</v>
      </c>
      <c r="Y63" s="26" t="s">
        <v>187</v>
      </c>
      <c r="Z63" s="26" t="s">
        <v>187</v>
      </c>
      <c r="AA63" s="26" t="s">
        <v>187</v>
      </c>
    </row>
    <row r="64" spans="1:27" ht="18.5" thickBot="1" x14ac:dyDescent="0.4">
      <c r="A64" s="25" t="s">
        <v>185</v>
      </c>
      <c r="B64" s="26" t="s">
        <v>187</v>
      </c>
      <c r="C64" s="26" t="s">
        <v>187</v>
      </c>
      <c r="D64" s="26" t="s">
        <v>187</v>
      </c>
      <c r="E64" s="26" t="s">
        <v>187</v>
      </c>
      <c r="F64" s="26" t="s">
        <v>187</v>
      </c>
      <c r="G64" s="26" t="s">
        <v>187</v>
      </c>
      <c r="H64" s="26" t="s">
        <v>187</v>
      </c>
      <c r="T64" s="25" t="s">
        <v>185</v>
      </c>
      <c r="U64" s="26" t="s">
        <v>187</v>
      </c>
      <c r="V64" s="26" t="s">
        <v>187</v>
      </c>
      <c r="W64" s="26" t="s">
        <v>187</v>
      </c>
      <c r="X64" s="26" t="s">
        <v>187</v>
      </c>
      <c r="Y64" s="26" t="s">
        <v>187</v>
      </c>
      <c r="Z64" s="26" t="s">
        <v>187</v>
      </c>
      <c r="AA64" s="26" t="s">
        <v>187</v>
      </c>
    </row>
    <row r="65" spans="1:27" ht="18.5" thickBot="1" x14ac:dyDescent="0.4">
      <c r="A65" s="25" t="s">
        <v>186</v>
      </c>
      <c r="B65" s="26" t="s">
        <v>187</v>
      </c>
      <c r="C65" s="26" t="s">
        <v>187</v>
      </c>
      <c r="D65" s="26" t="s">
        <v>187</v>
      </c>
      <c r="E65" s="26" t="s">
        <v>187</v>
      </c>
      <c r="F65" s="26" t="s">
        <v>187</v>
      </c>
      <c r="G65" s="26" t="s">
        <v>187</v>
      </c>
      <c r="H65" s="26" t="s">
        <v>187</v>
      </c>
      <c r="T65" s="25" t="s">
        <v>186</v>
      </c>
      <c r="U65" s="26" t="s">
        <v>187</v>
      </c>
      <c r="V65" s="26" t="s">
        <v>187</v>
      </c>
      <c r="W65" s="26" t="s">
        <v>187</v>
      </c>
      <c r="X65" s="26" t="s">
        <v>187</v>
      </c>
      <c r="Y65" s="26" t="s">
        <v>187</v>
      </c>
      <c r="Z65" s="26" t="s">
        <v>187</v>
      </c>
      <c r="AA65" s="26" t="s">
        <v>187</v>
      </c>
    </row>
    <row r="66" spans="1:27" ht="18.5" thickBot="1" x14ac:dyDescent="0.4">
      <c r="A66" s="21"/>
      <c r="T66" s="21"/>
    </row>
    <row r="67" spans="1:27" ht="18.5" thickBot="1" x14ac:dyDescent="0.4">
      <c r="A67" s="25" t="s">
        <v>188</v>
      </c>
      <c r="B67" s="25" t="s">
        <v>122</v>
      </c>
      <c r="C67" s="25" t="s">
        <v>123</v>
      </c>
      <c r="D67" s="25" t="s">
        <v>124</v>
      </c>
      <c r="E67" s="25" t="s">
        <v>125</v>
      </c>
      <c r="F67" s="25" t="s">
        <v>126</v>
      </c>
      <c r="G67" s="25" t="s">
        <v>127</v>
      </c>
      <c r="H67" s="25" t="s">
        <v>128</v>
      </c>
      <c r="T67" s="25" t="s">
        <v>188</v>
      </c>
      <c r="U67" s="25" t="s">
        <v>122</v>
      </c>
      <c r="V67" s="25" t="s">
        <v>123</v>
      </c>
      <c r="W67" s="25" t="s">
        <v>124</v>
      </c>
      <c r="X67" s="25" t="s">
        <v>125</v>
      </c>
      <c r="Y67" s="25" t="s">
        <v>126</v>
      </c>
      <c r="Z67" s="25" t="s">
        <v>127</v>
      </c>
      <c r="AA67" s="25" t="s">
        <v>128</v>
      </c>
    </row>
    <row r="68" spans="1:27" ht="15" thickBot="1" x14ac:dyDescent="0.4">
      <c r="A68" s="25" t="s">
        <v>159</v>
      </c>
      <c r="B68" s="26">
        <v>9774.7999999999993</v>
      </c>
      <c r="C68" s="26">
        <v>16416.099999999999</v>
      </c>
      <c r="D68" s="26">
        <v>90927.2</v>
      </c>
      <c r="E68" s="26">
        <v>3259.6</v>
      </c>
      <c r="F68" s="26">
        <v>575.5</v>
      </c>
      <c r="G68" s="26">
        <v>28952.2</v>
      </c>
      <c r="H68" s="26">
        <v>3282</v>
      </c>
      <c r="T68" s="25" t="s">
        <v>159</v>
      </c>
      <c r="U68" s="26">
        <v>58686.7</v>
      </c>
      <c r="V68" s="26">
        <v>0</v>
      </c>
      <c r="W68" s="26">
        <v>1938.3</v>
      </c>
      <c r="X68" s="26">
        <v>16643.2</v>
      </c>
      <c r="Y68" s="26">
        <v>16487.3</v>
      </c>
      <c r="Z68" s="26">
        <v>0</v>
      </c>
      <c r="AA68" s="26">
        <v>23787.3</v>
      </c>
    </row>
    <row r="69" spans="1:27" ht="15" thickBot="1" x14ac:dyDescent="0.4">
      <c r="A69" s="25" t="s">
        <v>160</v>
      </c>
      <c r="B69" s="26">
        <v>9774.7999999999993</v>
      </c>
      <c r="C69" s="26">
        <v>4051</v>
      </c>
      <c r="D69" s="26">
        <v>21804.2</v>
      </c>
      <c r="E69" s="26">
        <v>0</v>
      </c>
      <c r="F69" s="26">
        <v>575.5</v>
      </c>
      <c r="G69" s="26">
        <v>20350.5</v>
      </c>
      <c r="H69" s="26">
        <v>3282</v>
      </c>
      <c r="T69" s="25" t="s">
        <v>160</v>
      </c>
      <c r="U69" s="26">
        <v>10292.9</v>
      </c>
      <c r="V69" s="26">
        <v>0</v>
      </c>
      <c r="W69" s="26">
        <v>1938.3</v>
      </c>
      <c r="X69" s="26">
        <v>16643.2</v>
      </c>
      <c r="Y69" s="26">
        <v>12785.3</v>
      </c>
      <c r="Z69" s="26">
        <v>0</v>
      </c>
      <c r="AA69" s="26">
        <v>6047.2</v>
      </c>
    </row>
    <row r="70" spans="1:27" ht="15" thickBot="1" x14ac:dyDescent="0.4">
      <c r="A70" s="25" t="s">
        <v>161</v>
      </c>
      <c r="B70" s="26">
        <v>9774.7999999999993</v>
      </c>
      <c r="C70" s="26">
        <v>4051</v>
      </c>
      <c r="D70" s="26">
        <v>21804.2</v>
      </c>
      <c r="E70" s="26">
        <v>0</v>
      </c>
      <c r="F70" s="26">
        <v>160.6</v>
      </c>
      <c r="G70" s="26">
        <v>20350.5</v>
      </c>
      <c r="H70" s="26">
        <v>3282</v>
      </c>
      <c r="T70" s="25" t="s">
        <v>161</v>
      </c>
      <c r="U70" s="26">
        <v>9180.5</v>
      </c>
      <c r="V70" s="26">
        <v>0</v>
      </c>
      <c r="W70" s="26">
        <v>1938.3</v>
      </c>
      <c r="X70" s="26">
        <v>16643.2</v>
      </c>
      <c r="Y70" s="26">
        <v>12785.3</v>
      </c>
      <c r="Z70" s="26">
        <v>0</v>
      </c>
      <c r="AA70" s="26">
        <v>6047.2</v>
      </c>
    </row>
    <row r="71" spans="1:27" ht="15" thickBot="1" x14ac:dyDescent="0.4">
      <c r="A71" s="25" t="s">
        <v>162</v>
      </c>
      <c r="B71" s="26">
        <v>3146.4</v>
      </c>
      <c r="C71" s="26">
        <v>4051</v>
      </c>
      <c r="D71" s="26">
        <v>20382.900000000001</v>
      </c>
      <c r="E71" s="26">
        <v>0</v>
      </c>
      <c r="F71" s="26">
        <v>160.6</v>
      </c>
      <c r="G71" s="26">
        <v>20350.5</v>
      </c>
      <c r="H71" s="26">
        <v>3282</v>
      </c>
      <c r="T71" s="25" t="s">
        <v>162</v>
      </c>
      <c r="U71" s="26">
        <v>9180.5</v>
      </c>
      <c r="V71" s="26">
        <v>0</v>
      </c>
      <c r="W71" s="26">
        <v>1938.3</v>
      </c>
      <c r="X71" s="26">
        <v>16643.2</v>
      </c>
      <c r="Y71" s="26">
        <v>12785.3</v>
      </c>
      <c r="Z71" s="26">
        <v>0</v>
      </c>
      <c r="AA71" s="26">
        <v>6047.2</v>
      </c>
    </row>
    <row r="72" spans="1:27" ht="15" thickBot="1" x14ac:dyDescent="0.4">
      <c r="A72" s="25" t="s">
        <v>163</v>
      </c>
      <c r="B72" s="26">
        <v>3146.4</v>
      </c>
      <c r="C72" s="26">
        <v>4051</v>
      </c>
      <c r="D72" s="26">
        <v>20382.900000000001</v>
      </c>
      <c r="E72" s="26">
        <v>0</v>
      </c>
      <c r="F72" s="26">
        <v>160.6</v>
      </c>
      <c r="G72" s="26">
        <v>20350.5</v>
      </c>
      <c r="H72" s="26">
        <v>3282</v>
      </c>
      <c r="T72" s="25" t="s">
        <v>163</v>
      </c>
      <c r="U72" s="26">
        <v>9180.5</v>
      </c>
      <c r="V72" s="26">
        <v>0</v>
      </c>
      <c r="W72" s="26">
        <v>1938.3</v>
      </c>
      <c r="X72" s="26">
        <v>16643.2</v>
      </c>
      <c r="Y72" s="26">
        <v>12785.3</v>
      </c>
      <c r="Z72" s="26">
        <v>0</v>
      </c>
      <c r="AA72" s="26">
        <v>6047.2</v>
      </c>
    </row>
    <row r="73" spans="1:27" ht="15" thickBot="1" x14ac:dyDescent="0.4">
      <c r="A73" s="25" t="s">
        <v>164</v>
      </c>
      <c r="B73" s="26">
        <v>2876.1</v>
      </c>
      <c r="C73" s="26">
        <v>4051</v>
      </c>
      <c r="D73" s="26">
        <v>20382.900000000001</v>
      </c>
      <c r="E73" s="26">
        <v>0</v>
      </c>
      <c r="F73" s="26">
        <v>160.6</v>
      </c>
      <c r="G73" s="26">
        <v>14843.7</v>
      </c>
      <c r="H73" s="26">
        <v>0</v>
      </c>
      <c r="T73" s="25" t="s">
        <v>164</v>
      </c>
      <c r="U73" s="26">
        <v>9180.5</v>
      </c>
      <c r="V73" s="26">
        <v>0</v>
      </c>
      <c r="W73" s="26">
        <v>1938.3</v>
      </c>
      <c r="X73" s="26">
        <v>16643.2</v>
      </c>
      <c r="Y73" s="26">
        <v>12785.3</v>
      </c>
      <c r="Z73" s="26">
        <v>0</v>
      </c>
      <c r="AA73" s="26">
        <v>6047.2</v>
      </c>
    </row>
    <row r="74" spans="1:27" ht="15" thickBot="1" x14ac:dyDescent="0.4">
      <c r="A74" s="25" t="s">
        <v>165</v>
      </c>
      <c r="B74" s="26">
        <v>2876.1</v>
      </c>
      <c r="C74" s="26">
        <v>4051</v>
      </c>
      <c r="D74" s="26">
        <v>20382.900000000001</v>
      </c>
      <c r="E74" s="26">
        <v>0</v>
      </c>
      <c r="F74" s="26">
        <v>160.6</v>
      </c>
      <c r="G74" s="26">
        <v>14843.7</v>
      </c>
      <c r="H74" s="26">
        <v>0</v>
      </c>
      <c r="T74" s="25" t="s">
        <v>165</v>
      </c>
      <c r="U74" s="26">
        <v>9180.5</v>
      </c>
      <c r="V74" s="26">
        <v>0</v>
      </c>
      <c r="W74" s="26">
        <v>1938.3</v>
      </c>
      <c r="X74" s="26">
        <v>16643.2</v>
      </c>
      <c r="Y74" s="26">
        <v>12785.3</v>
      </c>
      <c r="Z74" s="26">
        <v>0</v>
      </c>
      <c r="AA74" s="26">
        <v>3250</v>
      </c>
    </row>
    <row r="75" spans="1:27" ht="15" thickBot="1" x14ac:dyDescent="0.4">
      <c r="A75" s="25" t="s">
        <v>166</v>
      </c>
      <c r="B75" s="26">
        <v>2876.1</v>
      </c>
      <c r="C75" s="26">
        <v>4051</v>
      </c>
      <c r="D75" s="26">
        <v>14209.8</v>
      </c>
      <c r="E75" s="26">
        <v>0</v>
      </c>
      <c r="F75" s="26">
        <v>160.6</v>
      </c>
      <c r="G75" s="26">
        <v>14843.7</v>
      </c>
      <c r="H75" s="26">
        <v>0</v>
      </c>
      <c r="T75" s="25" t="s">
        <v>166</v>
      </c>
      <c r="U75" s="26">
        <v>9180.5</v>
      </c>
      <c r="V75" s="26">
        <v>0</v>
      </c>
      <c r="W75" s="26">
        <v>0</v>
      </c>
      <c r="X75" s="26">
        <v>16643.2</v>
      </c>
      <c r="Y75" s="26">
        <v>12785.3</v>
      </c>
      <c r="Z75" s="26">
        <v>0</v>
      </c>
      <c r="AA75" s="26">
        <v>3250</v>
      </c>
    </row>
    <row r="76" spans="1:27" ht="15" thickBot="1" x14ac:dyDescent="0.4">
      <c r="A76" s="25" t="s">
        <v>167</v>
      </c>
      <c r="B76" s="26">
        <v>2876.1</v>
      </c>
      <c r="C76" s="26">
        <v>3253.6</v>
      </c>
      <c r="D76" s="26">
        <v>12792</v>
      </c>
      <c r="E76" s="26">
        <v>0</v>
      </c>
      <c r="F76" s="26">
        <v>160.6</v>
      </c>
      <c r="G76" s="26">
        <v>12674.3</v>
      </c>
      <c r="H76" s="26">
        <v>0</v>
      </c>
      <c r="T76" s="25" t="s">
        <v>167</v>
      </c>
      <c r="U76" s="26">
        <v>9180.5</v>
      </c>
      <c r="V76" s="26">
        <v>0</v>
      </c>
      <c r="W76" s="26">
        <v>0</v>
      </c>
      <c r="X76" s="26">
        <v>16643.2</v>
      </c>
      <c r="Y76" s="26">
        <v>12785.3</v>
      </c>
      <c r="Z76" s="26">
        <v>0</v>
      </c>
      <c r="AA76" s="26">
        <v>3250</v>
      </c>
    </row>
    <row r="77" spans="1:27" ht="15" thickBot="1" x14ac:dyDescent="0.4">
      <c r="A77" s="25" t="s">
        <v>168</v>
      </c>
      <c r="B77" s="26">
        <v>2876.1</v>
      </c>
      <c r="C77" s="26">
        <v>3253.6</v>
      </c>
      <c r="D77" s="26">
        <v>12792</v>
      </c>
      <c r="E77" s="26">
        <v>0</v>
      </c>
      <c r="F77" s="26">
        <v>160.6</v>
      </c>
      <c r="G77" s="26">
        <v>12674.3</v>
      </c>
      <c r="H77" s="26">
        <v>0</v>
      </c>
      <c r="T77" s="25" t="s">
        <v>168</v>
      </c>
      <c r="U77" s="26">
        <v>4297.8999999999996</v>
      </c>
      <c r="V77" s="26">
        <v>0</v>
      </c>
      <c r="W77" s="26">
        <v>0</v>
      </c>
      <c r="X77" s="26">
        <v>16643.2</v>
      </c>
      <c r="Y77" s="26">
        <v>12785.3</v>
      </c>
      <c r="Z77" s="26">
        <v>0</v>
      </c>
      <c r="AA77" s="26">
        <v>3250</v>
      </c>
    </row>
    <row r="78" spans="1:27" ht="15" thickBot="1" x14ac:dyDescent="0.4">
      <c r="A78" s="25" t="s">
        <v>169</v>
      </c>
      <c r="B78" s="26">
        <v>2876.1</v>
      </c>
      <c r="C78" s="26">
        <v>3253.6</v>
      </c>
      <c r="D78" s="26">
        <v>12792</v>
      </c>
      <c r="E78" s="26">
        <v>0</v>
      </c>
      <c r="F78" s="26">
        <v>160.6</v>
      </c>
      <c r="G78" s="26">
        <v>12674.3</v>
      </c>
      <c r="H78" s="26">
        <v>0</v>
      </c>
      <c r="T78" s="25" t="s">
        <v>169</v>
      </c>
      <c r="U78" s="26">
        <v>4175</v>
      </c>
      <c r="V78" s="26">
        <v>0</v>
      </c>
      <c r="W78" s="26">
        <v>0</v>
      </c>
      <c r="X78" s="26">
        <v>16643.2</v>
      </c>
      <c r="Y78" s="26">
        <v>11959.5</v>
      </c>
      <c r="Z78" s="26">
        <v>0</v>
      </c>
      <c r="AA78" s="26">
        <v>3250</v>
      </c>
    </row>
    <row r="79" spans="1:27" ht="15" thickBot="1" x14ac:dyDescent="0.4">
      <c r="A79" s="25" t="s">
        <v>170</v>
      </c>
      <c r="B79" s="26">
        <v>0</v>
      </c>
      <c r="C79" s="26">
        <v>3253.6</v>
      </c>
      <c r="D79" s="26">
        <v>12792</v>
      </c>
      <c r="E79" s="26">
        <v>0</v>
      </c>
      <c r="F79" s="26">
        <v>160.6</v>
      </c>
      <c r="G79" s="26">
        <v>12674.3</v>
      </c>
      <c r="H79" s="26">
        <v>0</v>
      </c>
      <c r="T79" s="25" t="s">
        <v>170</v>
      </c>
      <c r="U79" s="26">
        <v>4175</v>
      </c>
      <c r="V79" s="26">
        <v>0</v>
      </c>
      <c r="W79" s="26">
        <v>0</v>
      </c>
      <c r="X79" s="26">
        <v>16643.2</v>
      </c>
      <c r="Y79" s="26">
        <v>11959.5</v>
      </c>
      <c r="Z79" s="26">
        <v>0</v>
      </c>
      <c r="AA79" s="26">
        <v>3250</v>
      </c>
    </row>
    <row r="80" spans="1:27" ht="15" thickBot="1" x14ac:dyDescent="0.4">
      <c r="A80" s="25" t="s">
        <v>171</v>
      </c>
      <c r="B80" s="26">
        <v>0</v>
      </c>
      <c r="C80" s="26">
        <v>3253.6</v>
      </c>
      <c r="D80" s="26">
        <v>12792</v>
      </c>
      <c r="E80" s="26">
        <v>0</v>
      </c>
      <c r="F80" s="26">
        <v>160.6</v>
      </c>
      <c r="G80" s="26">
        <v>12674.3</v>
      </c>
      <c r="H80" s="26">
        <v>0</v>
      </c>
      <c r="T80" s="25" t="s">
        <v>171</v>
      </c>
      <c r="U80" s="26">
        <v>1064.4000000000001</v>
      </c>
      <c r="V80" s="26">
        <v>0</v>
      </c>
      <c r="W80" s="26">
        <v>0</v>
      </c>
      <c r="X80" s="26">
        <v>16643.2</v>
      </c>
      <c r="Y80" s="26">
        <v>11959.5</v>
      </c>
      <c r="Z80" s="26">
        <v>0</v>
      </c>
      <c r="AA80" s="26">
        <v>3250</v>
      </c>
    </row>
    <row r="81" spans="1:32" ht="15" thickBot="1" x14ac:dyDescent="0.4">
      <c r="A81" s="25" t="s">
        <v>172</v>
      </c>
      <c r="B81" s="26">
        <v>0</v>
      </c>
      <c r="C81" s="26">
        <v>3253.6</v>
      </c>
      <c r="D81" s="26">
        <v>10126.9</v>
      </c>
      <c r="E81" s="26">
        <v>0</v>
      </c>
      <c r="F81" s="26">
        <v>160.6</v>
      </c>
      <c r="G81" s="26">
        <v>12674.3</v>
      </c>
      <c r="H81" s="26">
        <v>0</v>
      </c>
      <c r="T81" s="25" t="s">
        <v>172</v>
      </c>
      <c r="U81" s="26">
        <v>1064.4000000000001</v>
      </c>
      <c r="V81" s="26">
        <v>0</v>
      </c>
      <c r="W81" s="26">
        <v>0</v>
      </c>
      <c r="X81" s="26">
        <v>9374.7000000000007</v>
      </c>
      <c r="Y81" s="26">
        <v>11959.5</v>
      </c>
      <c r="Z81" s="26">
        <v>0</v>
      </c>
      <c r="AA81" s="26">
        <v>3250</v>
      </c>
    </row>
    <row r="82" spans="1:32" ht="15" thickBot="1" x14ac:dyDescent="0.4">
      <c r="A82" s="25" t="s">
        <v>173</v>
      </c>
      <c r="B82" s="26">
        <v>0</v>
      </c>
      <c r="C82" s="26">
        <v>3253.6</v>
      </c>
      <c r="D82" s="26">
        <v>10126.9</v>
      </c>
      <c r="E82" s="26">
        <v>0</v>
      </c>
      <c r="F82" s="26">
        <v>160.6</v>
      </c>
      <c r="G82" s="26">
        <v>12674.3</v>
      </c>
      <c r="H82" s="26">
        <v>0</v>
      </c>
      <c r="T82" s="25" t="s">
        <v>173</v>
      </c>
      <c r="U82" s="26">
        <v>0</v>
      </c>
      <c r="V82" s="26">
        <v>0</v>
      </c>
      <c r="W82" s="26">
        <v>0</v>
      </c>
      <c r="X82" s="26">
        <v>9374.7000000000007</v>
      </c>
      <c r="Y82" s="26">
        <v>11959.5</v>
      </c>
      <c r="Z82" s="26">
        <v>0</v>
      </c>
      <c r="AA82" s="26">
        <v>3250</v>
      </c>
    </row>
    <row r="83" spans="1:32" ht="15" thickBot="1" x14ac:dyDescent="0.4">
      <c r="A83" s="25" t="s">
        <v>174</v>
      </c>
      <c r="B83" s="26">
        <v>0</v>
      </c>
      <c r="C83" s="26">
        <v>3253.6</v>
      </c>
      <c r="D83" s="26">
        <v>10126.9</v>
      </c>
      <c r="E83" s="26">
        <v>0</v>
      </c>
      <c r="F83" s="26">
        <v>160.6</v>
      </c>
      <c r="G83" s="26">
        <v>12674.3</v>
      </c>
      <c r="H83" s="26">
        <v>0</v>
      </c>
      <c r="T83" s="25" t="s">
        <v>174</v>
      </c>
      <c r="U83" s="26">
        <v>0</v>
      </c>
      <c r="V83" s="26">
        <v>0</v>
      </c>
      <c r="W83" s="26">
        <v>0</v>
      </c>
      <c r="X83" s="26">
        <v>9374.7000000000007</v>
      </c>
      <c r="Y83" s="26">
        <v>10164.799999999999</v>
      </c>
      <c r="Z83" s="26">
        <v>0</v>
      </c>
      <c r="AA83" s="26">
        <v>3250</v>
      </c>
    </row>
    <row r="84" spans="1:32" ht="15" thickBot="1" x14ac:dyDescent="0.4">
      <c r="A84" s="25" t="s">
        <v>175</v>
      </c>
      <c r="B84" s="26">
        <v>0</v>
      </c>
      <c r="C84" s="26">
        <v>3253.6</v>
      </c>
      <c r="D84" s="26">
        <v>3443.1</v>
      </c>
      <c r="E84" s="26">
        <v>0</v>
      </c>
      <c r="F84" s="26">
        <v>160.6</v>
      </c>
      <c r="G84" s="26">
        <v>0</v>
      </c>
      <c r="H84" s="26">
        <v>0</v>
      </c>
      <c r="T84" s="25" t="s">
        <v>175</v>
      </c>
      <c r="U84" s="26">
        <v>0</v>
      </c>
      <c r="V84" s="26">
        <v>0</v>
      </c>
      <c r="W84" s="26">
        <v>0</v>
      </c>
      <c r="X84" s="26">
        <v>9374.7000000000007</v>
      </c>
      <c r="Y84" s="26">
        <v>10164.799999999999</v>
      </c>
      <c r="Z84" s="26">
        <v>0</v>
      </c>
      <c r="AA84" s="26">
        <v>3250</v>
      </c>
    </row>
    <row r="85" spans="1:32" ht="15" thickBot="1" x14ac:dyDescent="0.4">
      <c r="A85" s="25" t="s">
        <v>176</v>
      </c>
      <c r="B85" s="26">
        <v>0</v>
      </c>
      <c r="C85" s="26">
        <v>2104.6</v>
      </c>
      <c r="D85" s="26">
        <v>3443.1</v>
      </c>
      <c r="E85" s="26">
        <v>0</v>
      </c>
      <c r="F85" s="26">
        <v>0</v>
      </c>
      <c r="G85" s="26">
        <v>0</v>
      </c>
      <c r="H85" s="26">
        <v>0</v>
      </c>
      <c r="T85" s="25" t="s">
        <v>176</v>
      </c>
      <c r="U85" s="26">
        <v>0</v>
      </c>
      <c r="V85" s="26">
        <v>0</v>
      </c>
      <c r="W85" s="26">
        <v>0</v>
      </c>
      <c r="X85" s="26">
        <v>2471.1999999999998</v>
      </c>
      <c r="Y85" s="26">
        <v>6456.7</v>
      </c>
      <c r="Z85" s="26">
        <v>0</v>
      </c>
      <c r="AA85" s="26">
        <v>3250</v>
      </c>
    </row>
    <row r="86" spans="1:32" ht="15" thickBot="1" x14ac:dyDescent="0.4">
      <c r="A86" s="25" t="s">
        <v>177</v>
      </c>
      <c r="B86" s="26">
        <v>0</v>
      </c>
      <c r="C86" s="26">
        <v>2104.6</v>
      </c>
      <c r="D86" s="26">
        <v>2245.6999999999998</v>
      </c>
      <c r="E86" s="26">
        <v>0</v>
      </c>
      <c r="F86" s="26">
        <v>0</v>
      </c>
      <c r="G86" s="26">
        <v>0</v>
      </c>
      <c r="H86" s="26">
        <v>0</v>
      </c>
      <c r="T86" s="25" t="s">
        <v>177</v>
      </c>
      <c r="U86" s="26">
        <v>0</v>
      </c>
      <c r="V86" s="26">
        <v>0</v>
      </c>
      <c r="W86" s="26">
        <v>0</v>
      </c>
      <c r="X86" s="26">
        <v>682.8</v>
      </c>
      <c r="Y86" s="26">
        <v>6456.7</v>
      </c>
      <c r="Z86" s="26">
        <v>0</v>
      </c>
      <c r="AA86" s="26">
        <v>3250</v>
      </c>
    </row>
    <row r="87" spans="1:32" ht="15" thickBot="1" x14ac:dyDescent="0.4">
      <c r="A87" s="25" t="s">
        <v>178</v>
      </c>
      <c r="B87" s="26">
        <v>0</v>
      </c>
      <c r="C87" s="26">
        <v>2104.6</v>
      </c>
      <c r="D87" s="26">
        <v>2245.6999999999998</v>
      </c>
      <c r="E87" s="26">
        <v>0</v>
      </c>
      <c r="F87" s="26">
        <v>0</v>
      </c>
      <c r="G87" s="26">
        <v>0</v>
      </c>
      <c r="H87" s="26">
        <v>0</v>
      </c>
      <c r="T87" s="25" t="s">
        <v>178</v>
      </c>
      <c r="U87" s="26">
        <v>0</v>
      </c>
      <c r="V87" s="26">
        <v>0</v>
      </c>
      <c r="W87" s="26">
        <v>0</v>
      </c>
      <c r="X87" s="26">
        <v>0</v>
      </c>
      <c r="Y87" s="26">
        <v>6456.7</v>
      </c>
      <c r="Z87" s="26">
        <v>0</v>
      </c>
      <c r="AA87" s="26">
        <v>3250</v>
      </c>
    </row>
    <row r="88" spans="1:32" ht="15" thickBot="1" x14ac:dyDescent="0.4">
      <c r="A88" s="25" t="s">
        <v>179</v>
      </c>
      <c r="B88" s="26">
        <v>0</v>
      </c>
      <c r="C88" s="26">
        <v>0</v>
      </c>
      <c r="D88" s="26">
        <v>1001.9</v>
      </c>
      <c r="E88" s="26">
        <v>0</v>
      </c>
      <c r="F88" s="26">
        <v>0</v>
      </c>
      <c r="G88" s="26">
        <v>0</v>
      </c>
      <c r="H88" s="26">
        <v>0</v>
      </c>
      <c r="T88" s="25" t="s">
        <v>179</v>
      </c>
      <c r="U88" s="26">
        <v>0</v>
      </c>
      <c r="V88" s="26">
        <v>0</v>
      </c>
      <c r="W88" s="26">
        <v>0</v>
      </c>
      <c r="X88" s="26">
        <v>0</v>
      </c>
      <c r="Y88" s="26">
        <v>6456.7</v>
      </c>
      <c r="Z88" s="26">
        <v>0</v>
      </c>
      <c r="AA88" s="26">
        <v>3250</v>
      </c>
    </row>
    <row r="89" spans="1:32" ht="15" thickBot="1" x14ac:dyDescent="0.4">
      <c r="A89" s="25" t="s">
        <v>180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T89" s="25" t="s">
        <v>180</v>
      </c>
      <c r="U89" s="26">
        <v>0</v>
      </c>
      <c r="V89" s="26">
        <v>0</v>
      </c>
      <c r="W89" s="26">
        <v>0</v>
      </c>
      <c r="X89" s="26">
        <v>0</v>
      </c>
      <c r="Y89" s="26">
        <v>6456.7</v>
      </c>
      <c r="Z89" s="26">
        <v>0</v>
      </c>
      <c r="AA89" s="26">
        <v>3250</v>
      </c>
    </row>
    <row r="90" spans="1:32" ht="15" thickBot="1" x14ac:dyDescent="0.4">
      <c r="A90" s="25" t="s">
        <v>181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T90" s="25" t="s">
        <v>181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3250</v>
      </c>
    </row>
    <row r="91" spans="1:32" ht="15" thickBot="1" x14ac:dyDescent="0.4">
      <c r="A91" s="25" t="s">
        <v>182</v>
      </c>
      <c r="B91" s="26">
        <v>0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T91" s="25" t="s">
        <v>182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3250</v>
      </c>
    </row>
    <row r="92" spans="1:32" ht="15" thickBot="1" x14ac:dyDescent="0.4">
      <c r="A92" s="25" t="s">
        <v>183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T92" s="25" t="s">
        <v>183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</row>
    <row r="93" spans="1:32" ht="15" thickBot="1" x14ac:dyDescent="0.4">
      <c r="A93" s="25" t="s">
        <v>184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T93" s="25" t="s">
        <v>184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</row>
    <row r="94" spans="1:32" ht="15" thickBot="1" x14ac:dyDescent="0.4">
      <c r="A94" s="25" t="s">
        <v>185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T94" s="25" t="s">
        <v>185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</row>
    <row r="95" spans="1:32" ht="15" thickBot="1" x14ac:dyDescent="0.4">
      <c r="A95" s="66" t="s">
        <v>186</v>
      </c>
      <c r="B95" s="67">
        <v>0</v>
      </c>
      <c r="C95" s="67">
        <v>0</v>
      </c>
      <c r="D95" s="67">
        <v>0</v>
      </c>
      <c r="E95" s="67">
        <v>0</v>
      </c>
      <c r="F95" s="67">
        <v>0</v>
      </c>
      <c r="G95" s="67">
        <v>0</v>
      </c>
      <c r="H95" s="67">
        <v>0</v>
      </c>
      <c r="T95" s="25" t="s">
        <v>186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F95" s="35">
        <v>4</v>
      </c>
    </row>
    <row r="96" spans="1:32" ht="18.5" thickBot="1" x14ac:dyDescent="0.4">
      <c r="A96" s="69" t="s">
        <v>436</v>
      </c>
      <c r="B96" s="70">
        <f>SUM(B98:B125)/SUM($I$98:$I$125)</f>
        <v>6.821569369419811E-2</v>
      </c>
      <c r="C96" s="70">
        <f t="shared" ref="C96:I96" si="12">SUM(C98:C125)/SUM($I$98:$I$125)</f>
        <v>0.10368930455569901</v>
      </c>
      <c r="D96" s="70">
        <f t="shared" si="12"/>
        <v>0.43478051078232377</v>
      </c>
      <c r="E96" s="70">
        <f t="shared" si="12"/>
        <v>4.205407501742039E-3</v>
      </c>
      <c r="F96" s="70">
        <f t="shared" si="12"/>
        <v>4.5929717469019686E-3</v>
      </c>
      <c r="G96" s="70">
        <f t="shared" si="12"/>
        <v>0.36334573736742465</v>
      </c>
      <c r="H96" s="70">
        <f t="shared" si="12"/>
        <v>2.1171535496253179E-2</v>
      </c>
      <c r="I96" s="70">
        <f t="shared" si="12"/>
        <v>1</v>
      </c>
      <c r="J96" s="71" t="s">
        <v>435</v>
      </c>
      <c r="K96" s="71"/>
      <c r="L96" s="71"/>
      <c r="M96" s="71"/>
      <c r="T96" s="21"/>
      <c r="AF96" s="3">
        <f>SUM(AF98:AF125)</f>
        <v>10</v>
      </c>
    </row>
    <row r="97" spans="1:36" ht="81.5" thickBot="1" x14ac:dyDescent="0.4">
      <c r="A97" s="68" t="s">
        <v>203</v>
      </c>
      <c r="B97" s="68" t="str">
        <f>Data!Z36</f>
        <v>Szórás</v>
      </c>
      <c r="C97" s="68" t="str">
        <f>Data!AA36</f>
        <v>EU Populáció 2020</v>
      </c>
      <c r="D97" s="68" t="str">
        <f>Data!AB36</f>
        <v>Átlag GDP/Populáció</v>
      </c>
      <c r="E97" s="68" t="str">
        <f>Data!AC36</f>
        <v>Foglalkoztatottak aránya, nemrég diplomázottak között %
(kor 20-34)</v>
      </c>
      <c r="F97" s="68" t="str">
        <f>Data!AD36</f>
        <v>Legalább középiskolai végzettség %
(kor 25-64)</v>
      </c>
      <c r="G97" s="68" t="str">
        <f>Data!AE36</f>
        <v>Kereskedelmi repterek száma (legutolsó adat: 2018)</v>
      </c>
      <c r="H97" s="68" t="str">
        <f>Data!AF36</f>
        <v>Idegen nyelvet beszélők aránya %
(legutóbbi adat: 2016) Saját-bevallás!</v>
      </c>
      <c r="I97" s="68" t="s">
        <v>189</v>
      </c>
      <c r="J97" s="68" t="s">
        <v>190</v>
      </c>
      <c r="K97" s="68" t="s">
        <v>191</v>
      </c>
      <c r="L97" s="68" t="s">
        <v>192</v>
      </c>
      <c r="M97" s="31" t="s">
        <v>437</v>
      </c>
      <c r="T97" s="25" t="s">
        <v>203</v>
      </c>
      <c r="U97" s="25" t="s">
        <v>122</v>
      </c>
      <c r="V97" s="25" t="s">
        <v>123</v>
      </c>
      <c r="W97" s="25" t="s">
        <v>124</v>
      </c>
      <c r="X97" s="25" t="s">
        <v>125</v>
      </c>
      <c r="Y97" s="25" t="s">
        <v>126</v>
      </c>
      <c r="Z97" s="25" t="s">
        <v>127</v>
      </c>
      <c r="AA97" s="25" t="s">
        <v>128</v>
      </c>
      <c r="AB97" s="25" t="s">
        <v>189</v>
      </c>
      <c r="AC97" s="25" t="s">
        <v>190</v>
      </c>
      <c r="AD97" s="25" t="s">
        <v>191</v>
      </c>
      <c r="AE97" s="25" t="s">
        <v>192</v>
      </c>
      <c r="AF97" s="31" t="s">
        <v>251</v>
      </c>
      <c r="AG97" s="3" t="s">
        <v>255</v>
      </c>
      <c r="AH97" s="37" t="s">
        <v>253</v>
      </c>
      <c r="AI97" s="36" t="s">
        <v>252</v>
      </c>
      <c r="AJ97" s="36" t="s">
        <v>254</v>
      </c>
    </row>
    <row r="98" spans="1:36" ht="15" thickBot="1" x14ac:dyDescent="0.4">
      <c r="A98" s="25" t="str">
        <f>Data!A26</f>
        <v>Romania</v>
      </c>
      <c r="B98" s="26">
        <v>0</v>
      </c>
      <c r="C98" s="26">
        <v>4051</v>
      </c>
      <c r="D98" s="26">
        <v>0</v>
      </c>
      <c r="E98" s="26">
        <v>0</v>
      </c>
      <c r="F98" s="26">
        <v>0</v>
      </c>
      <c r="G98" s="26">
        <v>12674.3</v>
      </c>
      <c r="H98" s="26">
        <v>3282</v>
      </c>
      <c r="I98" s="26">
        <v>20007.3</v>
      </c>
      <c r="J98" s="26">
        <v>8242</v>
      </c>
      <c r="K98" s="26">
        <v>-11765.3</v>
      </c>
      <c r="L98" s="26">
        <v>-142.75</v>
      </c>
      <c r="M98" s="3">
        <f t="shared" ref="M98:M135" si="13">AI98</f>
        <v>0</v>
      </c>
      <c r="T98" s="25" t="s">
        <v>152</v>
      </c>
      <c r="U98" s="26">
        <v>0</v>
      </c>
      <c r="V98" s="26">
        <v>0</v>
      </c>
      <c r="W98" s="26">
        <v>1938.3</v>
      </c>
      <c r="X98" s="26">
        <v>0</v>
      </c>
      <c r="Y98" s="26">
        <v>12785.3</v>
      </c>
      <c r="Z98" s="26">
        <v>0</v>
      </c>
      <c r="AA98" s="26">
        <v>0</v>
      </c>
      <c r="AB98" s="26">
        <v>14723.6</v>
      </c>
      <c r="AC98" s="26">
        <v>8242</v>
      </c>
      <c r="AD98" s="26">
        <v>-6481.6</v>
      </c>
      <c r="AE98" s="26">
        <v>-78.64</v>
      </c>
      <c r="AF98" s="3">
        <f t="shared" ref="AF98:AF125" si="14">IF(AE98*L98&lt;0,1,0)</f>
        <v>0</v>
      </c>
      <c r="AG98" s="3">
        <f t="shared" ref="AG98:AG125" si="15">L98</f>
        <v>-142.75</v>
      </c>
      <c r="AH98" t="str">
        <f>Data!X59</f>
        <v>(RO)</v>
      </c>
      <c r="AI98">
        <f t="shared" ref="AI98:AI103" si="16">AF98</f>
        <v>0</v>
      </c>
      <c r="AJ98">
        <f t="shared" ref="AJ98:AJ125" si="17">K98</f>
        <v>-11765.3</v>
      </c>
    </row>
    <row r="99" spans="1:36" ht="15" thickBot="1" x14ac:dyDescent="0.4">
      <c r="A99" s="25" t="str">
        <f>Data!A14</f>
        <v>Croatia</v>
      </c>
      <c r="B99" s="26">
        <v>0</v>
      </c>
      <c r="C99" s="26">
        <v>0</v>
      </c>
      <c r="D99" s="26">
        <v>10126.9</v>
      </c>
      <c r="E99" s="26">
        <v>0</v>
      </c>
      <c r="F99" s="26">
        <v>160.6</v>
      </c>
      <c r="G99" s="26">
        <v>12674.3</v>
      </c>
      <c r="H99" s="26">
        <v>0</v>
      </c>
      <c r="I99" s="26">
        <v>22961.7</v>
      </c>
      <c r="J99" s="26">
        <v>11248</v>
      </c>
      <c r="K99" s="26">
        <v>-11713.7</v>
      </c>
      <c r="L99" s="26">
        <v>-104.14</v>
      </c>
      <c r="M99" s="3">
        <f t="shared" si="13"/>
        <v>0</v>
      </c>
      <c r="T99" s="25" t="s">
        <v>140</v>
      </c>
      <c r="U99" s="26">
        <v>9180.5</v>
      </c>
      <c r="V99" s="26">
        <v>0</v>
      </c>
      <c r="W99" s="26">
        <v>0</v>
      </c>
      <c r="X99" s="26">
        <v>0</v>
      </c>
      <c r="Y99" s="26">
        <v>6456.7</v>
      </c>
      <c r="Z99" s="26">
        <v>0</v>
      </c>
      <c r="AA99" s="26">
        <v>3250</v>
      </c>
      <c r="AB99" s="26">
        <v>18887.2</v>
      </c>
      <c r="AC99" s="26">
        <v>11248</v>
      </c>
      <c r="AD99" s="26">
        <v>-7639.2</v>
      </c>
      <c r="AE99" s="26">
        <v>-67.92</v>
      </c>
      <c r="AF99" s="3">
        <f t="shared" si="14"/>
        <v>0</v>
      </c>
      <c r="AG99" s="3">
        <f t="shared" si="15"/>
        <v>-104.14</v>
      </c>
      <c r="AH99" t="str">
        <f>Data!X47</f>
        <v>(HR)</v>
      </c>
      <c r="AI99">
        <f t="shared" si="16"/>
        <v>0</v>
      </c>
      <c r="AJ99">
        <f t="shared" si="17"/>
        <v>-11713.7</v>
      </c>
    </row>
    <row r="100" spans="1:36" ht="15" thickBot="1" x14ac:dyDescent="0.4">
      <c r="A100" s="25" t="str">
        <f>Data!A24</f>
        <v>Poland</v>
      </c>
      <c r="B100" s="26">
        <v>2876.1</v>
      </c>
      <c r="C100" s="26">
        <v>4051</v>
      </c>
      <c r="D100" s="26">
        <v>0</v>
      </c>
      <c r="E100" s="26">
        <v>0</v>
      </c>
      <c r="F100" s="26">
        <v>160.6</v>
      </c>
      <c r="G100" s="26">
        <v>12674.3</v>
      </c>
      <c r="H100" s="26">
        <v>0</v>
      </c>
      <c r="I100" s="26">
        <v>19762</v>
      </c>
      <c r="J100" s="26">
        <v>11368</v>
      </c>
      <c r="K100" s="26">
        <v>-8394</v>
      </c>
      <c r="L100" s="26">
        <v>-73.84</v>
      </c>
      <c r="M100" s="3">
        <f t="shared" si="13"/>
        <v>0</v>
      </c>
      <c r="T100" s="25" t="s">
        <v>150</v>
      </c>
      <c r="U100" s="26">
        <v>0</v>
      </c>
      <c r="V100" s="26">
        <v>0</v>
      </c>
      <c r="W100" s="26">
        <v>1938.3</v>
      </c>
      <c r="X100" s="26">
        <v>9374.7000000000007</v>
      </c>
      <c r="Y100" s="26">
        <v>0</v>
      </c>
      <c r="Z100" s="26">
        <v>0</v>
      </c>
      <c r="AA100" s="26">
        <v>3250</v>
      </c>
      <c r="AB100" s="26">
        <v>14563</v>
      </c>
      <c r="AC100" s="26">
        <v>11368</v>
      </c>
      <c r="AD100" s="26">
        <v>-3195</v>
      </c>
      <c r="AE100" s="26">
        <v>-28.11</v>
      </c>
      <c r="AF100" s="3">
        <f t="shared" si="14"/>
        <v>0</v>
      </c>
      <c r="AG100" s="3">
        <f t="shared" si="15"/>
        <v>-73.84</v>
      </c>
      <c r="AH100" t="str">
        <f>Data!X57</f>
        <v>(PL)</v>
      </c>
      <c r="AI100">
        <f t="shared" si="16"/>
        <v>0</v>
      </c>
      <c r="AJ100">
        <f t="shared" si="17"/>
        <v>-8394</v>
      </c>
    </row>
    <row r="101" spans="1:36" ht="15" thickBot="1" x14ac:dyDescent="0.4">
      <c r="A101" s="25" t="str">
        <f>Data!A9</f>
        <v>Estonia</v>
      </c>
      <c r="B101" s="26">
        <v>0</v>
      </c>
      <c r="C101" s="26">
        <v>0</v>
      </c>
      <c r="D101" s="26">
        <v>20382.900000000001</v>
      </c>
      <c r="E101" s="26">
        <v>0</v>
      </c>
      <c r="F101" s="26">
        <v>160.6</v>
      </c>
      <c r="G101" s="26">
        <v>0</v>
      </c>
      <c r="H101" s="26">
        <v>0</v>
      </c>
      <c r="I101" s="26">
        <v>20543.5</v>
      </c>
      <c r="J101" s="26">
        <v>16284</v>
      </c>
      <c r="K101" s="26">
        <v>-4259.5</v>
      </c>
      <c r="L101" s="26">
        <v>-26.16</v>
      </c>
      <c r="M101" s="3">
        <f t="shared" si="13"/>
        <v>1</v>
      </c>
      <c r="T101" s="25" t="s">
        <v>135</v>
      </c>
      <c r="U101" s="26">
        <v>9180.5</v>
      </c>
      <c r="V101" s="26">
        <v>0</v>
      </c>
      <c r="W101" s="26">
        <v>0</v>
      </c>
      <c r="X101" s="26">
        <v>2471.1999999999998</v>
      </c>
      <c r="Y101" s="26">
        <v>0</v>
      </c>
      <c r="Z101" s="26">
        <v>0</v>
      </c>
      <c r="AA101" s="26">
        <v>3250</v>
      </c>
      <c r="AB101" s="26">
        <v>14901.8</v>
      </c>
      <c r="AC101" s="26">
        <v>16284</v>
      </c>
      <c r="AD101" s="26">
        <v>1382.2</v>
      </c>
      <c r="AE101" s="26">
        <v>8.49</v>
      </c>
      <c r="AF101" s="3">
        <f t="shared" si="14"/>
        <v>1</v>
      </c>
      <c r="AG101" s="3">
        <f t="shared" si="15"/>
        <v>-26.16</v>
      </c>
      <c r="AH101" s="62" t="str">
        <f>Data!X42</f>
        <v>(EE)</v>
      </c>
      <c r="AI101" s="62">
        <f t="shared" si="16"/>
        <v>1</v>
      </c>
      <c r="AJ101" s="62">
        <f t="shared" si="17"/>
        <v>-4259.5</v>
      </c>
    </row>
    <row r="102" spans="1:36" ht="15" thickBot="1" x14ac:dyDescent="0.4">
      <c r="A102" s="25" t="str">
        <f>Data!A25</f>
        <v>Portugal</v>
      </c>
      <c r="B102" s="26">
        <v>2876.1</v>
      </c>
      <c r="C102" s="26">
        <v>3253.6</v>
      </c>
      <c r="D102" s="26">
        <v>3443.1</v>
      </c>
      <c r="E102" s="26">
        <v>0</v>
      </c>
      <c r="F102" s="26">
        <v>0</v>
      </c>
      <c r="G102" s="26">
        <v>12674.3</v>
      </c>
      <c r="H102" s="26">
        <v>0</v>
      </c>
      <c r="I102" s="26">
        <v>22247.1</v>
      </c>
      <c r="J102" s="26">
        <v>17950</v>
      </c>
      <c r="K102" s="26">
        <v>-4297.1000000000004</v>
      </c>
      <c r="L102" s="26">
        <v>-23.94</v>
      </c>
      <c r="M102" s="3">
        <f t="shared" si="13"/>
        <v>0</v>
      </c>
      <c r="T102" s="25" t="s">
        <v>151</v>
      </c>
      <c r="U102" s="26">
        <v>0</v>
      </c>
      <c r="V102" s="26">
        <v>0</v>
      </c>
      <c r="W102" s="26">
        <v>0</v>
      </c>
      <c r="X102" s="26">
        <v>0</v>
      </c>
      <c r="Y102" s="26">
        <v>16487.3</v>
      </c>
      <c r="Z102" s="26">
        <v>0</v>
      </c>
      <c r="AA102" s="26">
        <v>3250</v>
      </c>
      <c r="AB102" s="26">
        <v>19737.3</v>
      </c>
      <c r="AC102" s="26">
        <v>17950</v>
      </c>
      <c r="AD102" s="26">
        <v>-1787.3</v>
      </c>
      <c r="AE102" s="26">
        <v>-9.9600000000000009</v>
      </c>
      <c r="AF102" s="3">
        <f t="shared" si="14"/>
        <v>0</v>
      </c>
      <c r="AG102" s="3">
        <f t="shared" si="15"/>
        <v>-23.94</v>
      </c>
      <c r="AH102" t="str">
        <f>Data!X58</f>
        <v>(PT)</v>
      </c>
      <c r="AI102">
        <f t="shared" si="16"/>
        <v>0</v>
      </c>
      <c r="AJ102">
        <f t="shared" si="17"/>
        <v>-4297.1000000000004</v>
      </c>
    </row>
    <row r="103" spans="1:36" ht="15" thickBot="1" x14ac:dyDescent="0.4">
      <c r="A103" s="25" t="str">
        <f>Data!A27</f>
        <v>Slovenia</v>
      </c>
      <c r="B103" s="26">
        <v>3146.4</v>
      </c>
      <c r="C103" s="26">
        <v>0</v>
      </c>
      <c r="D103" s="26">
        <v>20382.900000000001</v>
      </c>
      <c r="E103" s="26">
        <v>0</v>
      </c>
      <c r="F103" s="26">
        <v>160.6</v>
      </c>
      <c r="G103" s="26">
        <v>0</v>
      </c>
      <c r="H103" s="26">
        <v>0</v>
      </c>
      <c r="I103" s="26">
        <v>23689.8</v>
      </c>
      <c r="J103" s="26">
        <v>19630</v>
      </c>
      <c r="K103" s="26">
        <v>-4059.8</v>
      </c>
      <c r="L103" s="26">
        <v>-20.68</v>
      </c>
      <c r="M103" s="3">
        <f t="shared" si="13"/>
        <v>0</v>
      </c>
      <c r="T103" s="25" t="s">
        <v>153</v>
      </c>
      <c r="U103" s="26">
        <v>0</v>
      </c>
      <c r="V103" s="26">
        <v>0</v>
      </c>
      <c r="W103" s="26">
        <v>0</v>
      </c>
      <c r="X103" s="26">
        <v>16643.2</v>
      </c>
      <c r="Y103" s="26">
        <v>6456.7</v>
      </c>
      <c r="Z103" s="26">
        <v>0</v>
      </c>
      <c r="AA103" s="26">
        <v>3250</v>
      </c>
      <c r="AB103" s="26">
        <v>26350</v>
      </c>
      <c r="AC103" s="26">
        <v>19630</v>
      </c>
      <c r="AD103" s="26">
        <v>-6720</v>
      </c>
      <c r="AE103" s="26">
        <v>-34.229999999999997</v>
      </c>
      <c r="AF103" s="3">
        <f t="shared" si="14"/>
        <v>0</v>
      </c>
      <c r="AG103" s="3">
        <f t="shared" si="15"/>
        <v>-20.68</v>
      </c>
      <c r="AH103" s="48" t="str">
        <f>Data!X60</f>
        <v>(SI)</v>
      </c>
      <c r="AI103" s="49">
        <f t="shared" si="16"/>
        <v>0</v>
      </c>
      <c r="AJ103" s="50">
        <f t="shared" si="17"/>
        <v>-4059.8</v>
      </c>
    </row>
    <row r="104" spans="1:36" ht="15" thickBot="1" x14ac:dyDescent="0.4">
      <c r="A104" s="25" t="str">
        <f>Data!A11</f>
        <v>Greece</v>
      </c>
      <c r="B104" s="26">
        <v>0</v>
      </c>
      <c r="C104" s="26">
        <v>3253.6</v>
      </c>
      <c r="D104" s="26">
        <v>2245.6999999999998</v>
      </c>
      <c r="E104" s="26">
        <v>0</v>
      </c>
      <c r="F104" s="26">
        <v>0</v>
      </c>
      <c r="G104" s="26">
        <v>14843.7</v>
      </c>
      <c r="H104" s="26">
        <v>0</v>
      </c>
      <c r="I104" s="26">
        <v>20343</v>
      </c>
      <c r="J104" s="26">
        <v>17095</v>
      </c>
      <c r="K104" s="26">
        <v>-3248</v>
      </c>
      <c r="L104" s="26">
        <v>-19</v>
      </c>
      <c r="M104" s="3">
        <f t="shared" si="13"/>
        <v>1</v>
      </c>
      <c r="T104" s="25" t="s">
        <v>137</v>
      </c>
      <c r="U104" s="26">
        <v>1064.4000000000001</v>
      </c>
      <c r="V104" s="26">
        <v>0</v>
      </c>
      <c r="W104" s="26">
        <v>0</v>
      </c>
      <c r="X104" s="26">
        <v>0</v>
      </c>
      <c r="Y104" s="26">
        <v>12785.3</v>
      </c>
      <c r="Z104" s="26">
        <v>0</v>
      </c>
      <c r="AA104" s="26">
        <v>3250</v>
      </c>
      <c r="AB104" s="26">
        <v>17099.8</v>
      </c>
      <c r="AC104" s="26">
        <v>17095</v>
      </c>
      <c r="AD104" s="26">
        <v>-4.8</v>
      </c>
      <c r="AE104" s="32">
        <v>-0.03</v>
      </c>
      <c r="AF104" s="60">
        <f t="shared" si="14"/>
        <v>0</v>
      </c>
      <c r="AG104" s="3">
        <f t="shared" si="15"/>
        <v>-19</v>
      </c>
      <c r="AH104" t="str">
        <f>Data!X44</f>
        <v>(EL)</v>
      </c>
      <c r="AI104">
        <v>1</v>
      </c>
      <c r="AJ104">
        <f t="shared" si="17"/>
        <v>-3248</v>
      </c>
    </row>
    <row r="105" spans="1:36" ht="15" thickBot="1" x14ac:dyDescent="0.4">
      <c r="A105" s="25" t="str">
        <f>Data!A4</f>
        <v>Belgium</v>
      </c>
      <c r="B105" s="26">
        <v>0</v>
      </c>
      <c r="C105" s="26">
        <v>3253.6</v>
      </c>
      <c r="D105" s="26">
        <v>12792</v>
      </c>
      <c r="E105" s="26">
        <v>0</v>
      </c>
      <c r="F105" s="26">
        <v>0</v>
      </c>
      <c r="G105" s="26">
        <v>12674.3</v>
      </c>
      <c r="H105" s="26">
        <v>0</v>
      </c>
      <c r="I105" s="26">
        <v>28719.8</v>
      </c>
      <c r="J105" s="26">
        <v>37097</v>
      </c>
      <c r="K105" s="26">
        <v>8377.2000000000007</v>
      </c>
      <c r="L105" s="26">
        <v>22.58</v>
      </c>
      <c r="M105" s="3">
        <f>AI105</f>
        <v>0</v>
      </c>
      <c r="T105" s="25" t="s">
        <v>130</v>
      </c>
      <c r="U105" s="26">
        <v>0</v>
      </c>
      <c r="V105" s="26">
        <v>0</v>
      </c>
      <c r="W105" s="26">
        <v>0</v>
      </c>
      <c r="X105" s="26">
        <v>9374.7000000000007</v>
      </c>
      <c r="Y105" s="26">
        <v>12785.3</v>
      </c>
      <c r="Z105" s="26">
        <v>0</v>
      </c>
      <c r="AA105" s="26">
        <v>3250</v>
      </c>
      <c r="AB105" s="26">
        <v>25410</v>
      </c>
      <c r="AC105" s="26">
        <v>37097</v>
      </c>
      <c r="AD105" s="26">
        <v>11687</v>
      </c>
      <c r="AE105" s="26">
        <v>31.5</v>
      </c>
      <c r="AF105" s="3">
        <f>IF(AE105*L105&lt;0,1,0)</f>
        <v>0</v>
      </c>
      <c r="AG105" s="3">
        <f>L105</f>
        <v>22.58</v>
      </c>
      <c r="AH105" t="str">
        <f>Data!X37</f>
        <v>(BE)</v>
      </c>
      <c r="AI105">
        <f>AF105</f>
        <v>0</v>
      </c>
      <c r="AJ105">
        <f>K105</f>
        <v>8377.2000000000007</v>
      </c>
    </row>
    <row r="106" spans="1:36" ht="36.5" thickBot="1" x14ac:dyDescent="0.4">
      <c r="A106" s="25" t="str">
        <f>Data!A8</f>
        <v>Germany (until 1990 former territory of the FRG)</v>
      </c>
      <c r="B106" s="26">
        <v>0</v>
      </c>
      <c r="C106" s="26">
        <v>16416.099999999999</v>
      </c>
      <c r="D106" s="26">
        <v>0</v>
      </c>
      <c r="E106" s="26">
        <v>0</v>
      </c>
      <c r="F106" s="26">
        <v>160.6</v>
      </c>
      <c r="G106" s="26">
        <v>20350.5</v>
      </c>
      <c r="H106" s="26">
        <v>0</v>
      </c>
      <c r="I106" s="26">
        <v>36927.199999999997</v>
      </c>
      <c r="J106" s="26">
        <v>37022</v>
      </c>
      <c r="K106" s="26">
        <v>94.8</v>
      </c>
      <c r="L106" s="26">
        <v>0.26</v>
      </c>
      <c r="M106" s="3">
        <f>AI106</f>
        <v>1</v>
      </c>
      <c r="T106" s="25" t="s">
        <v>134</v>
      </c>
      <c r="U106" s="26">
        <v>4175</v>
      </c>
      <c r="V106" s="26">
        <v>0</v>
      </c>
      <c r="W106" s="26">
        <v>1938.3</v>
      </c>
      <c r="X106" s="26">
        <v>16643.2</v>
      </c>
      <c r="Y106" s="26">
        <v>6456.7</v>
      </c>
      <c r="Z106" s="26">
        <v>0</v>
      </c>
      <c r="AA106" s="26">
        <v>3250</v>
      </c>
      <c r="AB106" s="26">
        <v>32463.200000000001</v>
      </c>
      <c r="AC106" s="26">
        <v>37022</v>
      </c>
      <c r="AD106" s="26">
        <v>4558.8</v>
      </c>
      <c r="AE106" s="26">
        <v>12.31</v>
      </c>
      <c r="AF106" s="63">
        <f>IF(AE106*L106&lt;0,1,0)</f>
        <v>0</v>
      </c>
      <c r="AG106" s="33">
        <f>L106</f>
        <v>0.26</v>
      </c>
      <c r="AH106" t="str">
        <f>Data!X41</f>
        <v>(DE)</v>
      </c>
      <c r="AI106">
        <v>1</v>
      </c>
      <c r="AJ106">
        <f>K106</f>
        <v>94.8</v>
      </c>
    </row>
    <row r="107" spans="1:36" ht="15" thickBot="1" x14ac:dyDescent="0.4">
      <c r="A107" s="25" t="str">
        <f>Data!A21</f>
        <v>Malta</v>
      </c>
      <c r="B107" s="26">
        <v>2876.1</v>
      </c>
      <c r="C107" s="26">
        <v>0</v>
      </c>
      <c r="D107" s="26">
        <v>21804.2</v>
      </c>
      <c r="E107" s="26">
        <v>0</v>
      </c>
      <c r="F107" s="26">
        <v>0</v>
      </c>
      <c r="G107" s="26">
        <v>0</v>
      </c>
      <c r="H107" s="26">
        <v>0</v>
      </c>
      <c r="I107" s="26">
        <v>24680.3</v>
      </c>
      <c r="J107" s="26">
        <v>21616</v>
      </c>
      <c r="K107" s="26">
        <v>-3064.3</v>
      </c>
      <c r="L107" s="26">
        <v>-14.18</v>
      </c>
      <c r="M107" s="3">
        <f>AI107</f>
        <v>0</v>
      </c>
      <c r="T107" s="25" t="s">
        <v>147</v>
      </c>
      <c r="U107" s="26">
        <v>0</v>
      </c>
      <c r="V107" s="26">
        <v>0</v>
      </c>
      <c r="W107" s="26">
        <v>0</v>
      </c>
      <c r="X107" s="26">
        <v>16643.2</v>
      </c>
      <c r="Y107" s="26">
        <v>12785.3</v>
      </c>
      <c r="Z107" s="26">
        <v>0</v>
      </c>
      <c r="AA107" s="26">
        <v>3250</v>
      </c>
      <c r="AB107" s="26">
        <v>32678.6</v>
      </c>
      <c r="AC107" s="26">
        <v>21616</v>
      </c>
      <c r="AD107" s="26">
        <v>-11062.6</v>
      </c>
      <c r="AE107" s="26">
        <v>-51.18</v>
      </c>
      <c r="AF107" s="3">
        <f>IF(AE107*L107&lt;0,1,0)</f>
        <v>0</v>
      </c>
      <c r="AG107" s="3">
        <f>L107</f>
        <v>-14.18</v>
      </c>
      <c r="AH107" t="str">
        <f>Data!X54</f>
        <v>(MT)</v>
      </c>
      <c r="AI107">
        <f>AF107</f>
        <v>0</v>
      </c>
      <c r="AJ107">
        <f>K107</f>
        <v>-3064.3</v>
      </c>
    </row>
    <row r="108" spans="1:36" ht="18.5" thickBot="1" x14ac:dyDescent="0.4">
      <c r="A108" s="25" t="str">
        <f>Data!A31</f>
        <v>United Kingdom</v>
      </c>
      <c r="B108" s="26">
        <v>9774.7999999999993</v>
      </c>
      <c r="C108" s="26">
        <v>4051</v>
      </c>
      <c r="D108" s="26">
        <v>0</v>
      </c>
      <c r="E108" s="26">
        <v>0</v>
      </c>
      <c r="F108" s="26">
        <v>0</v>
      </c>
      <c r="G108" s="26">
        <v>20350.5</v>
      </c>
      <c r="H108" s="26">
        <v>3282</v>
      </c>
      <c r="I108" s="26">
        <v>37458.300000000003</v>
      </c>
      <c r="J108" s="26">
        <v>34938</v>
      </c>
      <c r="K108" s="26">
        <v>-2520.3000000000002</v>
      </c>
      <c r="L108" s="26">
        <v>-7.21</v>
      </c>
      <c r="M108" s="3">
        <f>AI108</f>
        <v>1</v>
      </c>
      <c r="T108" s="25" t="s">
        <v>157</v>
      </c>
      <c r="U108" s="26">
        <v>0</v>
      </c>
      <c r="V108" s="26">
        <v>0</v>
      </c>
      <c r="W108" s="26">
        <v>1938.3</v>
      </c>
      <c r="X108" s="26">
        <v>16643.2</v>
      </c>
      <c r="Y108" s="26">
        <v>11959.5</v>
      </c>
      <c r="Z108" s="26">
        <v>0</v>
      </c>
      <c r="AA108" s="26">
        <v>0</v>
      </c>
      <c r="AB108" s="26">
        <v>30541</v>
      </c>
      <c r="AC108" s="26">
        <v>34938</v>
      </c>
      <c r="AD108" s="26">
        <v>4397</v>
      </c>
      <c r="AE108" s="26">
        <v>12.59</v>
      </c>
      <c r="AF108" s="3">
        <f>IF(AE108*L108&lt;0,1,0)</f>
        <v>1</v>
      </c>
      <c r="AG108" s="3">
        <f>L108</f>
        <v>-7.21</v>
      </c>
      <c r="AH108" t="str">
        <f>Data!X64</f>
        <v>(UK)</v>
      </c>
      <c r="AI108">
        <f>AF108</f>
        <v>1</v>
      </c>
      <c r="AJ108">
        <f>K108</f>
        <v>-2520.3000000000002</v>
      </c>
    </row>
    <row r="109" spans="1:36" ht="15" thickBot="1" x14ac:dyDescent="0.4">
      <c r="A109" s="25" t="str">
        <f>Data!A28</f>
        <v>Slovakia</v>
      </c>
      <c r="B109" s="26">
        <v>3146.4</v>
      </c>
      <c r="C109" s="26">
        <v>2104.6</v>
      </c>
      <c r="D109" s="26">
        <v>10126.9</v>
      </c>
      <c r="E109" s="26">
        <v>0</v>
      </c>
      <c r="F109" s="26">
        <v>160.6</v>
      </c>
      <c r="G109" s="26">
        <v>0</v>
      </c>
      <c r="H109" s="26">
        <v>0</v>
      </c>
      <c r="I109" s="26">
        <v>15538.4</v>
      </c>
      <c r="J109" s="26">
        <v>14791</v>
      </c>
      <c r="K109" s="26">
        <v>-747.4</v>
      </c>
      <c r="L109" s="26">
        <v>-5.05</v>
      </c>
      <c r="M109" s="3">
        <f>AI109</f>
        <v>1</v>
      </c>
      <c r="T109" s="25" t="s">
        <v>154</v>
      </c>
      <c r="U109" s="26">
        <v>0</v>
      </c>
      <c r="V109" s="26">
        <v>0</v>
      </c>
      <c r="W109" s="26">
        <v>0</v>
      </c>
      <c r="X109" s="26">
        <v>9374.7000000000007</v>
      </c>
      <c r="Y109" s="26">
        <v>0</v>
      </c>
      <c r="Z109" s="26">
        <v>0</v>
      </c>
      <c r="AA109" s="26">
        <v>3250</v>
      </c>
      <c r="AB109" s="26">
        <v>12624.7</v>
      </c>
      <c r="AC109" s="26">
        <v>14791</v>
      </c>
      <c r="AD109" s="26">
        <v>2166.3000000000002</v>
      </c>
      <c r="AE109" s="26">
        <v>14.65</v>
      </c>
      <c r="AF109" s="3">
        <f>IF(AE109*L109&lt;0,1,0)</f>
        <v>1</v>
      </c>
      <c r="AG109" s="3">
        <f>L109</f>
        <v>-5.05</v>
      </c>
      <c r="AH109" t="str">
        <f>Data!X61</f>
        <v>(SK)</v>
      </c>
      <c r="AI109">
        <f>AF109</f>
        <v>1</v>
      </c>
      <c r="AJ109">
        <f>K109</f>
        <v>-747.4</v>
      </c>
    </row>
    <row r="110" spans="1:36" ht="15" thickBot="1" x14ac:dyDescent="0.4">
      <c r="A110" s="25" t="str">
        <f>Data!A29</f>
        <v>Finland</v>
      </c>
      <c r="B110" s="26">
        <v>9774.7999999999993</v>
      </c>
      <c r="C110" s="26">
        <v>2104.6</v>
      </c>
      <c r="D110" s="26">
        <v>14209.8</v>
      </c>
      <c r="E110" s="26">
        <v>0</v>
      </c>
      <c r="F110" s="26">
        <v>160.6</v>
      </c>
      <c r="G110" s="26">
        <v>14843.7</v>
      </c>
      <c r="H110" s="26">
        <v>0</v>
      </c>
      <c r="I110" s="26">
        <v>41093.4</v>
      </c>
      <c r="J110" s="26">
        <v>39309</v>
      </c>
      <c r="K110" s="26">
        <v>-1784.4</v>
      </c>
      <c r="L110" s="26">
        <v>-4.54</v>
      </c>
      <c r="M110" s="3">
        <f>AI110</f>
        <v>1</v>
      </c>
      <c r="T110" s="25" t="s">
        <v>155</v>
      </c>
      <c r="U110" s="26">
        <v>0</v>
      </c>
      <c r="V110" s="26">
        <v>0</v>
      </c>
      <c r="W110" s="26">
        <v>0</v>
      </c>
      <c r="X110" s="26">
        <v>16643.2</v>
      </c>
      <c r="Y110" s="26">
        <v>6456.7</v>
      </c>
      <c r="Z110" s="26">
        <v>0</v>
      </c>
      <c r="AA110" s="26">
        <v>6047.2</v>
      </c>
      <c r="AB110" s="26">
        <v>29147.1</v>
      </c>
      <c r="AC110" s="26">
        <v>39309</v>
      </c>
      <c r="AD110" s="26">
        <v>10161.9</v>
      </c>
      <c r="AE110" s="26">
        <v>25.85</v>
      </c>
      <c r="AF110" s="3">
        <f>IF(AE110*L110&lt;0,1,0)</f>
        <v>1</v>
      </c>
      <c r="AG110" s="3">
        <f>L110</f>
        <v>-4.54</v>
      </c>
      <c r="AH110" t="str">
        <f>Data!X62</f>
        <v>(FI)</v>
      </c>
      <c r="AI110">
        <f>AF110</f>
        <v>1</v>
      </c>
      <c r="AJ110">
        <f>K110</f>
        <v>-1784.4</v>
      </c>
    </row>
    <row r="111" spans="1:36" ht="15" thickBot="1" x14ac:dyDescent="0.4">
      <c r="A111" s="25" t="str">
        <f>Data!A12</f>
        <v>Spain</v>
      </c>
      <c r="B111" s="26">
        <v>0</v>
      </c>
      <c r="C111" s="26">
        <v>4051</v>
      </c>
      <c r="D111" s="26">
        <v>0</v>
      </c>
      <c r="E111" s="26">
        <v>0</v>
      </c>
      <c r="F111" s="26">
        <v>0</v>
      </c>
      <c r="G111" s="26">
        <v>20350.5</v>
      </c>
      <c r="H111" s="26">
        <v>0</v>
      </c>
      <c r="I111" s="26">
        <v>24401.5</v>
      </c>
      <c r="J111" s="26">
        <v>23634</v>
      </c>
      <c r="K111" s="26">
        <v>-767.5</v>
      </c>
      <c r="L111" s="26">
        <v>-3.25</v>
      </c>
      <c r="M111" s="3">
        <f>AI111</f>
        <v>1</v>
      </c>
      <c r="T111" s="25" t="s">
        <v>138</v>
      </c>
      <c r="U111" s="26">
        <v>4297.8999999999996</v>
      </c>
      <c r="V111" s="26">
        <v>0</v>
      </c>
      <c r="W111" s="26">
        <v>1938.3</v>
      </c>
      <c r="X111" s="26">
        <v>0</v>
      </c>
      <c r="Y111" s="26">
        <v>12785.3</v>
      </c>
      <c r="Z111" s="26">
        <v>0</v>
      </c>
      <c r="AA111" s="26">
        <v>3250</v>
      </c>
      <c r="AB111" s="26">
        <v>22271.5</v>
      </c>
      <c r="AC111" s="26">
        <v>23634</v>
      </c>
      <c r="AD111" s="26">
        <v>1362.5</v>
      </c>
      <c r="AE111" s="26">
        <v>5.76</v>
      </c>
      <c r="AF111" s="3">
        <f>IF(AE111*L111&lt;0,1,0)</f>
        <v>1</v>
      </c>
      <c r="AG111" s="3">
        <f>L111</f>
        <v>-3.25</v>
      </c>
      <c r="AH111" t="str">
        <f>Data!X45</f>
        <v>(ES)</v>
      </c>
      <c r="AI111">
        <f>AF111</f>
        <v>1</v>
      </c>
      <c r="AJ111">
        <f>K111</f>
        <v>-767.5</v>
      </c>
    </row>
    <row r="112" spans="1:36" ht="15" thickBot="1" x14ac:dyDescent="0.4">
      <c r="A112" s="25" t="str">
        <f>Data!A17</f>
        <v>Latvia</v>
      </c>
      <c r="B112" s="26">
        <v>0</v>
      </c>
      <c r="C112" s="26">
        <v>0</v>
      </c>
      <c r="D112" s="26">
        <v>12792</v>
      </c>
      <c r="E112" s="26">
        <v>0</v>
      </c>
      <c r="F112" s="26">
        <v>160.6</v>
      </c>
      <c r="G112" s="26">
        <v>0</v>
      </c>
      <c r="H112" s="26">
        <v>0</v>
      </c>
      <c r="I112" s="26">
        <v>12952.6</v>
      </c>
      <c r="J112" s="26">
        <v>12570</v>
      </c>
      <c r="K112" s="26">
        <v>-382.6</v>
      </c>
      <c r="L112" s="26">
        <v>-3.04</v>
      </c>
      <c r="M112" s="3">
        <f>AI112</f>
        <v>0</v>
      </c>
      <c r="T112" s="25" t="s">
        <v>143</v>
      </c>
      <c r="U112" s="26">
        <v>9180.5</v>
      </c>
      <c r="V112" s="26">
        <v>0</v>
      </c>
      <c r="W112" s="26">
        <v>0</v>
      </c>
      <c r="X112" s="26">
        <v>9374.7000000000007</v>
      </c>
      <c r="Y112" s="26">
        <v>0</v>
      </c>
      <c r="Z112" s="26">
        <v>0</v>
      </c>
      <c r="AA112" s="26">
        <v>6047.2</v>
      </c>
      <c r="AB112" s="26">
        <v>24602.3</v>
      </c>
      <c r="AC112" s="26">
        <v>12570</v>
      </c>
      <c r="AD112" s="26">
        <v>-12032.3</v>
      </c>
      <c r="AE112" s="26">
        <v>-95.72</v>
      </c>
      <c r="AF112" s="3">
        <f>IF(AE112*L112&lt;0,1,0)</f>
        <v>0</v>
      </c>
      <c r="AG112" s="3">
        <f>L112</f>
        <v>-3.04</v>
      </c>
      <c r="AH112" t="str">
        <f>Data!X50</f>
        <v>(LV)</v>
      </c>
      <c r="AI112">
        <f>AF112</f>
        <v>0</v>
      </c>
      <c r="AJ112">
        <f>K112</f>
        <v>-382.6</v>
      </c>
    </row>
    <row r="113" spans="1:36" ht="15" thickBot="1" x14ac:dyDescent="0.4">
      <c r="A113" s="25" t="str">
        <f>Data!A20</f>
        <v>Hungary</v>
      </c>
      <c r="B113" s="26">
        <v>2876.1</v>
      </c>
      <c r="C113" s="26">
        <v>3253.6</v>
      </c>
      <c r="D113" s="26">
        <v>2245.6999999999998</v>
      </c>
      <c r="E113" s="26">
        <v>0</v>
      </c>
      <c r="F113" s="26">
        <v>160.6</v>
      </c>
      <c r="G113" s="26">
        <v>0</v>
      </c>
      <c r="H113" s="26">
        <v>3282</v>
      </c>
      <c r="I113" s="26">
        <v>11818</v>
      </c>
      <c r="J113" s="26">
        <v>11848</v>
      </c>
      <c r="K113" s="26">
        <v>30</v>
      </c>
      <c r="L113" s="26">
        <v>0.25</v>
      </c>
      <c r="M113" s="3">
        <f>AI113</f>
        <v>1</v>
      </c>
      <c r="T113" s="25" t="s">
        <v>146</v>
      </c>
      <c r="U113" s="26">
        <v>0</v>
      </c>
      <c r="V113" s="26">
        <v>0</v>
      </c>
      <c r="W113" s="26">
        <v>0</v>
      </c>
      <c r="X113" s="26">
        <v>16643.2</v>
      </c>
      <c r="Y113" s="26">
        <v>10164.799999999999</v>
      </c>
      <c r="Z113" s="26">
        <v>0</v>
      </c>
      <c r="AA113" s="26">
        <v>0</v>
      </c>
      <c r="AB113" s="26">
        <v>26808.1</v>
      </c>
      <c r="AC113" s="26">
        <v>11848</v>
      </c>
      <c r="AD113" s="26">
        <v>-14960.1</v>
      </c>
      <c r="AE113" s="26">
        <v>-126.27</v>
      </c>
      <c r="AF113" s="3">
        <f>IF(AE113*L113&lt;0,1,0)</f>
        <v>1</v>
      </c>
      <c r="AG113" s="33">
        <f>L113</f>
        <v>0.25</v>
      </c>
      <c r="AH113" t="str">
        <f>Data!X53</f>
        <v>(HU)</v>
      </c>
      <c r="AI113">
        <f>AF113</f>
        <v>1</v>
      </c>
      <c r="AJ113">
        <f>K113</f>
        <v>30</v>
      </c>
    </row>
    <row r="114" spans="1:36" ht="15" thickBot="1" x14ac:dyDescent="0.4">
      <c r="A114" s="25" t="str">
        <f>Data!A5</f>
        <v>Bulgaria</v>
      </c>
      <c r="B114" s="26">
        <v>0</v>
      </c>
      <c r="C114" s="26">
        <v>3253.6</v>
      </c>
      <c r="D114" s="26">
        <v>1001.9</v>
      </c>
      <c r="E114" s="26">
        <v>0</v>
      </c>
      <c r="F114" s="26">
        <v>160.6</v>
      </c>
      <c r="G114" s="26">
        <v>0</v>
      </c>
      <c r="H114" s="26">
        <v>3282</v>
      </c>
      <c r="I114" s="26">
        <v>7698.1</v>
      </c>
      <c r="J114" s="26">
        <v>6550</v>
      </c>
      <c r="K114" s="26">
        <v>-1148.0999999999999</v>
      </c>
      <c r="L114" s="26">
        <v>-17.53</v>
      </c>
      <c r="M114" s="3">
        <f>AI114</f>
        <v>0</v>
      </c>
      <c r="T114" s="25" t="s">
        <v>131</v>
      </c>
      <c r="U114" s="26">
        <v>1064.4000000000001</v>
      </c>
      <c r="V114" s="26">
        <v>0</v>
      </c>
      <c r="W114" s="26">
        <v>0</v>
      </c>
      <c r="X114" s="26">
        <v>0</v>
      </c>
      <c r="Y114" s="26">
        <v>11959.5</v>
      </c>
      <c r="Z114" s="26">
        <v>0</v>
      </c>
      <c r="AA114" s="26">
        <v>0</v>
      </c>
      <c r="AB114" s="26">
        <v>13023.9</v>
      </c>
      <c r="AC114" s="26">
        <v>6550</v>
      </c>
      <c r="AD114" s="26">
        <v>-6473.9</v>
      </c>
      <c r="AE114" s="26">
        <v>-98.84</v>
      </c>
      <c r="AF114" s="3">
        <f>IF(AE114*L114&lt;0,1,0)</f>
        <v>0</v>
      </c>
      <c r="AG114" s="3">
        <f>L114</f>
        <v>-17.53</v>
      </c>
      <c r="AH114" t="str">
        <f>Data!X38</f>
        <v>(BG)</v>
      </c>
      <c r="AI114">
        <f>AF114</f>
        <v>0</v>
      </c>
      <c r="AJ114">
        <f>K114</f>
        <v>-1148.0999999999999</v>
      </c>
    </row>
    <row r="115" spans="1:36" ht="15" thickBot="1" x14ac:dyDescent="0.4">
      <c r="A115" s="25" t="str">
        <f>Data!A13</f>
        <v>France</v>
      </c>
      <c r="B115" s="26">
        <v>0</v>
      </c>
      <c r="C115" s="26">
        <v>4051</v>
      </c>
      <c r="D115" s="26">
        <v>0</v>
      </c>
      <c r="E115" s="26">
        <v>0</v>
      </c>
      <c r="F115" s="26">
        <v>0</v>
      </c>
      <c r="G115" s="26">
        <v>28952.2</v>
      </c>
      <c r="H115" s="26">
        <v>0</v>
      </c>
      <c r="I115" s="26">
        <v>33003.300000000003</v>
      </c>
      <c r="J115" s="26">
        <v>33088</v>
      </c>
      <c r="K115" s="26">
        <v>84.7</v>
      </c>
      <c r="L115" s="26">
        <v>0.26</v>
      </c>
      <c r="M115" s="3">
        <f>AI115</f>
        <v>1</v>
      </c>
      <c r="T115" s="25" t="s">
        <v>139</v>
      </c>
      <c r="U115" s="26">
        <v>9180.5</v>
      </c>
      <c r="V115" s="26">
        <v>0</v>
      </c>
      <c r="W115" s="26">
        <v>1938.3</v>
      </c>
      <c r="X115" s="26">
        <v>0</v>
      </c>
      <c r="Y115" s="26">
        <v>12785.3</v>
      </c>
      <c r="Z115" s="26">
        <v>0</v>
      </c>
      <c r="AA115" s="26">
        <v>3250</v>
      </c>
      <c r="AB115" s="26">
        <v>27154.1</v>
      </c>
      <c r="AC115" s="26">
        <v>33088</v>
      </c>
      <c r="AD115" s="26">
        <v>5933.9</v>
      </c>
      <c r="AE115" s="26">
        <v>17.93</v>
      </c>
      <c r="AF115" s="60">
        <f>IF(AE115*L115&lt;0,1,0)</f>
        <v>0</v>
      </c>
      <c r="AG115" s="33">
        <f>L115</f>
        <v>0.26</v>
      </c>
      <c r="AH115" t="str">
        <f>Data!X46</f>
        <v>(FR)</v>
      </c>
      <c r="AI115">
        <v>1</v>
      </c>
      <c r="AJ115">
        <f>K115</f>
        <v>84.7</v>
      </c>
    </row>
    <row r="116" spans="1:36" ht="15" thickBot="1" x14ac:dyDescent="0.4">
      <c r="A116" s="25" t="str">
        <f>Data!A15</f>
        <v>Italy</v>
      </c>
      <c r="B116" s="26">
        <v>0</v>
      </c>
      <c r="C116" s="26">
        <v>4051</v>
      </c>
      <c r="D116" s="26">
        <v>0</v>
      </c>
      <c r="E116" s="26">
        <v>3259.6</v>
      </c>
      <c r="F116" s="26">
        <v>0</v>
      </c>
      <c r="G116" s="26">
        <v>20350.5</v>
      </c>
      <c r="H116" s="26">
        <v>0</v>
      </c>
      <c r="I116" s="26">
        <v>27661.1</v>
      </c>
      <c r="J116" s="26">
        <v>27732</v>
      </c>
      <c r="K116" s="26">
        <v>70.900000000000006</v>
      </c>
      <c r="L116" s="26">
        <v>0.26</v>
      </c>
      <c r="M116" s="3">
        <f>AI116</f>
        <v>1</v>
      </c>
      <c r="T116" s="25" t="s">
        <v>141</v>
      </c>
      <c r="U116" s="26">
        <v>9180.5</v>
      </c>
      <c r="V116" s="26">
        <v>0</v>
      </c>
      <c r="W116" s="26">
        <v>1938.3</v>
      </c>
      <c r="X116" s="26">
        <v>0</v>
      </c>
      <c r="Y116" s="26">
        <v>12785.3</v>
      </c>
      <c r="Z116" s="26">
        <v>0</v>
      </c>
      <c r="AA116" s="26">
        <v>3250</v>
      </c>
      <c r="AB116" s="26">
        <v>27154.1</v>
      </c>
      <c r="AC116" s="26">
        <v>27732</v>
      </c>
      <c r="AD116" s="26">
        <v>577.9</v>
      </c>
      <c r="AE116" s="26">
        <v>2.08</v>
      </c>
      <c r="AF116" s="60">
        <f>IF(AE116*L116&lt;0,1,0)</f>
        <v>0</v>
      </c>
      <c r="AG116" s="33">
        <f>L116</f>
        <v>0.26</v>
      </c>
      <c r="AH116" t="str">
        <f>Data!X48</f>
        <v>(IT)</v>
      </c>
      <c r="AI116">
        <v>1</v>
      </c>
      <c r="AJ116">
        <f>K116</f>
        <v>70.900000000000006</v>
      </c>
    </row>
    <row r="117" spans="1:36" ht="15" thickBot="1" x14ac:dyDescent="0.4">
      <c r="A117" s="25" t="str">
        <f>Data!A18</f>
        <v>Lithuania</v>
      </c>
      <c r="B117" s="26">
        <v>0</v>
      </c>
      <c r="C117" s="26">
        <v>0</v>
      </c>
      <c r="D117" s="26">
        <v>12792</v>
      </c>
      <c r="E117" s="26">
        <v>0</v>
      </c>
      <c r="F117" s="26">
        <v>575.5</v>
      </c>
      <c r="G117" s="26">
        <v>0</v>
      </c>
      <c r="H117" s="26">
        <v>0</v>
      </c>
      <c r="I117" s="26">
        <v>13367.5</v>
      </c>
      <c r="J117" s="26">
        <v>13402</v>
      </c>
      <c r="K117" s="26">
        <v>34.5</v>
      </c>
      <c r="L117" s="26">
        <v>0.26</v>
      </c>
      <c r="M117" s="3">
        <f>AI117</f>
        <v>1</v>
      </c>
      <c r="T117" s="25" t="s">
        <v>144</v>
      </c>
      <c r="U117" s="26">
        <v>10292.9</v>
      </c>
      <c r="V117" s="26">
        <v>0</v>
      </c>
      <c r="W117" s="26">
        <v>0</v>
      </c>
      <c r="X117" s="26">
        <v>0</v>
      </c>
      <c r="Y117" s="26">
        <v>0</v>
      </c>
      <c r="Z117" s="26">
        <v>0</v>
      </c>
      <c r="AA117" s="26">
        <v>6047.2</v>
      </c>
      <c r="AB117" s="26">
        <v>16340.1</v>
      </c>
      <c r="AC117" s="26">
        <v>13402</v>
      </c>
      <c r="AD117" s="26">
        <v>-2938.1</v>
      </c>
      <c r="AE117" s="26">
        <v>-21.92</v>
      </c>
      <c r="AF117" s="3">
        <f>IF(AE117*L117&lt;0,1,0)</f>
        <v>1</v>
      </c>
      <c r="AG117" s="33">
        <f>L117</f>
        <v>0.26</v>
      </c>
      <c r="AH117" t="str">
        <f>Data!X51</f>
        <v>(LT)</v>
      </c>
      <c r="AI117">
        <f>AF117</f>
        <v>1</v>
      </c>
      <c r="AJ117">
        <f>K117</f>
        <v>34.5</v>
      </c>
    </row>
    <row r="118" spans="1:36" ht="15" thickBot="1" x14ac:dyDescent="0.4">
      <c r="A118" s="38" t="str">
        <f>Data!A19</f>
        <v>Luxembourg</v>
      </c>
      <c r="B118" s="26">
        <v>0</v>
      </c>
      <c r="C118" s="26">
        <v>0</v>
      </c>
      <c r="D118" s="26">
        <v>90927.2</v>
      </c>
      <c r="E118" s="26">
        <v>0</v>
      </c>
      <c r="F118" s="26">
        <v>0</v>
      </c>
      <c r="G118" s="26">
        <v>0</v>
      </c>
      <c r="H118" s="26">
        <v>0</v>
      </c>
      <c r="I118" s="26">
        <v>90927.2</v>
      </c>
      <c r="J118" s="26">
        <v>91162</v>
      </c>
      <c r="K118" s="26">
        <v>234.8</v>
      </c>
      <c r="L118" s="26">
        <v>0.26</v>
      </c>
      <c r="M118" s="3">
        <f>AI118</f>
        <v>1</v>
      </c>
      <c r="T118" s="25" t="s">
        <v>145</v>
      </c>
      <c r="U118" s="26">
        <v>58686.7</v>
      </c>
      <c r="V118" s="26">
        <v>0</v>
      </c>
      <c r="W118" s="26">
        <v>0</v>
      </c>
      <c r="X118" s="26">
        <v>16643.2</v>
      </c>
      <c r="Y118" s="26">
        <v>12785.3</v>
      </c>
      <c r="Z118" s="26">
        <v>0</v>
      </c>
      <c r="AA118" s="26">
        <v>6047.2</v>
      </c>
      <c r="AB118" s="26">
        <v>94162.4</v>
      </c>
      <c r="AC118" s="26">
        <v>91162</v>
      </c>
      <c r="AD118" s="26">
        <v>-3000.4</v>
      </c>
      <c r="AE118" s="26">
        <v>-3.29</v>
      </c>
      <c r="AF118" s="3">
        <f>IF(AE118*L118&lt;0,1,0)</f>
        <v>1</v>
      </c>
      <c r="AG118" s="33">
        <f>L118</f>
        <v>0.26</v>
      </c>
      <c r="AH118" t="str">
        <f>Data!X52</f>
        <v>(LU)</v>
      </c>
      <c r="AI118">
        <f>AF118</f>
        <v>1</v>
      </c>
      <c r="AJ118">
        <f>K118</f>
        <v>234.8</v>
      </c>
    </row>
    <row r="119" spans="1:36" ht="15" thickBot="1" x14ac:dyDescent="0.4">
      <c r="A119" s="25" t="str">
        <f>Data!A16</f>
        <v>Cyprus</v>
      </c>
      <c r="B119" s="26">
        <v>0</v>
      </c>
      <c r="C119" s="26">
        <v>0</v>
      </c>
      <c r="D119" s="26">
        <v>21804.2</v>
      </c>
      <c r="E119" s="26">
        <v>0</v>
      </c>
      <c r="F119" s="26">
        <v>160.6</v>
      </c>
      <c r="G119" s="26">
        <v>0</v>
      </c>
      <c r="H119" s="26">
        <v>0</v>
      </c>
      <c r="I119" s="26">
        <v>21964.799999999999</v>
      </c>
      <c r="J119" s="26">
        <v>22792</v>
      </c>
      <c r="K119" s="26">
        <v>827.2</v>
      </c>
      <c r="L119" s="26">
        <v>3.63</v>
      </c>
      <c r="M119" s="3">
        <f>AI119</f>
        <v>1</v>
      </c>
      <c r="T119" s="25" t="s">
        <v>142</v>
      </c>
      <c r="U119" s="26">
        <v>9180.5</v>
      </c>
      <c r="V119" s="26">
        <v>0</v>
      </c>
      <c r="W119" s="26">
        <v>0</v>
      </c>
      <c r="X119" s="26">
        <v>682.8</v>
      </c>
      <c r="Y119" s="26">
        <v>11959.5</v>
      </c>
      <c r="Z119" s="26">
        <v>0</v>
      </c>
      <c r="AA119" s="26">
        <v>3250</v>
      </c>
      <c r="AB119" s="26">
        <v>25072.799999999999</v>
      </c>
      <c r="AC119" s="26">
        <v>22792</v>
      </c>
      <c r="AD119" s="26">
        <v>-2280.8000000000002</v>
      </c>
      <c r="AE119" s="26">
        <v>-10.01</v>
      </c>
      <c r="AF119" s="3">
        <f>IF(AE119*L119&lt;0,1,0)</f>
        <v>1</v>
      </c>
      <c r="AG119" s="3">
        <f>L119</f>
        <v>3.63</v>
      </c>
      <c r="AH119" t="str">
        <f>Data!X49</f>
        <v>(CY)</v>
      </c>
      <c r="AI119">
        <f>AF119</f>
        <v>1</v>
      </c>
      <c r="AJ119">
        <f>K119</f>
        <v>827.2</v>
      </c>
    </row>
    <row r="120" spans="1:36" ht="15" thickBot="1" x14ac:dyDescent="0.4">
      <c r="A120" s="25" t="str">
        <f>Data!A30</f>
        <v>Sweden</v>
      </c>
      <c r="B120" s="26">
        <v>9774.7999999999993</v>
      </c>
      <c r="C120" s="26">
        <v>3253.6</v>
      </c>
      <c r="D120" s="26">
        <v>12792</v>
      </c>
      <c r="E120" s="26">
        <v>0</v>
      </c>
      <c r="F120" s="26">
        <v>160.6</v>
      </c>
      <c r="G120" s="26">
        <v>14843.7</v>
      </c>
      <c r="H120" s="26">
        <v>0</v>
      </c>
      <c r="I120" s="26">
        <v>40824.6</v>
      </c>
      <c r="J120" s="26">
        <v>45393</v>
      </c>
      <c r="K120" s="26">
        <v>4568.3999999999996</v>
      </c>
      <c r="L120" s="26">
        <v>10.06</v>
      </c>
      <c r="M120" s="3">
        <f>AI120</f>
        <v>1</v>
      </c>
      <c r="T120" s="25" t="s">
        <v>156</v>
      </c>
      <c r="U120" s="26">
        <v>0</v>
      </c>
      <c r="V120" s="26">
        <v>0</v>
      </c>
      <c r="W120" s="26">
        <v>0</v>
      </c>
      <c r="X120" s="26">
        <v>16643.2</v>
      </c>
      <c r="Y120" s="26">
        <v>6456.7</v>
      </c>
      <c r="Z120" s="26">
        <v>0</v>
      </c>
      <c r="AA120" s="26">
        <v>23787.3</v>
      </c>
      <c r="AB120" s="26">
        <v>46887.3</v>
      </c>
      <c r="AC120" s="26">
        <v>45393</v>
      </c>
      <c r="AD120" s="26">
        <v>-1494.3</v>
      </c>
      <c r="AE120" s="26">
        <v>-3.29</v>
      </c>
      <c r="AF120" s="3">
        <f>IF(AE120*L120&lt;0,1,0)</f>
        <v>1</v>
      </c>
      <c r="AG120" s="3">
        <f>L120</f>
        <v>10.06</v>
      </c>
      <c r="AH120" t="str">
        <f>Data!X63</f>
        <v>(SE)</v>
      </c>
      <c r="AI120">
        <f>AF120</f>
        <v>1</v>
      </c>
      <c r="AJ120">
        <f>K120</f>
        <v>4568.3999999999996</v>
      </c>
    </row>
    <row r="121" spans="1:36" ht="15" thickBot="1" x14ac:dyDescent="0.4">
      <c r="A121" s="25" t="str">
        <f>Data!A23</f>
        <v>Austria</v>
      </c>
      <c r="B121" s="26">
        <v>2876.1</v>
      </c>
      <c r="C121" s="26">
        <v>3253.6</v>
      </c>
      <c r="D121" s="26">
        <v>12792</v>
      </c>
      <c r="E121" s="26">
        <v>0</v>
      </c>
      <c r="F121" s="26">
        <v>160.6</v>
      </c>
      <c r="G121" s="26">
        <v>12674.3</v>
      </c>
      <c r="H121" s="26">
        <v>0</v>
      </c>
      <c r="I121" s="26">
        <v>31756.5</v>
      </c>
      <c r="J121" s="26">
        <v>40060</v>
      </c>
      <c r="K121" s="26">
        <v>8303.5</v>
      </c>
      <c r="L121" s="26">
        <v>20.73</v>
      </c>
      <c r="M121" s="3">
        <f>AI121</f>
        <v>0</v>
      </c>
      <c r="T121" s="25" t="s">
        <v>149</v>
      </c>
      <c r="U121" s="26">
        <v>0</v>
      </c>
      <c r="V121" s="26">
        <v>0</v>
      </c>
      <c r="W121" s="26">
        <v>0</v>
      </c>
      <c r="X121" s="26">
        <v>16643.2</v>
      </c>
      <c r="Y121" s="26">
        <v>10164.799999999999</v>
      </c>
      <c r="Z121" s="26">
        <v>0</v>
      </c>
      <c r="AA121" s="26">
        <v>3250</v>
      </c>
      <c r="AB121" s="26">
        <v>30058.1</v>
      </c>
      <c r="AC121" s="26">
        <v>40060</v>
      </c>
      <c r="AD121" s="26">
        <v>10001.9</v>
      </c>
      <c r="AE121" s="26">
        <v>24.97</v>
      </c>
      <c r="AF121" s="3">
        <f>IF(AE121*L121&lt;0,1,0)</f>
        <v>0</v>
      </c>
      <c r="AG121" s="3">
        <f>L121</f>
        <v>20.73</v>
      </c>
      <c r="AH121" t="str">
        <f>Data!X56</f>
        <v>(AT)</v>
      </c>
      <c r="AI121">
        <f>AF121</f>
        <v>0</v>
      </c>
      <c r="AJ121">
        <f>K121</f>
        <v>8303.5</v>
      </c>
    </row>
    <row r="122" spans="1:36" ht="15" thickBot="1" x14ac:dyDescent="0.4">
      <c r="A122" s="25" t="str">
        <f>Data!A6</f>
        <v>Czechia</v>
      </c>
      <c r="B122" s="26">
        <v>0</v>
      </c>
      <c r="C122" s="26">
        <v>3253.6</v>
      </c>
      <c r="D122" s="26">
        <v>3443.1</v>
      </c>
      <c r="E122" s="26">
        <v>0</v>
      </c>
      <c r="F122" s="26">
        <v>575.5</v>
      </c>
      <c r="G122" s="26">
        <v>12674.3</v>
      </c>
      <c r="H122" s="26">
        <v>0</v>
      </c>
      <c r="I122" s="26">
        <v>19946.5</v>
      </c>
      <c r="J122" s="26">
        <v>17127</v>
      </c>
      <c r="K122" s="26">
        <v>-2819.5</v>
      </c>
      <c r="L122" s="26">
        <v>-16.46</v>
      </c>
      <c r="M122" s="3">
        <f>AI122</f>
        <v>0</v>
      </c>
      <c r="T122" s="25" t="s">
        <v>132</v>
      </c>
      <c r="U122" s="26">
        <v>0</v>
      </c>
      <c r="V122" s="26">
        <v>0</v>
      </c>
      <c r="W122" s="26">
        <v>0</v>
      </c>
      <c r="X122" s="26">
        <v>16643.2</v>
      </c>
      <c r="Y122" s="26">
        <v>0</v>
      </c>
      <c r="Z122" s="26">
        <v>0</v>
      </c>
      <c r="AA122" s="26">
        <v>3250</v>
      </c>
      <c r="AB122" s="26">
        <v>19893.3</v>
      </c>
      <c r="AC122" s="26">
        <v>17127</v>
      </c>
      <c r="AD122" s="26">
        <v>-2766.3</v>
      </c>
      <c r="AE122" s="26">
        <v>-16.149999999999999</v>
      </c>
      <c r="AF122" s="3">
        <f>IF(AE122*L122&lt;0,1,0)</f>
        <v>0</v>
      </c>
      <c r="AG122" s="3">
        <f>L122</f>
        <v>-16.46</v>
      </c>
      <c r="AH122" t="str">
        <f>Data!X39</f>
        <v>(CZ)</v>
      </c>
      <c r="AI122">
        <f>AF122</f>
        <v>0</v>
      </c>
      <c r="AJ122">
        <f>K122</f>
        <v>-2819.5</v>
      </c>
    </row>
    <row r="123" spans="1:36" ht="15" thickBot="1" x14ac:dyDescent="0.4">
      <c r="A123" s="25" t="str">
        <f>Data!A7</f>
        <v>Denmark</v>
      </c>
      <c r="B123" s="26">
        <v>0</v>
      </c>
      <c r="C123" s="26">
        <v>3253.6</v>
      </c>
      <c r="D123" s="26">
        <v>20382.900000000001</v>
      </c>
      <c r="E123" s="26">
        <v>0</v>
      </c>
      <c r="F123" s="26">
        <v>160.6</v>
      </c>
      <c r="G123" s="26">
        <v>12674.3</v>
      </c>
      <c r="H123" s="26">
        <v>0</v>
      </c>
      <c r="I123" s="26">
        <v>36471.300000000003</v>
      </c>
      <c r="J123" s="26">
        <v>48604</v>
      </c>
      <c r="K123" s="26">
        <v>12132.7</v>
      </c>
      <c r="L123" s="26">
        <v>24.96</v>
      </c>
      <c r="M123" s="3">
        <f t="shared" si="13"/>
        <v>0</v>
      </c>
      <c r="T123" s="25" t="s">
        <v>133</v>
      </c>
      <c r="U123" s="26">
        <v>4175</v>
      </c>
      <c r="V123" s="26">
        <v>0</v>
      </c>
      <c r="W123" s="26">
        <v>0</v>
      </c>
      <c r="X123" s="26">
        <v>16643.2</v>
      </c>
      <c r="Y123" s="26">
        <v>11959.5</v>
      </c>
      <c r="Z123" s="26">
        <v>0</v>
      </c>
      <c r="AA123" s="26">
        <v>6047.2</v>
      </c>
      <c r="AB123" s="26">
        <v>38824.9</v>
      </c>
      <c r="AC123" s="26">
        <v>48604</v>
      </c>
      <c r="AD123" s="26">
        <v>9779.1</v>
      </c>
      <c r="AE123" s="26">
        <v>20.12</v>
      </c>
      <c r="AF123" s="3">
        <f t="shared" si="14"/>
        <v>0</v>
      </c>
      <c r="AG123" s="3">
        <f t="shared" si="15"/>
        <v>24.96</v>
      </c>
      <c r="AH123" t="str">
        <f>Data!X40</f>
        <v>(DK)</v>
      </c>
      <c r="AI123">
        <f t="shared" ref="AI117:AI125" si="18">AF123</f>
        <v>0</v>
      </c>
      <c r="AJ123">
        <f t="shared" si="17"/>
        <v>12132.7</v>
      </c>
    </row>
    <row r="124" spans="1:36" ht="15" thickBot="1" x14ac:dyDescent="0.4">
      <c r="A124" s="25" t="str">
        <f>Data!A10</f>
        <v>Ireland</v>
      </c>
      <c r="B124" s="26">
        <v>0</v>
      </c>
      <c r="C124" s="26">
        <v>2104.6</v>
      </c>
      <c r="D124" s="26">
        <v>20382.900000000001</v>
      </c>
      <c r="E124" s="26">
        <v>0</v>
      </c>
      <c r="F124" s="26">
        <v>160.6</v>
      </c>
      <c r="G124" s="26">
        <v>12674.3</v>
      </c>
      <c r="H124" s="26">
        <v>3282</v>
      </c>
      <c r="I124" s="26">
        <v>38604.300000000003</v>
      </c>
      <c r="J124" s="26">
        <v>52881</v>
      </c>
      <c r="K124" s="26">
        <v>14276.7</v>
      </c>
      <c r="L124" s="26">
        <v>27</v>
      </c>
      <c r="M124" s="3">
        <f t="shared" si="13"/>
        <v>0</v>
      </c>
      <c r="T124" s="25" t="s">
        <v>136</v>
      </c>
      <c r="U124" s="26">
        <v>9180.5</v>
      </c>
      <c r="V124" s="26">
        <v>0</v>
      </c>
      <c r="W124" s="26">
        <v>0</v>
      </c>
      <c r="X124" s="26">
        <v>16643.2</v>
      </c>
      <c r="Y124" s="26">
        <v>11959.5</v>
      </c>
      <c r="Z124" s="26">
        <v>0</v>
      </c>
      <c r="AA124" s="26">
        <v>3250</v>
      </c>
      <c r="AB124" s="26">
        <v>41033.300000000003</v>
      </c>
      <c r="AC124" s="26">
        <v>52881</v>
      </c>
      <c r="AD124" s="26">
        <v>11847.7</v>
      </c>
      <c r="AE124" s="26">
        <v>22.4</v>
      </c>
      <c r="AF124" s="3">
        <f t="shared" si="14"/>
        <v>0</v>
      </c>
      <c r="AG124" s="3">
        <f t="shared" si="15"/>
        <v>27</v>
      </c>
      <c r="AH124" t="str">
        <f>Data!X43</f>
        <v>(IE)</v>
      </c>
      <c r="AI124">
        <f t="shared" si="18"/>
        <v>0</v>
      </c>
      <c r="AJ124">
        <f t="shared" si="17"/>
        <v>14276.7</v>
      </c>
    </row>
    <row r="125" spans="1:36" ht="15" thickBot="1" x14ac:dyDescent="0.4">
      <c r="A125" s="25" t="str">
        <f>Data!A22</f>
        <v>Netherlands</v>
      </c>
      <c r="B125" s="26">
        <v>2876.1</v>
      </c>
      <c r="C125" s="26">
        <v>4051</v>
      </c>
      <c r="D125" s="26">
        <v>10126.9</v>
      </c>
      <c r="E125" s="26">
        <v>0</v>
      </c>
      <c r="F125" s="26">
        <v>0</v>
      </c>
      <c r="G125" s="26">
        <v>12674.3</v>
      </c>
      <c r="H125" s="26">
        <v>0</v>
      </c>
      <c r="I125" s="26">
        <v>29728.2</v>
      </c>
      <c r="J125" s="26">
        <v>41659</v>
      </c>
      <c r="K125" s="26">
        <v>11930.8</v>
      </c>
      <c r="L125" s="26">
        <v>28.64</v>
      </c>
      <c r="M125" s="3">
        <f t="shared" si="13"/>
        <v>0</v>
      </c>
      <c r="T125" s="25" t="s">
        <v>148</v>
      </c>
      <c r="U125" s="26">
        <v>0</v>
      </c>
      <c r="V125" s="26">
        <v>0</v>
      </c>
      <c r="W125" s="26">
        <v>0</v>
      </c>
      <c r="X125" s="26">
        <v>16643.2</v>
      </c>
      <c r="Y125" s="26">
        <v>12785.3</v>
      </c>
      <c r="Z125" s="26">
        <v>0</v>
      </c>
      <c r="AA125" s="26">
        <v>3250</v>
      </c>
      <c r="AB125" s="26">
        <v>32678.6</v>
      </c>
      <c r="AC125" s="26">
        <v>41659</v>
      </c>
      <c r="AD125" s="26">
        <v>8980.4</v>
      </c>
      <c r="AE125" s="26">
        <v>21.56</v>
      </c>
      <c r="AF125" s="3">
        <f t="shared" si="14"/>
        <v>0</v>
      </c>
      <c r="AG125" s="3">
        <f t="shared" si="15"/>
        <v>28.64</v>
      </c>
      <c r="AH125" t="str">
        <f>Data!X55</f>
        <v>(NL)</v>
      </c>
      <c r="AI125">
        <f t="shared" si="18"/>
        <v>0</v>
      </c>
      <c r="AJ125">
        <f t="shared" si="17"/>
        <v>11930.8</v>
      </c>
    </row>
    <row r="126" spans="1:36" x14ac:dyDescent="0.35">
      <c r="I126" s="61">
        <f>CORREL(I98:I125,J98:J125)</f>
        <v>0.94190683429768784</v>
      </c>
      <c r="M126" s="3">
        <f t="shared" si="13"/>
        <v>0</v>
      </c>
    </row>
    <row r="127" spans="1:36" ht="15" thickBot="1" x14ac:dyDescent="0.4">
      <c r="I127" s="61"/>
    </row>
    <row r="128" spans="1:36" ht="18.5" thickBot="1" x14ac:dyDescent="0.4">
      <c r="A128" s="27" t="s">
        <v>193</v>
      </c>
      <c r="B128" s="28">
        <v>153187.4</v>
      </c>
      <c r="M128" s="3">
        <f t="shared" si="13"/>
        <v>0</v>
      </c>
      <c r="T128" s="27" t="s">
        <v>193</v>
      </c>
      <c r="U128" s="28">
        <v>117542.8</v>
      </c>
    </row>
    <row r="129" spans="1:21" ht="18.5" thickBot="1" x14ac:dyDescent="0.4">
      <c r="A129" s="27" t="s">
        <v>194</v>
      </c>
      <c r="B129" s="28">
        <v>0</v>
      </c>
      <c r="M129" s="3">
        <f t="shared" si="13"/>
        <v>0</v>
      </c>
      <c r="T129" s="27" t="s">
        <v>194</v>
      </c>
      <c r="U129" s="28">
        <v>0</v>
      </c>
    </row>
    <row r="130" spans="1:21" ht="18.5" thickBot="1" x14ac:dyDescent="0.4">
      <c r="A130" s="27" t="s">
        <v>195</v>
      </c>
      <c r="B130" s="28">
        <v>775097.3</v>
      </c>
      <c r="M130" s="3">
        <f t="shared" si="13"/>
        <v>0</v>
      </c>
      <c r="T130" s="27" t="s">
        <v>195</v>
      </c>
      <c r="U130" s="28">
        <v>775092.1</v>
      </c>
    </row>
    <row r="131" spans="1:21" ht="18.5" thickBot="1" x14ac:dyDescent="0.4">
      <c r="A131" s="27" t="s">
        <v>196</v>
      </c>
      <c r="B131" s="28">
        <v>775092</v>
      </c>
      <c r="M131" s="3">
        <f t="shared" si="13"/>
        <v>0</v>
      </c>
      <c r="T131" s="27" t="s">
        <v>196</v>
      </c>
      <c r="U131" s="28">
        <v>775092</v>
      </c>
    </row>
    <row r="132" spans="1:21" ht="27.5" thickBot="1" x14ac:dyDescent="0.4">
      <c r="A132" s="27" t="s">
        <v>197</v>
      </c>
      <c r="B132" s="28">
        <v>5.3</v>
      </c>
      <c r="M132" s="3">
        <f t="shared" si="13"/>
        <v>0</v>
      </c>
      <c r="T132" s="27" t="s">
        <v>197</v>
      </c>
      <c r="U132" s="28">
        <v>0.1</v>
      </c>
    </row>
    <row r="133" spans="1:21" ht="27.5" thickBot="1" x14ac:dyDescent="0.4">
      <c r="A133" s="27" t="s">
        <v>198</v>
      </c>
      <c r="B133" s="28"/>
      <c r="M133" s="3">
        <f t="shared" si="13"/>
        <v>0</v>
      </c>
      <c r="T133" s="27" t="s">
        <v>198</v>
      </c>
      <c r="U133" s="28"/>
    </row>
    <row r="134" spans="1:21" ht="27.5" thickBot="1" x14ac:dyDescent="0.4">
      <c r="A134" s="27" t="s">
        <v>199</v>
      </c>
      <c r="B134" s="28"/>
      <c r="M134" s="3">
        <f t="shared" si="13"/>
        <v>0</v>
      </c>
      <c r="T134" s="27" t="s">
        <v>199</v>
      </c>
      <c r="U134" s="28"/>
    </row>
    <row r="135" spans="1:21" ht="27.5" thickBot="1" x14ac:dyDescent="0.4">
      <c r="A135" s="27" t="s">
        <v>200</v>
      </c>
      <c r="B135" s="28">
        <v>0</v>
      </c>
      <c r="M135" s="3">
        <f t="shared" si="13"/>
        <v>0</v>
      </c>
      <c r="T135" s="27" t="s">
        <v>200</v>
      </c>
      <c r="U135" s="28">
        <v>0</v>
      </c>
    </row>
    <row r="137" spans="1:21" x14ac:dyDescent="0.35">
      <c r="A137" s="1" t="s">
        <v>201</v>
      </c>
      <c r="T137" s="1" t="s">
        <v>201</v>
      </c>
    </row>
    <row r="139" spans="1:21" x14ac:dyDescent="0.35">
      <c r="A139" s="29" t="s">
        <v>202</v>
      </c>
      <c r="T139" s="29" t="s">
        <v>202</v>
      </c>
    </row>
    <row r="140" spans="1:21" x14ac:dyDescent="0.35">
      <c r="A140" s="29" t="s">
        <v>204</v>
      </c>
      <c r="T140" s="29" t="s">
        <v>250</v>
      </c>
    </row>
  </sheetData>
  <mergeCells count="1">
    <mergeCell ref="J96:M96"/>
  </mergeCells>
  <conditionalFormatting sqref="K98:K1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98:AJ12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37" r:id="rId1" display="https://miau.my-x.hu/myx-free/coco/test/878349920210316174513.html" xr:uid="{00000000-0004-0000-0200-000000000000}"/>
    <hyperlink ref="T137" r:id="rId2" display="https://miau.my-x.hu/myx-free/coco/test/550925720210316175339.html" xr:uid="{00000000-0004-0000-0200-000001000000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39"/>
  <sheetViews>
    <sheetView topLeftCell="A89" workbookViewId="0">
      <selection activeCell="C108" sqref="C108"/>
    </sheetView>
  </sheetViews>
  <sheetFormatPr defaultRowHeight="14.5" x14ac:dyDescent="0.35"/>
  <sheetData>
    <row r="1" spans="1:25" ht="18" x14ac:dyDescent="0.35">
      <c r="A1" s="21"/>
      <c r="N1" s="21"/>
    </row>
    <row r="2" spans="1:25" x14ac:dyDescent="0.35">
      <c r="A2" s="22"/>
      <c r="N2" s="22"/>
    </row>
    <row r="5" spans="1:25" ht="18" x14ac:dyDescent="0.35">
      <c r="A5" s="39" t="s">
        <v>115</v>
      </c>
      <c r="B5" s="40">
        <v>3467073</v>
      </c>
      <c r="C5" s="39" t="s">
        <v>116</v>
      </c>
      <c r="D5" s="40">
        <v>28</v>
      </c>
      <c r="E5" s="39" t="s">
        <v>117</v>
      </c>
      <c r="F5" s="40">
        <v>6</v>
      </c>
      <c r="G5" s="39" t="s">
        <v>118</v>
      </c>
      <c r="H5" s="40">
        <v>28</v>
      </c>
      <c r="I5" s="39" t="s">
        <v>119</v>
      </c>
      <c r="J5" s="40">
        <v>0</v>
      </c>
      <c r="K5" s="39" t="s">
        <v>120</v>
      </c>
      <c r="L5" s="40" t="s">
        <v>338</v>
      </c>
      <c r="N5" s="39" t="s">
        <v>115</v>
      </c>
      <c r="O5" s="40">
        <v>7563370</v>
      </c>
      <c r="P5" s="39" t="s">
        <v>116</v>
      </c>
      <c r="Q5" s="40">
        <v>28</v>
      </c>
      <c r="R5" s="39" t="s">
        <v>117</v>
      </c>
      <c r="S5" s="40">
        <v>6</v>
      </c>
      <c r="T5" s="39" t="s">
        <v>118</v>
      </c>
      <c r="U5" s="40">
        <v>28</v>
      </c>
      <c r="V5" s="39" t="s">
        <v>119</v>
      </c>
      <c r="W5" s="40">
        <v>0</v>
      </c>
      <c r="X5" s="39" t="s">
        <v>120</v>
      </c>
      <c r="Y5" s="40" t="s">
        <v>363</v>
      </c>
    </row>
    <row r="6" spans="1:25" ht="18.5" thickBot="1" x14ac:dyDescent="0.4">
      <c r="A6" s="21"/>
      <c r="N6" s="21"/>
    </row>
    <row r="7" spans="1:25" ht="15" thickBot="1" x14ac:dyDescent="0.4">
      <c r="A7" s="41" t="s">
        <v>121</v>
      </c>
      <c r="B7" s="41" t="s">
        <v>122</v>
      </c>
      <c r="C7" s="41" t="s">
        <v>123</v>
      </c>
      <c r="D7" s="41" t="s">
        <v>124</v>
      </c>
      <c r="E7" s="41" t="s">
        <v>125</v>
      </c>
      <c r="F7" s="41" t="s">
        <v>126</v>
      </c>
      <c r="G7" s="41" t="s">
        <v>127</v>
      </c>
      <c r="H7" s="41" t="s">
        <v>291</v>
      </c>
      <c r="N7" s="41" t="s">
        <v>121</v>
      </c>
      <c r="O7" s="41" t="s">
        <v>122</v>
      </c>
      <c r="P7" s="41" t="s">
        <v>123</v>
      </c>
      <c r="Q7" s="41" t="s">
        <v>124</v>
      </c>
      <c r="R7" s="41" t="s">
        <v>125</v>
      </c>
      <c r="S7" s="41" t="s">
        <v>126</v>
      </c>
      <c r="T7" s="41" t="s">
        <v>127</v>
      </c>
      <c r="U7" s="41" t="s">
        <v>291</v>
      </c>
    </row>
    <row r="8" spans="1:25" ht="15" thickBot="1" x14ac:dyDescent="0.4">
      <c r="A8" s="41" t="s">
        <v>130</v>
      </c>
      <c r="B8" s="42">
        <v>9</v>
      </c>
      <c r="C8" s="42">
        <v>13</v>
      </c>
      <c r="D8" s="42">
        <v>12</v>
      </c>
      <c r="E8" s="42">
        <v>23</v>
      </c>
      <c r="F8" s="42">
        <v>16</v>
      </c>
      <c r="G8" s="42">
        <v>13</v>
      </c>
      <c r="H8" s="42">
        <v>37097</v>
      </c>
      <c r="N8" s="41" t="s">
        <v>130</v>
      </c>
      <c r="O8" s="42">
        <v>20</v>
      </c>
      <c r="P8" s="42">
        <v>16</v>
      </c>
      <c r="Q8" s="42">
        <v>17</v>
      </c>
      <c r="R8" s="42">
        <v>6</v>
      </c>
      <c r="S8" s="42">
        <v>13</v>
      </c>
      <c r="T8" s="42">
        <v>16</v>
      </c>
      <c r="U8" s="42">
        <v>37097</v>
      </c>
    </row>
    <row r="9" spans="1:25" ht="15" thickBot="1" x14ac:dyDescent="0.4">
      <c r="A9" s="41" t="s">
        <v>131</v>
      </c>
      <c r="B9" s="42">
        <v>16</v>
      </c>
      <c r="C9" s="42">
        <v>21</v>
      </c>
      <c r="D9" s="42">
        <v>9</v>
      </c>
      <c r="E9" s="42">
        <v>15</v>
      </c>
      <c r="F9" s="42">
        <v>19</v>
      </c>
      <c r="G9" s="42">
        <v>4</v>
      </c>
      <c r="H9" s="42">
        <v>6550</v>
      </c>
      <c r="N9" s="41" t="s">
        <v>131</v>
      </c>
      <c r="O9" s="42">
        <v>13</v>
      </c>
      <c r="P9" s="42">
        <v>8</v>
      </c>
      <c r="Q9" s="42">
        <v>20</v>
      </c>
      <c r="R9" s="42">
        <v>14</v>
      </c>
      <c r="S9" s="42">
        <v>10</v>
      </c>
      <c r="T9" s="42">
        <v>25</v>
      </c>
      <c r="U9" s="42">
        <v>6550</v>
      </c>
    </row>
    <row r="10" spans="1:25" ht="15" thickBot="1" x14ac:dyDescent="0.4">
      <c r="A10" s="41" t="s">
        <v>132</v>
      </c>
      <c r="B10" s="42">
        <v>11</v>
      </c>
      <c r="C10" s="42">
        <v>18</v>
      </c>
      <c r="D10" s="42">
        <v>22</v>
      </c>
      <c r="E10" s="42">
        <v>2</v>
      </c>
      <c r="F10" s="42">
        <v>16</v>
      </c>
      <c r="G10" s="42">
        <v>15</v>
      </c>
      <c r="H10" s="42">
        <v>17127</v>
      </c>
      <c r="N10" s="41" t="s">
        <v>132</v>
      </c>
      <c r="O10" s="42">
        <v>18</v>
      </c>
      <c r="P10" s="42">
        <v>11</v>
      </c>
      <c r="Q10" s="42">
        <v>7</v>
      </c>
      <c r="R10" s="42">
        <v>27</v>
      </c>
      <c r="S10" s="42">
        <v>13</v>
      </c>
      <c r="T10" s="42">
        <v>14</v>
      </c>
      <c r="U10" s="42">
        <v>17127</v>
      </c>
    </row>
    <row r="11" spans="1:25" ht="15" thickBot="1" x14ac:dyDescent="0.4">
      <c r="A11" s="41" t="s">
        <v>133</v>
      </c>
      <c r="B11" s="42">
        <v>17</v>
      </c>
      <c r="C11" s="42">
        <v>7</v>
      </c>
      <c r="D11" s="42">
        <v>18</v>
      </c>
      <c r="E11" s="42">
        <v>17</v>
      </c>
      <c r="F11" s="42">
        <v>12</v>
      </c>
      <c r="G11" s="42">
        <v>26</v>
      </c>
      <c r="H11" s="42">
        <v>48604</v>
      </c>
      <c r="N11" s="41" t="s">
        <v>133</v>
      </c>
      <c r="O11" s="42">
        <v>12</v>
      </c>
      <c r="P11" s="42">
        <v>22</v>
      </c>
      <c r="Q11" s="42">
        <v>11</v>
      </c>
      <c r="R11" s="42">
        <v>12</v>
      </c>
      <c r="S11" s="42">
        <v>17</v>
      </c>
      <c r="T11" s="42">
        <v>3</v>
      </c>
      <c r="U11" s="42">
        <v>48604</v>
      </c>
    </row>
    <row r="12" spans="1:25" ht="15" thickBot="1" x14ac:dyDescent="0.4">
      <c r="A12" s="41" t="s">
        <v>134</v>
      </c>
      <c r="B12" s="42">
        <v>1</v>
      </c>
      <c r="C12" s="42">
        <v>26</v>
      </c>
      <c r="D12" s="42">
        <v>27</v>
      </c>
      <c r="E12" s="42">
        <v>9</v>
      </c>
      <c r="F12" s="42">
        <v>3</v>
      </c>
      <c r="G12" s="42">
        <v>14</v>
      </c>
      <c r="H12" s="42">
        <v>37022</v>
      </c>
      <c r="N12" s="41" t="s">
        <v>134</v>
      </c>
      <c r="O12" s="42">
        <v>28</v>
      </c>
      <c r="P12" s="42">
        <v>3</v>
      </c>
      <c r="Q12" s="42">
        <v>2</v>
      </c>
      <c r="R12" s="42">
        <v>20</v>
      </c>
      <c r="S12" s="42">
        <v>26</v>
      </c>
      <c r="T12" s="42">
        <v>15</v>
      </c>
      <c r="U12" s="42">
        <v>37022</v>
      </c>
    </row>
    <row r="13" spans="1:25" ht="15" thickBot="1" x14ac:dyDescent="0.4">
      <c r="A13" s="41" t="s">
        <v>135</v>
      </c>
      <c r="B13" s="42">
        <v>25</v>
      </c>
      <c r="C13" s="42">
        <v>4</v>
      </c>
      <c r="D13" s="42">
        <v>11</v>
      </c>
      <c r="E13" s="42">
        <v>6</v>
      </c>
      <c r="F13" s="42">
        <v>23</v>
      </c>
      <c r="G13" s="42">
        <v>21</v>
      </c>
      <c r="H13" s="42">
        <v>16284</v>
      </c>
      <c r="N13" s="41" t="s">
        <v>135</v>
      </c>
      <c r="O13" s="42">
        <v>4</v>
      </c>
      <c r="P13" s="42">
        <v>25</v>
      </c>
      <c r="Q13" s="42">
        <v>18</v>
      </c>
      <c r="R13" s="42">
        <v>23</v>
      </c>
      <c r="S13" s="42">
        <v>6</v>
      </c>
      <c r="T13" s="42">
        <v>8</v>
      </c>
      <c r="U13" s="42">
        <v>16284</v>
      </c>
    </row>
    <row r="14" spans="1:25" ht="15" thickBot="1" x14ac:dyDescent="0.4">
      <c r="A14" s="41" t="s">
        <v>136</v>
      </c>
      <c r="B14" s="42">
        <v>20</v>
      </c>
      <c r="C14" s="42">
        <v>5</v>
      </c>
      <c r="D14" s="42">
        <v>17</v>
      </c>
      <c r="E14" s="42">
        <v>14</v>
      </c>
      <c r="F14" s="42">
        <v>14</v>
      </c>
      <c r="G14" s="42">
        <v>5</v>
      </c>
      <c r="H14" s="42">
        <v>52881</v>
      </c>
      <c r="N14" s="41" t="s">
        <v>136</v>
      </c>
      <c r="O14" s="42">
        <v>9</v>
      </c>
      <c r="P14" s="42">
        <v>24</v>
      </c>
      <c r="Q14" s="42">
        <v>12</v>
      </c>
      <c r="R14" s="42">
        <v>15</v>
      </c>
      <c r="S14" s="42">
        <v>15</v>
      </c>
      <c r="T14" s="42">
        <v>24</v>
      </c>
      <c r="U14" s="42">
        <v>52881</v>
      </c>
    </row>
    <row r="15" spans="1:25" ht="15" thickBot="1" x14ac:dyDescent="0.4">
      <c r="A15" s="41" t="s">
        <v>137</v>
      </c>
      <c r="B15" s="42">
        <v>10</v>
      </c>
      <c r="C15" s="42">
        <v>19</v>
      </c>
      <c r="D15" s="42">
        <v>2</v>
      </c>
      <c r="E15" s="42">
        <v>24</v>
      </c>
      <c r="F15" s="42">
        <v>6</v>
      </c>
      <c r="G15" s="42">
        <v>9</v>
      </c>
      <c r="H15" s="42">
        <v>17095</v>
      </c>
      <c r="N15" s="41" t="s">
        <v>137</v>
      </c>
      <c r="O15" s="42">
        <v>19</v>
      </c>
      <c r="P15" s="42">
        <v>10</v>
      </c>
      <c r="Q15" s="42">
        <v>27</v>
      </c>
      <c r="R15" s="42">
        <v>5</v>
      </c>
      <c r="S15" s="42">
        <v>23</v>
      </c>
      <c r="T15" s="42">
        <v>20</v>
      </c>
      <c r="U15" s="42">
        <v>17095</v>
      </c>
    </row>
    <row r="16" spans="1:25" ht="15" thickBot="1" x14ac:dyDescent="0.4">
      <c r="A16" s="41" t="s">
        <v>138</v>
      </c>
      <c r="B16" s="42">
        <v>5</v>
      </c>
      <c r="C16" s="42">
        <v>23</v>
      </c>
      <c r="D16" s="42">
        <v>3</v>
      </c>
      <c r="E16" s="42">
        <v>26</v>
      </c>
      <c r="F16" s="42">
        <v>4</v>
      </c>
      <c r="G16" s="42">
        <v>6</v>
      </c>
      <c r="H16" s="42">
        <v>23634</v>
      </c>
      <c r="N16" s="41" t="s">
        <v>138</v>
      </c>
      <c r="O16" s="42">
        <v>24</v>
      </c>
      <c r="P16" s="42">
        <v>6</v>
      </c>
      <c r="Q16" s="42">
        <v>26</v>
      </c>
      <c r="R16" s="42">
        <v>3</v>
      </c>
      <c r="S16" s="42">
        <v>25</v>
      </c>
      <c r="T16" s="42">
        <v>23</v>
      </c>
      <c r="U16" s="42">
        <v>23634</v>
      </c>
    </row>
    <row r="17" spans="1:21" ht="15" thickBot="1" x14ac:dyDescent="0.4">
      <c r="A17" s="41" t="s">
        <v>139</v>
      </c>
      <c r="B17" s="42">
        <v>2</v>
      </c>
      <c r="C17" s="42">
        <v>24</v>
      </c>
      <c r="D17" s="42">
        <v>4</v>
      </c>
      <c r="E17" s="42">
        <v>19</v>
      </c>
      <c r="F17" s="42">
        <v>1</v>
      </c>
      <c r="G17" s="42">
        <v>7</v>
      </c>
      <c r="H17" s="42">
        <v>33088</v>
      </c>
      <c r="N17" s="41" t="s">
        <v>139</v>
      </c>
      <c r="O17" s="42">
        <v>27</v>
      </c>
      <c r="P17" s="42">
        <v>5</v>
      </c>
      <c r="Q17" s="42">
        <v>25</v>
      </c>
      <c r="R17" s="42">
        <v>10</v>
      </c>
      <c r="S17" s="42">
        <v>28</v>
      </c>
      <c r="T17" s="42">
        <v>22</v>
      </c>
      <c r="U17" s="42">
        <v>33088</v>
      </c>
    </row>
    <row r="18" spans="1:21" ht="15" thickBot="1" x14ac:dyDescent="0.4">
      <c r="A18" s="41" t="s">
        <v>140</v>
      </c>
      <c r="B18" s="42">
        <v>21</v>
      </c>
      <c r="C18" s="42">
        <v>14</v>
      </c>
      <c r="D18" s="42">
        <v>5</v>
      </c>
      <c r="E18" s="42">
        <v>11</v>
      </c>
      <c r="F18" s="42">
        <v>12</v>
      </c>
      <c r="G18" s="42">
        <v>12</v>
      </c>
      <c r="H18" s="42">
        <v>11248</v>
      </c>
      <c r="N18" s="41" t="s">
        <v>140</v>
      </c>
      <c r="O18" s="42">
        <v>8</v>
      </c>
      <c r="P18" s="42">
        <v>15</v>
      </c>
      <c r="Q18" s="42">
        <v>24</v>
      </c>
      <c r="R18" s="42">
        <v>18</v>
      </c>
      <c r="S18" s="42">
        <v>17</v>
      </c>
      <c r="T18" s="42">
        <v>17</v>
      </c>
      <c r="U18" s="42">
        <v>11248</v>
      </c>
    </row>
    <row r="19" spans="1:21" ht="15" thickBot="1" x14ac:dyDescent="0.4">
      <c r="A19" s="41" t="s">
        <v>141</v>
      </c>
      <c r="B19" s="42">
        <v>4</v>
      </c>
      <c r="C19" s="42">
        <v>25</v>
      </c>
      <c r="D19" s="42">
        <v>1</v>
      </c>
      <c r="E19" s="42">
        <v>25</v>
      </c>
      <c r="F19" s="42">
        <v>5</v>
      </c>
      <c r="G19" s="42">
        <v>8</v>
      </c>
      <c r="H19" s="42">
        <v>27732</v>
      </c>
      <c r="N19" s="41" t="s">
        <v>141</v>
      </c>
      <c r="O19" s="42">
        <v>25</v>
      </c>
      <c r="P19" s="42">
        <v>4</v>
      </c>
      <c r="Q19" s="42">
        <v>28</v>
      </c>
      <c r="R19" s="42">
        <v>4</v>
      </c>
      <c r="S19" s="42">
        <v>24</v>
      </c>
      <c r="T19" s="42">
        <v>21</v>
      </c>
      <c r="U19" s="42">
        <v>27732</v>
      </c>
    </row>
    <row r="20" spans="1:21" ht="15" thickBot="1" x14ac:dyDescent="0.4">
      <c r="A20" s="41" t="s">
        <v>142</v>
      </c>
      <c r="B20" s="42">
        <v>26</v>
      </c>
      <c r="C20" s="42">
        <v>3</v>
      </c>
      <c r="D20" s="42">
        <v>10</v>
      </c>
      <c r="E20" s="42">
        <v>15</v>
      </c>
      <c r="F20" s="42">
        <v>23</v>
      </c>
      <c r="G20" s="42">
        <v>20</v>
      </c>
      <c r="H20" s="42">
        <v>22792</v>
      </c>
      <c r="N20" s="41" t="s">
        <v>142</v>
      </c>
      <c r="O20" s="42">
        <v>3</v>
      </c>
      <c r="P20" s="42">
        <v>26</v>
      </c>
      <c r="Q20" s="42">
        <v>19</v>
      </c>
      <c r="R20" s="42">
        <v>14</v>
      </c>
      <c r="S20" s="42">
        <v>6</v>
      </c>
      <c r="T20" s="42">
        <v>9</v>
      </c>
      <c r="U20" s="42">
        <v>22792</v>
      </c>
    </row>
    <row r="21" spans="1:21" ht="15" thickBot="1" x14ac:dyDescent="0.4">
      <c r="A21" s="41" t="s">
        <v>143</v>
      </c>
      <c r="B21" s="42">
        <v>24</v>
      </c>
      <c r="C21" s="42">
        <v>9</v>
      </c>
      <c r="D21" s="42">
        <v>15</v>
      </c>
      <c r="E21" s="42">
        <v>5</v>
      </c>
      <c r="F21" s="42">
        <v>25</v>
      </c>
      <c r="G21" s="42">
        <v>26</v>
      </c>
      <c r="H21" s="42">
        <v>12570</v>
      </c>
      <c r="N21" s="41" t="s">
        <v>143</v>
      </c>
      <c r="O21" s="42">
        <v>5</v>
      </c>
      <c r="P21" s="42">
        <v>20</v>
      </c>
      <c r="Q21" s="42">
        <v>14</v>
      </c>
      <c r="R21" s="42">
        <v>24</v>
      </c>
      <c r="S21" s="42">
        <v>4</v>
      </c>
      <c r="T21" s="42">
        <v>3</v>
      </c>
      <c r="U21" s="42">
        <v>12570</v>
      </c>
    </row>
    <row r="22" spans="1:21" ht="15" thickBot="1" x14ac:dyDescent="0.4">
      <c r="A22" s="41" t="s">
        <v>144</v>
      </c>
      <c r="B22" s="42">
        <v>22</v>
      </c>
      <c r="C22" s="42">
        <v>10</v>
      </c>
      <c r="D22" s="42">
        <v>7</v>
      </c>
      <c r="E22" s="42">
        <v>1</v>
      </c>
      <c r="F22" s="42">
        <v>21</v>
      </c>
      <c r="G22" s="42">
        <v>25</v>
      </c>
      <c r="H22" s="42">
        <v>13402</v>
      </c>
      <c r="N22" s="41" t="s">
        <v>144</v>
      </c>
      <c r="O22" s="42">
        <v>7</v>
      </c>
      <c r="P22" s="42">
        <v>19</v>
      </c>
      <c r="Q22" s="42">
        <v>22</v>
      </c>
      <c r="R22" s="42">
        <v>28</v>
      </c>
      <c r="S22" s="42">
        <v>8</v>
      </c>
      <c r="T22" s="42">
        <v>4</v>
      </c>
      <c r="U22" s="42">
        <v>13402</v>
      </c>
    </row>
    <row r="23" spans="1:21" ht="15" thickBot="1" x14ac:dyDescent="0.4">
      <c r="A23" s="41" t="s">
        <v>145</v>
      </c>
      <c r="B23" s="42">
        <v>27</v>
      </c>
      <c r="C23" s="42">
        <v>1</v>
      </c>
      <c r="D23" s="42">
        <v>25</v>
      </c>
      <c r="E23" s="42">
        <v>21</v>
      </c>
      <c r="F23" s="42">
        <v>25</v>
      </c>
      <c r="G23" s="42">
        <v>24</v>
      </c>
      <c r="H23" s="42">
        <v>91162</v>
      </c>
      <c r="N23" s="41" t="s">
        <v>145</v>
      </c>
      <c r="O23" s="42">
        <v>2</v>
      </c>
      <c r="P23" s="42">
        <v>28</v>
      </c>
      <c r="Q23" s="42">
        <v>4</v>
      </c>
      <c r="R23" s="42">
        <v>8</v>
      </c>
      <c r="S23" s="42">
        <v>4</v>
      </c>
      <c r="T23" s="42">
        <v>5</v>
      </c>
      <c r="U23" s="42">
        <v>91162</v>
      </c>
    </row>
    <row r="24" spans="1:21" ht="15" thickBot="1" x14ac:dyDescent="0.4">
      <c r="A24" s="41" t="s">
        <v>146</v>
      </c>
      <c r="B24" s="42">
        <v>14</v>
      </c>
      <c r="C24" s="42">
        <v>20</v>
      </c>
      <c r="D24" s="42">
        <v>20</v>
      </c>
      <c r="E24" s="42">
        <v>13</v>
      </c>
      <c r="F24" s="42">
        <v>21</v>
      </c>
      <c r="G24" s="42">
        <v>3</v>
      </c>
      <c r="H24" s="42">
        <v>11848</v>
      </c>
      <c r="N24" s="41" t="s">
        <v>146</v>
      </c>
      <c r="O24" s="42">
        <v>15</v>
      </c>
      <c r="P24" s="42">
        <v>9</v>
      </c>
      <c r="Q24" s="42">
        <v>9</v>
      </c>
      <c r="R24" s="42">
        <v>16</v>
      </c>
      <c r="S24" s="42">
        <v>8</v>
      </c>
      <c r="T24" s="42">
        <v>26</v>
      </c>
      <c r="U24" s="42">
        <v>11848</v>
      </c>
    </row>
    <row r="25" spans="1:21" ht="15" thickBot="1" x14ac:dyDescent="0.4">
      <c r="A25" s="41" t="s">
        <v>147</v>
      </c>
      <c r="B25" s="42">
        <v>28</v>
      </c>
      <c r="C25" s="42">
        <v>2</v>
      </c>
      <c r="D25" s="42">
        <v>28</v>
      </c>
      <c r="E25" s="42">
        <v>27</v>
      </c>
      <c r="F25" s="42">
        <v>25</v>
      </c>
      <c r="G25" s="42">
        <v>22</v>
      </c>
      <c r="H25" s="42">
        <v>21616</v>
      </c>
      <c r="N25" s="41" t="s">
        <v>147</v>
      </c>
      <c r="O25" s="42">
        <v>1</v>
      </c>
      <c r="P25" s="42">
        <v>27</v>
      </c>
      <c r="Q25" s="42">
        <v>1</v>
      </c>
      <c r="R25" s="42">
        <v>2</v>
      </c>
      <c r="S25" s="42">
        <v>4</v>
      </c>
      <c r="T25" s="42">
        <v>7</v>
      </c>
      <c r="U25" s="42">
        <v>21616</v>
      </c>
    </row>
    <row r="26" spans="1:21" ht="15" thickBot="1" x14ac:dyDescent="0.4">
      <c r="A26" s="41" t="s">
        <v>148</v>
      </c>
      <c r="B26" s="42">
        <v>8</v>
      </c>
      <c r="C26" s="42">
        <v>16</v>
      </c>
      <c r="D26" s="42">
        <v>26</v>
      </c>
      <c r="E26" s="42">
        <v>20</v>
      </c>
      <c r="F26" s="42">
        <v>16</v>
      </c>
      <c r="G26" s="42">
        <v>18</v>
      </c>
      <c r="H26" s="42">
        <v>41659</v>
      </c>
      <c r="N26" s="41" t="s">
        <v>148</v>
      </c>
      <c r="O26" s="42">
        <v>21</v>
      </c>
      <c r="P26" s="42">
        <v>13</v>
      </c>
      <c r="Q26" s="42">
        <v>3</v>
      </c>
      <c r="R26" s="42">
        <v>9</v>
      </c>
      <c r="S26" s="42">
        <v>13</v>
      </c>
      <c r="T26" s="42">
        <v>11</v>
      </c>
      <c r="U26" s="42">
        <v>41659</v>
      </c>
    </row>
    <row r="27" spans="1:21" ht="15" thickBot="1" x14ac:dyDescent="0.4">
      <c r="A27" s="41" t="s">
        <v>149</v>
      </c>
      <c r="B27" s="42">
        <v>15</v>
      </c>
      <c r="C27" s="42">
        <v>11</v>
      </c>
      <c r="D27" s="42">
        <v>24</v>
      </c>
      <c r="E27" s="42">
        <v>12</v>
      </c>
      <c r="F27" s="42">
        <v>15</v>
      </c>
      <c r="G27" s="42">
        <v>17</v>
      </c>
      <c r="H27" s="42">
        <v>40060</v>
      </c>
      <c r="N27" s="41" t="s">
        <v>149</v>
      </c>
      <c r="O27" s="42">
        <v>14</v>
      </c>
      <c r="P27" s="42">
        <v>18</v>
      </c>
      <c r="Q27" s="42">
        <v>5</v>
      </c>
      <c r="R27" s="42">
        <v>17</v>
      </c>
      <c r="S27" s="42">
        <v>14</v>
      </c>
      <c r="T27" s="42">
        <v>12</v>
      </c>
      <c r="U27" s="42">
        <v>40060</v>
      </c>
    </row>
    <row r="28" spans="1:21" ht="15" thickBot="1" x14ac:dyDescent="0.4">
      <c r="A28" s="41" t="s">
        <v>150</v>
      </c>
      <c r="B28" s="42">
        <v>6</v>
      </c>
      <c r="C28" s="42">
        <v>28</v>
      </c>
      <c r="D28" s="42">
        <v>14</v>
      </c>
      <c r="E28" s="42">
        <v>3</v>
      </c>
      <c r="F28" s="42">
        <v>10</v>
      </c>
      <c r="G28" s="42">
        <v>10</v>
      </c>
      <c r="H28" s="42">
        <v>11368</v>
      </c>
      <c r="N28" s="41" t="s">
        <v>150</v>
      </c>
      <c r="O28" s="42">
        <v>23</v>
      </c>
      <c r="P28" s="42">
        <v>1</v>
      </c>
      <c r="Q28" s="42">
        <v>15</v>
      </c>
      <c r="R28" s="42">
        <v>26</v>
      </c>
      <c r="S28" s="42">
        <v>19</v>
      </c>
      <c r="T28" s="42">
        <v>19</v>
      </c>
      <c r="U28" s="42">
        <v>11368</v>
      </c>
    </row>
    <row r="29" spans="1:21" ht="15" thickBot="1" x14ac:dyDescent="0.4">
      <c r="A29" s="41" t="s">
        <v>151</v>
      </c>
      <c r="B29" s="42">
        <v>13</v>
      </c>
      <c r="C29" s="42">
        <v>17</v>
      </c>
      <c r="D29" s="42">
        <v>8</v>
      </c>
      <c r="E29" s="42">
        <v>28</v>
      </c>
      <c r="F29" s="42">
        <v>9</v>
      </c>
      <c r="G29" s="42">
        <v>11</v>
      </c>
      <c r="H29" s="42">
        <v>17950</v>
      </c>
      <c r="N29" s="41" t="s">
        <v>151</v>
      </c>
      <c r="O29" s="42">
        <v>16</v>
      </c>
      <c r="P29" s="42">
        <v>12</v>
      </c>
      <c r="Q29" s="42">
        <v>21</v>
      </c>
      <c r="R29" s="42">
        <v>1</v>
      </c>
      <c r="S29" s="42">
        <v>20</v>
      </c>
      <c r="T29" s="42">
        <v>18</v>
      </c>
      <c r="U29" s="42">
        <v>17950</v>
      </c>
    </row>
    <row r="30" spans="1:21" ht="15" thickBot="1" x14ac:dyDescent="0.4">
      <c r="A30" s="41" t="s">
        <v>152</v>
      </c>
      <c r="B30" s="42">
        <v>7</v>
      </c>
      <c r="C30" s="42">
        <v>27</v>
      </c>
      <c r="D30" s="42">
        <v>6</v>
      </c>
      <c r="E30" s="42">
        <v>22</v>
      </c>
      <c r="F30" s="42">
        <v>10</v>
      </c>
      <c r="G30" s="42">
        <v>2</v>
      </c>
      <c r="H30" s="42">
        <v>8242</v>
      </c>
      <c r="N30" s="41" t="s">
        <v>152</v>
      </c>
      <c r="O30" s="42">
        <v>22</v>
      </c>
      <c r="P30" s="42">
        <v>2</v>
      </c>
      <c r="Q30" s="42">
        <v>23</v>
      </c>
      <c r="R30" s="42">
        <v>7</v>
      </c>
      <c r="S30" s="42">
        <v>19</v>
      </c>
      <c r="T30" s="42">
        <v>27</v>
      </c>
      <c r="U30" s="42">
        <v>8242</v>
      </c>
    </row>
    <row r="31" spans="1:21" ht="15" thickBot="1" x14ac:dyDescent="0.4">
      <c r="A31" s="41" t="s">
        <v>153</v>
      </c>
      <c r="B31" s="42">
        <v>23</v>
      </c>
      <c r="C31" s="42">
        <v>6</v>
      </c>
      <c r="D31" s="42">
        <v>21</v>
      </c>
      <c r="E31" s="42">
        <v>8</v>
      </c>
      <c r="F31" s="42">
        <v>25</v>
      </c>
      <c r="G31" s="42">
        <v>16</v>
      </c>
      <c r="H31" s="42">
        <v>19630</v>
      </c>
      <c r="N31" s="41" t="s">
        <v>153</v>
      </c>
      <c r="O31" s="42">
        <v>6</v>
      </c>
      <c r="P31" s="42">
        <v>23</v>
      </c>
      <c r="Q31" s="42">
        <v>8</v>
      </c>
      <c r="R31" s="42">
        <v>21</v>
      </c>
      <c r="S31" s="42">
        <v>4</v>
      </c>
      <c r="T31" s="42">
        <v>13</v>
      </c>
      <c r="U31" s="42">
        <v>19630</v>
      </c>
    </row>
    <row r="32" spans="1:21" ht="15" thickBot="1" x14ac:dyDescent="0.4">
      <c r="A32" s="41" t="s">
        <v>154</v>
      </c>
      <c r="B32" s="42">
        <v>19</v>
      </c>
      <c r="C32" s="42">
        <v>15</v>
      </c>
      <c r="D32" s="42">
        <v>13</v>
      </c>
      <c r="E32" s="42">
        <v>4</v>
      </c>
      <c r="F32" s="42">
        <v>19</v>
      </c>
      <c r="G32" s="42">
        <v>19</v>
      </c>
      <c r="H32" s="42">
        <v>14791</v>
      </c>
      <c r="N32" s="41" t="s">
        <v>154</v>
      </c>
      <c r="O32" s="42">
        <v>10</v>
      </c>
      <c r="P32" s="42">
        <v>14</v>
      </c>
      <c r="Q32" s="42">
        <v>16</v>
      </c>
      <c r="R32" s="42">
        <v>25</v>
      </c>
      <c r="S32" s="42">
        <v>10</v>
      </c>
      <c r="T32" s="42">
        <v>10</v>
      </c>
      <c r="U32" s="42">
        <v>14791</v>
      </c>
    </row>
    <row r="33" spans="1:21" ht="15" thickBot="1" x14ac:dyDescent="0.4">
      <c r="A33" s="41" t="s">
        <v>155</v>
      </c>
      <c r="B33" s="42">
        <v>18</v>
      </c>
      <c r="C33" s="42">
        <v>8</v>
      </c>
      <c r="D33" s="42">
        <v>16</v>
      </c>
      <c r="E33" s="42">
        <v>7</v>
      </c>
      <c r="F33" s="42">
        <v>8</v>
      </c>
      <c r="G33" s="42">
        <v>23</v>
      </c>
      <c r="H33" s="42">
        <v>39309</v>
      </c>
      <c r="N33" s="41" t="s">
        <v>155</v>
      </c>
      <c r="O33" s="42">
        <v>11</v>
      </c>
      <c r="P33" s="42">
        <v>21</v>
      </c>
      <c r="Q33" s="42">
        <v>13</v>
      </c>
      <c r="R33" s="42">
        <v>22</v>
      </c>
      <c r="S33" s="42">
        <v>21</v>
      </c>
      <c r="T33" s="42">
        <v>6</v>
      </c>
      <c r="U33" s="42">
        <v>39309</v>
      </c>
    </row>
    <row r="34" spans="1:21" ht="15" thickBot="1" x14ac:dyDescent="0.4">
      <c r="A34" s="41" t="s">
        <v>156</v>
      </c>
      <c r="B34" s="42">
        <v>12</v>
      </c>
      <c r="C34" s="42">
        <v>12</v>
      </c>
      <c r="D34" s="42">
        <v>23</v>
      </c>
      <c r="E34" s="42">
        <v>10</v>
      </c>
      <c r="F34" s="42">
        <v>7</v>
      </c>
      <c r="G34" s="42">
        <v>28</v>
      </c>
      <c r="H34" s="42">
        <v>45393</v>
      </c>
      <c r="N34" s="41" t="s">
        <v>156</v>
      </c>
      <c r="O34" s="42">
        <v>17</v>
      </c>
      <c r="P34" s="42">
        <v>17</v>
      </c>
      <c r="Q34" s="42">
        <v>6</v>
      </c>
      <c r="R34" s="42">
        <v>19</v>
      </c>
      <c r="S34" s="42">
        <v>22</v>
      </c>
      <c r="T34" s="42">
        <v>1</v>
      </c>
      <c r="U34" s="42">
        <v>45393</v>
      </c>
    </row>
    <row r="35" spans="1:21" ht="15" thickBot="1" x14ac:dyDescent="0.4">
      <c r="A35" s="41" t="s">
        <v>157</v>
      </c>
      <c r="B35" s="42">
        <v>3</v>
      </c>
      <c r="C35" s="42">
        <v>22</v>
      </c>
      <c r="D35" s="42">
        <v>19</v>
      </c>
      <c r="E35" s="42">
        <v>18</v>
      </c>
      <c r="F35" s="42">
        <v>2</v>
      </c>
      <c r="G35" s="42">
        <v>1</v>
      </c>
      <c r="H35" s="42">
        <v>34938</v>
      </c>
      <c r="N35" s="41" t="s">
        <v>157</v>
      </c>
      <c r="O35" s="42">
        <v>26</v>
      </c>
      <c r="P35" s="42">
        <v>7</v>
      </c>
      <c r="Q35" s="42">
        <v>10</v>
      </c>
      <c r="R35" s="42">
        <v>11</v>
      </c>
      <c r="S35" s="42">
        <v>27</v>
      </c>
      <c r="T35" s="42">
        <v>28</v>
      </c>
      <c r="U35" s="42">
        <v>34938</v>
      </c>
    </row>
    <row r="36" spans="1:21" ht="18.5" thickBot="1" x14ac:dyDescent="0.4">
      <c r="A36" s="21"/>
      <c r="N36" s="21"/>
    </row>
    <row r="37" spans="1:21" ht="15" thickBot="1" x14ac:dyDescent="0.4">
      <c r="A37" s="41" t="s">
        <v>158</v>
      </c>
      <c r="B37" s="41" t="s">
        <v>122</v>
      </c>
      <c r="C37" s="41" t="s">
        <v>123</v>
      </c>
      <c r="D37" s="41" t="s">
        <v>124</v>
      </c>
      <c r="E37" s="41" t="s">
        <v>125</v>
      </c>
      <c r="F37" s="41" t="s">
        <v>126</v>
      </c>
      <c r="G37" s="41" t="s">
        <v>127</v>
      </c>
      <c r="N37" s="41" t="s">
        <v>158</v>
      </c>
      <c r="O37" s="41" t="s">
        <v>122</v>
      </c>
      <c r="P37" s="41" t="s">
        <v>123</v>
      </c>
      <c r="Q37" s="41" t="s">
        <v>124</v>
      </c>
      <c r="R37" s="41" t="s">
        <v>125</v>
      </c>
      <c r="S37" s="41" t="s">
        <v>126</v>
      </c>
      <c r="T37" s="41" t="s">
        <v>127</v>
      </c>
    </row>
    <row r="38" spans="1:21" ht="20" thickBot="1" x14ac:dyDescent="0.4">
      <c r="A38" s="41" t="s">
        <v>159</v>
      </c>
      <c r="B38" s="42" t="s">
        <v>339</v>
      </c>
      <c r="C38" s="42" t="s">
        <v>340</v>
      </c>
      <c r="D38" s="42" t="s">
        <v>341</v>
      </c>
      <c r="E38" s="42" t="s">
        <v>342</v>
      </c>
      <c r="F38" s="42" t="s">
        <v>343</v>
      </c>
      <c r="G38" s="42" t="s">
        <v>344</v>
      </c>
      <c r="N38" s="41" t="s">
        <v>159</v>
      </c>
      <c r="O38" s="42" t="s">
        <v>364</v>
      </c>
      <c r="P38" s="42" t="s">
        <v>365</v>
      </c>
      <c r="Q38" s="42" t="s">
        <v>366</v>
      </c>
      <c r="R38" s="42" t="s">
        <v>367</v>
      </c>
      <c r="S38" s="42" t="s">
        <v>187</v>
      </c>
      <c r="T38" s="42" t="s">
        <v>368</v>
      </c>
    </row>
    <row r="39" spans="1:21" ht="20" thickBot="1" x14ac:dyDescent="0.4">
      <c r="A39" s="41" t="s">
        <v>160</v>
      </c>
      <c r="B39" s="42" t="s">
        <v>345</v>
      </c>
      <c r="C39" s="42" t="s">
        <v>346</v>
      </c>
      <c r="D39" s="42" t="s">
        <v>187</v>
      </c>
      <c r="E39" s="42" t="s">
        <v>342</v>
      </c>
      <c r="F39" s="42" t="s">
        <v>347</v>
      </c>
      <c r="G39" s="42" t="s">
        <v>348</v>
      </c>
      <c r="N39" s="41" t="s">
        <v>160</v>
      </c>
      <c r="O39" s="42" t="s">
        <v>364</v>
      </c>
      <c r="P39" s="42" t="s">
        <v>365</v>
      </c>
      <c r="Q39" s="42" t="s">
        <v>366</v>
      </c>
      <c r="R39" s="42" t="s">
        <v>369</v>
      </c>
      <c r="S39" s="42" t="s">
        <v>187</v>
      </c>
      <c r="T39" s="42" t="s">
        <v>370</v>
      </c>
    </row>
    <row r="40" spans="1:21" ht="20" thickBot="1" x14ac:dyDescent="0.4">
      <c r="A40" s="41" t="s">
        <v>161</v>
      </c>
      <c r="B40" s="42" t="s">
        <v>345</v>
      </c>
      <c r="C40" s="42" t="s">
        <v>346</v>
      </c>
      <c r="D40" s="42" t="s">
        <v>187</v>
      </c>
      <c r="E40" s="42" t="s">
        <v>342</v>
      </c>
      <c r="F40" s="42" t="s">
        <v>347</v>
      </c>
      <c r="G40" s="42" t="s">
        <v>348</v>
      </c>
      <c r="N40" s="41" t="s">
        <v>161</v>
      </c>
      <c r="O40" s="42" t="s">
        <v>371</v>
      </c>
      <c r="P40" s="42" t="s">
        <v>365</v>
      </c>
      <c r="Q40" s="42" t="s">
        <v>366</v>
      </c>
      <c r="R40" s="42" t="s">
        <v>369</v>
      </c>
      <c r="S40" s="42" t="s">
        <v>187</v>
      </c>
      <c r="T40" s="42" t="s">
        <v>370</v>
      </c>
    </row>
    <row r="41" spans="1:21" ht="20" thickBot="1" x14ac:dyDescent="0.4">
      <c r="A41" s="41" t="s">
        <v>162</v>
      </c>
      <c r="B41" s="42" t="s">
        <v>345</v>
      </c>
      <c r="C41" s="42" t="s">
        <v>349</v>
      </c>
      <c r="D41" s="42" t="s">
        <v>187</v>
      </c>
      <c r="E41" s="42" t="s">
        <v>350</v>
      </c>
      <c r="F41" s="42" t="s">
        <v>351</v>
      </c>
      <c r="G41" s="42" t="s">
        <v>348</v>
      </c>
      <c r="N41" s="41" t="s">
        <v>162</v>
      </c>
      <c r="O41" s="42" t="s">
        <v>371</v>
      </c>
      <c r="P41" s="42" t="s">
        <v>365</v>
      </c>
      <c r="Q41" s="42" t="s">
        <v>366</v>
      </c>
      <c r="R41" s="42" t="s">
        <v>369</v>
      </c>
      <c r="S41" s="42" t="s">
        <v>187</v>
      </c>
      <c r="T41" s="42" t="s">
        <v>370</v>
      </c>
    </row>
    <row r="42" spans="1:21" ht="20" thickBot="1" x14ac:dyDescent="0.4">
      <c r="A42" s="41" t="s">
        <v>163</v>
      </c>
      <c r="B42" s="42" t="s">
        <v>345</v>
      </c>
      <c r="C42" s="42" t="s">
        <v>349</v>
      </c>
      <c r="D42" s="42" t="s">
        <v>187</v>
      </c>
      <c r="E42" s="42" t="s">
        <v>350</v>
      </c>
      <c r="F42" s="42" t="s">
        <v>351</v>
      </c>
      <c r="G42" s="42" t="s">
        <v>348</v>
      </c>
      <c r="N42" s="41" t="s">
        <v>163</v>
      </c>
      <c r="O42" s="42" t="s">
        <v>371</v>
      </c>
      <c r="P42" s="42" t="s">
        <v>365</v>
      </c>
      <c r="Q42" s="42" t="s">
        <v>366</v>
      </c>
      <c r="R42" s="42" t="s">
        <v>369</v>
      </c>
      <c r="S42" s="42" t="s">
        <v>187</v>
      </c>
      <c r="T42" s="42" t="s">
        <v>370</v>
      </c>
    </row>
    <row r="43" spans="1:21" ht="20" thickBot="1" x14ac:dyDescent="0.4">
      <c r="A43" s="41" t="s">
        <v>164</v>
      </c>
      <c r="B43" s="42" t="s">
        <v>345</v>
      </c>
      <c r="C43" s="42" t="s">
        <v>349</v>
      </c>
      <c r="D43" s="42" t="s">
        <v>187</v>
      </c>
      <c r="E43" s="42" t="s">
        <v>350</v>
      </c>
      <c r="F43" s="42" t="s">
        <v>352</v>
      </c>
      <c r="G43" s="42" t="s">
        <v>187</v>
      </c>
      <c r="N43" s="41" t="s">
        <v>164</v>
      </c>
      <c r="O43" s="42" t="s">
        <v>371</v>
      </c>
      <c r="P43" s="42" t="s">
        <v>372</v>
      </c>
      <c r="Q43" s="42" t="s">
        <v>373</v>
      </c>
      <c r="R43" s="42" t="s">
        <v>369</v>
      </c>
      <c r="S43" s="42" t="s">
        <v>187</v>
      </c>
      <c r="T43" s="42" t="s">
        <v>370</v>
      </c>
    </row>
    <row r="44" spans="1:21" ht="20" thickBot="1" x14ac:dyDescent="0.4">
      <c r="A44" s="41" t="s">
        <v>165</v>
      </c>
      <c r="B44" s="42" t="s">
        <v>353</v>
      </c>
      <c r="C44" s="42" t="s">
        <v>349</v>
      </c>
      <c r="D44" s="42" t="s">
        <v>187</v>
      </c>
      <c r="E44" s="42" t="s">
        <v>350</v>
      </c>
      <c r="F44" s="42" t="s">
        <v>352</v>
      </c>
      <c r="G44" s="42" t="s">
        <v>187</v>
      </c>
      <c r="N44" s="41" t="s">
        <v>165</v>
      </c>
      <c r="O44" s="42" t="s">
        <v>371</v>
      </c>
      <c r="P44" s="42" t="s">
        <v>372</v>
      </c>
      <c r="Q44" s="42" t="s">
        <v>373</v>
      </c>
      <c r="R44" s="42" t="s">
        <v>369</v>
      </c>
      <c r="S44" s="42" t="s">
        <v>187</v>
      </c>
      <c r="T44" s="42" t="s">
        <v>374</v>
      </c>
    </row>
    <row r="45" spans="1:21" ht="20" thickBot="1" x14ac:dyDescent="0.4">
      <c r="A45" s="41" t="s">
        <v>166</v>
      </c>
      <c r="B45" s="42" t="s">
        <v>353</v>
      </c>
      <c r="C45" s="42" t="s">
        <v>354</v>
      </c>
      <c r="D45" s="42" t="s">
        <v>187</v>
      </c>
      <c r="E45" s="42" t="s">
        <v>350</v>
      </c>
      <c r="F45" s="42" t="s">
        <v>355</v>
      </c>
      <c r="G45" s="42" t="s">
        <v>187</v>
      </c>
      <c r="N45" s="41" t="s">
        <v>166</v>
      </c>
      <c r="O45" s="42" t="s">
        <v>371</v>
      </c>
      <c r="P45" s="42" t="s">
        <v>375</v>
      </c>
      <c r="Q45" s="42" t="s">
        <v>373</v>
      </c>
      <c r="R45" s="42" t="s">
        <v>369</v>
      </c>
      <c r="S45" s="42" t="s">
        <v>187</v>
      </c>
      <c r="T45" s="42" t="s">
        <v>374</v>
      </c>
    </row>
    <row r="46" spans="1:21" ht="20" thickBot="1" x14ac:dyDescent="0.4">
      <c r="A46" s="41" t="s">
        <v>167</v>
      </c>
      <c r="B46" s="42" t="s">
        <v>353</v>
      </c>
      <c r="C46" s="42" t="s">
        <v>356</v>
      </c>
      <c r="D46" s="42" t="s">
        <v>187</v>
      </c>
      <c r="E46" s="42" t="s">
        <v>350</v>
      </c>
      <c r="F46" s="42" t="s">
        <v>357</v>
      </c>
      <c r="G46" s="42" t="s">
        <v>187</v>
      </c>
      <c r="N46" s="41" t="s">
        <v>167</v>
      </c>
      <c r="O46" s="42" t="s">
        <v>371</v>
      </c>
      <c r="P46" s="42" t="s">
        <v>375</v>
      </c>
      <c r="Q46" s="42" t="s">
        <v>373</v>
      </c>
      <c r="R46" s="42" t="s">
        <v>369</v>
      </c>
      <c r="S46" s="42" t="s">
        <v>187</v>
      </c>
      <c r="T46" s="42" t="s">
        <v>374</v>
      </c>
    </row>
    <row r="47" spans="1:21" ht="20" thickBot="1" x14ac:dyDescent="0.4">
      <c r="A47" s="41" t="s">
        <v>168</v>
      </c>
      <c r="B47" s="42" t="s">
        <v>353</v>
      </c>
      <c r="C47" s="42" t="s">
        <v>356</v>
      </c>
      <c r="D47" s="42" t="s">
        <v>187</v>
      </c>
      <c r="E47" s="42" t="s">
        <v>350</v>
      </c>
      <c r="F47" s="42" t="s">
        <v>358</v>
      </c>
      <c r="G47" s="42" t="s">
        <v>187</v>
      </c>
      <c r="N47" s="41" t="s">
        <v>168</v>
      </c>
      <c r="O47" s="42" t="s">
        <v>376</v>
      </c>
      <c r="P47" s="42" t="s">
        <v>375</v>
      </c>
      <c r="Q47" s="42" t="s">
        <v>373</v>
      </c>
      <c r="R47" s="42" t="s">
        <v>369</v>
      </c>
      <c r="S47" s="42" t="s">
        <v>187</v>
      </c>
      <c r="T47" s="42" t="s">
        <v>374</v>
      </c>
    </row>
    <row r="48" spans="1:21" ht="20" thickBot="1" x14ac:dyDescent="0.4">
      <c r="A48" s="41" t="s">
        <v>169</v>
      </c>
      <c r="B48" s="42" t="s">
        <v>353</v>
      </c>
      <c r="C48" s="42" t="s">
        <v>356</v>
      </c>
      <c r="D48" s="42" t="s">
        <v>187</v>
      </c>
      <c r="E48" s="42" t="s">
        <v>350</v>
      </c>
      <c r="F48" s="42" t="s">
        <v>358</v>
      </c>
      <c r="G48" s="42" t="s">
        <v>187</v>
      </c>
      <c r="N48" s="41" t="s">
        <v>169</v>
      </c>
      <c r="O48" s="42" t="s">
        <v>376</v>
      </c>
      <c r="P48" s="42" t="s">
        <v>375</v>
      </c>
      <c r="Q48" s="42" t="s">
        <v>373</v>
      </c>
      <c r="R48" s="42" t="s">
        <v>377</v>
      </c>
      <c r="S48" s="42" t="s">
        <v>187</v>
      </c>
      <c r="T48" s="42" t="s">
        <v>374</v>
      </c>
    </row>
    <row r="49" spans="1:20" ht="20" thickBot="1" x14ac:dyDescent="0.4">
      <c r="A49" s="41" t="s">
        <v>170</v>
      </c>
      <c r="B49" s="42" t="s">
        <v>353</v>
      </c>
      <c r="C49" s="42" t="s">
        <v>356</v>
      </c>
      <c r="D49" s="42" t="s">
        <v>187</v>
      </c>
      <c r="E49" s="42" t="s">
        <v>350</v>
      </c>
      <c r="F49" s="42" t="s">
        <v>358</v>
      </c>
      <c r="G49" s="42" t="s">
        <v>187</v>
      </c>
      <c r="N49" s="41" t="s">
        <v>170</v>
      </c>
      <c r="O49" s="42" t="s">
        <v>187</v>
      </c>
      <c r="P49" s="42" t="s">
        <v>375</v>
      </c>
      <c r="Q49" s="42" t="s">
        <v>373</v>
      </c>
      <c r="R49" s="42" t="s">
        <v>377</v>
      </c>
      <c r="S49" s="42" t="s">
        <v>187</v>
      </c>
      <c r="T49" s="42" t="s">
        <v>374</v>
      </c>
    </row>
    <row r="50" spans="1:20" ht="20" thickBot="1" x14ac:dyDescent="0.4">
      <c r="A50" s="41" t="s">
        <v>171</v>
      </c>
      <c r="B50" s="42" t="s">
        <v>353</v>
      </c>
      <c r="C50" s="42" t="s">
        <v>356</v>
      </c>
      <c r="D50" s="42" t="s">
        <v>187</v>
      </c>
      <c r="E50" s="42" t="s">
        <v>350</v>
      </c>
      <c r="F50" s="42" t="s">
        <v>358</v>
      </c>
      <c r="G50" s="42" t="s">
        <v>187</v>
      </c>
      <c r="N50" s="41" t="s">
        <v>171</v>
      </c>
      <c r="O50" s="42" t="s">
        <v>187</v>
      </c>
      <c r="P50" s="42" t="s">
        <v>375</v>
      </c>
      <c r="Q50" s="42" t="s">
        <v>373</v>
      </c>
      <c r="R50" s="42" t="s">
        <v>377</v>
      </c>
      <c r="S50" s="42" t="s">
        <v>187</v>
      </c>
      <c r="T50" s="42" t="s">
        <v>374</v>
      </c>
    </row>
    <row r="51" spans="1:20" ht="20" thickBot="1" x14ac:dyDescent="0.4">
      <c r="A51" s="41" t="s">
        <v>172</v>
      </c>
      <c r="B51" s="42" t="s">
        <v>353</v>
      </c>
      <c r="C51" s="42" t="s">
        <v>359</v>
      </c>
      <c r="D51" s="42" t="s">
        <v>187</v>
      </c>
      <c r="E51" s="42" t="s">
        <v>350</v>
      </c>
      <c r="F51" s="42" t="s">
        <v>358</v>
      </c>
      <c r="G51" s="42" t="s">
        <v>187</v>
      </c>
      <c r="N51" s="41" t="s">
        <v>172</v>
      </c>
      <c r="O51" s="42" t="s">
        <v>187</v>
      </c>
      <c r="P51" s="42" t="s">
        <v>375</v>
      </c>
      <c r="Q51" s="42" t="s">
        <v>378</v>
      </c>
      <c r="R51" s="42" t="s">
        <v>377</v>
      </c>
      <c r="S51" s="42" t="s">
        <v>187</v>
      </c>
      <c r="T51" s="42" t="s">
        <v>379</v>
      </c>
    </row>
    <row r="52" spans="1:20" ht="20" thickBot="1" x14ac:dyDescent="0.4">
      <c r="A52" s="41" t="s">
        <v>173</v>
      </c>
      <c r="B52" s="42" t="s">
        <v>353</v>
      </c>
      <c r="C52" s="42" t="s">
        <v>359</v>
      </c>
      <c r="D52" s="42" t="s">
        <v>187</v>
      </c>
      <c r="E52" s="42" t="s">
        <v>350</v>
      </c>
      <c r="F52" s="42" t="s">
        <v>358</v>
      </c>
      <c r="G52" s="42" t="s">
        <v>187</v>
      </c>
      <c r="N52" s="41" t="s">
        <v>173</v>
      </c>
      <c r="O52" s="42" t="s">
        <v>187</v>
      </c>
      <c r="P52" s="42" t="s">
        <v>375</v>
      </c>
      <c r="Q52" s="42" t="s">
        <v>378</v>
      </c>
      <c r="R52" s="42" t="s">
        <v>377</v>
      </c>
      <c r="S52" s="42" t="s">
        <v>187</v>
      </c>
      <c r="T52" s="42" t="s">
        <v>379</v>
      </c>
    </row>
    <row r="53" spans="1:20" ht="15" thickBot="1" x14ac:dyDescent="0.4">
      <c r="A53" s="41" t="s">
        <v>174</v>
      </c>
      <c r="B53" s="42" t="s">
        <v>353</v>
      </c>
      <c r="C53" s="42" t="s">
        <v>359</v>
      </c>
      <c r="D53" s="42" t="s">
        <v>187</v>
      </c>
      <c r="E53" s="42" t="s">
        <v>350</v>
      </c>
      <c r="F53" s="42" t="s">
        <v>358</v>
      </c>
      <c r="G53" s="42" t="s">
        <v>187</v>
      </c>
      <c r="N53" s="41" t="s">
        <v>174</v>
      </c>
      <c r="O53" s="42" t="s">
        <v>187</v>
      </c>
      <c r="P53" s="42" t="s">
        <v>375</v>
      </c>
      <c r="Q53" s="42" t="s">
        <v>378</v>
      </c>
      <c r="R53" s="42" t="s">
        <v>380</v>
      </c>
      <c r="S53" s="42" t="s">
        <v>187</v>
      </c>
      <c r="T53" s="42" t="s">
        <v>379</v>
      </c>
    </row>
    <row r="54" spans="1:20" ht="15" thickBot="1" x14ac:dyDescent="0.4">
      <c r="A54" s="41" t="s">
        <v>175</v>
      </c>
      <c r="B54" s="42" t="s">
        <v>353</v>
      </c>
      <c r="C54" s="42" t="s">
        <v>360</v>
      </c>
      <c r="D54" s="42" t="s">
        <v>187</v>
      </c>
      <c r="E54" s="42" t="s">
        <v>350</v>
      </c>
      <c r="F54" s="42" t="s">
        <v>187</v>
      </c>
      <c r="G54" s="42" t="s">
        <v>187</v>
      </c>
      <c r="N54" s="41" t="s">
        <v>175</v>
      </c>
      <c r="O54" s="42" t="s">
        <v>187</v>
      </c>
      <c r="P54" s="42" t="s">
        <v>375</v>
      </c>
      <c r="Q54" s="42" t="s">
        <v>378</v>
      </c>
      <c r="R54" s="42" t="s">
        <v>380</v>
      </c>
      <c r="S54" s="42" t="s">
        <v>187</v>
      </c>
      <c r="T54" s="42" t="s">
        <v>379</v>
      </c>
    </row>
    <row r="55" spans="1:20" ht="15" thickBot="1" x14ac:dyDescent="0.4">
      <c r="A55" s="41" t="s">
        <v>176</v>
      </c>
      <c r="B55" s="42" t="s">
        <v>361</v>
      </c>
      <c r="C55" s="42" t="s">
        <v>360</v>
      </c>
      <c r="D55" s="42" t="s">
        <v>187</v>
      </c>
      <c r="E55" s="42" t="s">
        <v>350</v>
      </c>
      <c r="F55" s="42" t="s">
        <v>187</v>
      </c>
      <c r="G55" s="42" t="s">
        <v>187</v>
      </c>
      <c r="N55" s="41" t="s">
        <v>176</v>
      </c>
      <c r="O55" s="42" t="s">
        <v>187</v>
      </c>
      <c r="P55" s="42" t="s">
        <v>375</v>
      </c>
      <c r="Q55" s="42" t="s">
        <v>381</v>
      </c>
      <c r="R55" s="42" t="s">
        <v>382</v>
      </c>
      <c r="S55" s="42" t="s">
        <v>187</v>
      </c>
      <c r="T55" s="42" t="s">
        <v>379</v>
      </c>
    </row>
    <row r="56" spans="1:20" ht="15" thickBot="1" x14ac:dyDescent="0.4">
      <c r="A56" s="41" t="s">
        <v>177</v>
      </c>
      <c r="B56" s="42" t="s">
        <v>361</v>
      </c>
      <c r="C56" s="42" t="s">
        <v>187</v>
      </c>
      <c r="D56" s="42" t="s">
        <v>187</v>
      </c>
      <c r="E56" s="42" t="s">
        <v>350</v>
      </c>
      <c r="F56" s="42" t="s">
        <v>187</v>
      </c>
      <c r="G56" s="42" t="s">
        <v>187</v>
      </c>
      <c r="N56" s="41" t="s">
        <v>177</v>
      </c>
      <c r="O56" s="42" t="s">
        <v>187</v>
      </c>
      <c r="P56" s="42" t="s">
        <v>375</v>
      </c>
      <c r="Q56" s="42" t="s">
        <v>187</v>
      </c>
      <c r="R56" s="42" t="s">
        <v>382</v>
      </c>
      <c r="S56" s="42" t="s">
        <v>187</v>
      </c>
      <c r="T56" s="42" t="s">
        <v>379</v>
      </c>
    </row>
    <row r="57" spans="1:20" ht="15" thickBot="1" x14ac:dyDescent="0.4">
      <c r="A57" s="41" t="s">
        <v>178</v>
      </c>
      <c r="B57" s="42" t="s">
        <v>361</v>
      </c>
      <c r="C57" s="42" t="s">
        <v>187</v>
      </c>
      <c r="D57" s="42" t="s">
        <v>187</v>
      </c>
      <c r="E57" s="42" t="s">
        <v>350</v>
      </c>
      <c r="F57" s="42" t="s">
        <v>187</v>
      </c>
      <c r="G57" s="42" t="s">
        <v>187</v>
      </c>
      <c r="N57" s="41" t="s">
        <v>178</v>
      </c>
      <c r="O57" s="42" t="s">
        <v>187</v>
      </c>
      <c r="P57" s="42" t="s">
        <v>375</v>
      </c>
      <c r="Q57" s="42" t="s">
        <v>187</v>
      </c>
      <c r="R57" s="42" t="s">
        <v>383</v>
      </c>
      <c r="S57" s="42" t="s">
        <v>187</v>
      </c>
      <c r="T57" s="42" t="s">
        <v>379</v>
      </c>
    </row>
    <row r="58" spans="1:20" ht="15" thickBot="1" x14ac:dyDescent="0.4">
      <c r="A58" s="41" t="s">
        <v>179</v>
      </c>
      <c r="B58" s="42" t="s">
        <v>362</v>
      </c>
      <c r="C58" s="42" t="s">
        <v>187</v>
      </c>
      <c r="D58" s="42" t="s">
        <v>187</v>
      </c>
      <c r="E58" s="42" t="s">
        <v>187</v>
      </c>
      <c r="F58" s="42" t="s">
        <v>187</v>
      </c>
      <c r="G58" s="42" t="s">
        <v>187</v>
      </c>
      <c r="N58" s="41" t="s">
        <v>179</v>
      </c>
      <c r="O58" s="42" t="s">
        <v>187</v>
      </c>
      <c r="P58" s="42" t="s">
        <v>375</v>
      </c>
      <c r="Q58" s="42" t="s">
        <v>187</v>
      </c>
      <c r="R58" s="42" t="s">
        <v>383</v>
      </c>
      <c r="S58" s="42" t="s">
        <v>187</v>
      </c>
      <c r="T58" s="42" t="s">
        <v>379</v>
      </c>
    </row>
    <row r="59" spans="1:20" ht="15" thickBot="1" x14ac:dyDescent="0.4">
      <c r="A59" s="41" t="s">
        <v>180</v>
      </c>
      <c r="B59" s="42" t="s">
        <v>362</v>
      </c>
      <c r="C59" s="42" t="s">
        <v>187</v>
      </c>
      <c r="D59" s="42" t="s">
        <v>187</v>
      </c>
      <c r="E59" s="42" t="s">
        <v>187</v>
      </c>
      <c r="F59" s="42" t="s">
        <v>187</v>
      </c>
      <c r="G59" s="42" t="s">
        <v>187</v>
      </c>
      <c r="N59" s="41" t="s">
        <v>180</v>
      </c>
      <c r="O59" s="42" t="s">
        <v>187</v>
      </c>
      <c r="P59" s="42" t="s">
        <v>375</v>
      </c>
      <c r="Q59" s="42" t="s">
        <v>187</v>
      </c>
      <c r="R59" s="42" t="s">
        <v>383</v>
      </c>
      <c r="S59" s="42" t="s">
        <v>187</v>
      </c>
      <c r="T59" s="42" t="s">
        <v>379</v>
      </c>
    </row>
    <row r="60" spans="1:20" ht="15" thickBot="1" x14ac:dyDescent="0.4">
      <c r="A60" s="41" t="s">
        <v>181</v>
      </c>
      <c r="B60" s="42" t="s">
        <v>362</v>
      </c>
      <c r="C60" s="42" t="s">
        <v>187</v>
      </c>
      <c r="D60" s="42" t="s">
        <v>187</v>
      </c>
      <c r="E60" s="42" t="s">
        <v>187</v>
      </c>
      <c r="F60" s="42" t="s">
        <v>187</v>
      </c>
      <c r="G60" s="42" t="s">
        <v>187</v>
      </c>
      <c r="N60" s="41" t="s">
        <v>181</v>
      </c>
      <c r="O60" s="42" t="s">
        <v>187</v>
      </c>
      <c r="P60" s="42" t="s">
        <v>375</v>
      </c>
      <c r="Q60" s="42" t="s">
        <v>187</v>
      </c>
      <c r="R60" s="42" t="s">
        <v>383</v>
      </c>
      <c r="S60" s="42" t="s">
        <v>187</v>
      </c>
      <c r="T60" s="42" t="s">
        <v>379</v>
      </c>
    </row>
    <row r="61" spans="1:20" ht="15" thickBot="1" x14ac:dyDescent="0.4">
      <c r="A61" s="41" t="s">
        <v>182</v>
      </c>
      <c r="B61" s="42" t="s">
        <v>187</v>
      </c>
      <c r="C61" s="42" t="s">
        <v>187</v>
      </c>
      <c r="D61" s="42" t="s">
        <v>187</v>
      </c>
      <c r="E61" s="42" t="s">
        <v>187</v>
      </c>
      <c r="F61" s="42" t="s">
        <v>187</v>
      </c>
      <c r="G61" s="42" t="s">
        <v>187</v>
      </c>
      <c r="N61" s="41" t="s">
        <v>182</v>
      </c>
      <c r="O61" s="42" t="s">
        <v>187</v>
      </c>
      <c r="P61" s="42" t="s">
        <v>375</v>
      </c>
      <c r="Q61" s="42" t="s">
        <v>187</v>
      </c>
      <c r="R61" s="42" t="s">
        <v>187</v>
      </c>
      <c r="S61" s="42" t="s">
        <v>187</v>
      </c>
      <c r="T61" s="42" t="s">
        <v>379</v>
      </c>
    </row>
    <row r="62" spans="1:20" ht="15" thickBot="1" x14ac:dyDescent="0.4">
      <c r="A62" s="41" t="s">
        <v>183</v>
      </c>
      <c r="B62" s="42" t="s">
        <v>187</v>
      </c>
      <c r="C62" s="42" t="s">
        <v>187</v>
      </c>
      <c r="D62" s="42" t="s">
        <v>187</v>
      </c>
      <c r="E62" s="42" t="s">
        <v>187</v>
      </c>
      <c r="F62" s="42" t="s">
        <v>187</v>
      </c>
      <c r="G62" s="42" t="s">
        <v>187</v>
      </c>
      <c r="N62" s="41" t="s">
        <v>183</v>
      </c>
      <c r="O62" s="42" t="s">
        <v>187</v>
      </c>
      <c r="P62" s="42" t="s">
        <v>375</v>
      </c>
      <c r="Q62" s="42" t="s">
        <v>187</v>
      </c>
      <c r="R62" s="42" t="s">
        <v>187</v>
      </c>
      <c r="S62" s="42" t="s">
        <v>187</v>
      </c>
      <c r="T62" s="42" t="s">
        <v>187</v>
      </c>
    </row>
    <row r="63" spans="1:20" ht="15" thickBot="1" x14ac:dyDescent="0.4">
      <c r="A63" s="41" t="s">
        <v>184</v>
      </c>
      <c r="B63" s="42" t="s">
        <v>187</v>
      </c>
      <c r="C63" s="42" t="s">
        <v>187</v>
      </c>
      <c r="D63" s="42" t="s">
        <v>187</v>
      </c>
      <c r="E63" s="42" t="s">
        <v>187</v>
      </c>
      <c r="F63" s="42" t="s">
        <v>187</v>
      </c>
      <c r="G63" s="42" t="s">
        <v>187</v>
      </c>
      <c r="N63" s="41" t="s">
        <v>184</v>
      </c>
      <c r="O63" s="42" t="s">
        <v>187</v>
      </c>
      <c r="P63" s="42" t="s">
        <v>375</v>
      </c>
      <c r="Q63" s="42" t="s">
        <v>187</v>
      </c>
      <c r="R63" s="42" t="s">
        <v>187</v>
      </c>
      <c r="S63" s="42" t="s">
        <v>187</v>
      </c>
      <c r="T63" s="42" t="s">
        <v>187</v>
      </c>
    </row>
    <row r="64" spans="1:20" ht="15" thickBot="1" x14ac:dyDescent="0.4">
      <c r="A64" s="41" t="s">
        <v>185</v>
      </c>
      <c r="B64" s="42" t="s">
        <v>187</v>
      </c>
      <c r="C64" s="42" t="s">
        <v>187</v>
      </c>
      <c r="D64" s="42" t="s">
        <v>187</v>
      </c>
      <c r="E64" s="42" t="s">
        <v>187</v>
      </c>
      <c r="F64" s="42" t="s">
        <v>187</v>
      </c>
      <c r="G64" s="42" t="s">
        <v>187</v>
      </c>
      <c r="N64" s="41" t="s">
        <v>185</v>
      </c>
      <c r="O64" s="42" t="s">
        <v>187</v>
      </c>
      <c r="P64" s="42" t="s">
        <v>187</v>
      </c>
      <c r="Q64" s="42" t="s">
        <v>187</v>
      </c>
      <c r="R64" s="42" t="s">
        <v>187</v>
      </c>
      <c r="S64" s="42" t="s">
        <v>187</v>
      </c>
      <c r="T64" s="42" t="s">
        <v>187</v>
      </c>
    </row>
    <row r="65" spans="1:20" ht="15" thickBot="1" x14ac:dyDescent="0.4">
      <c r="A65" s="41" t="s">
        <v>186</v>
      </c>
      <c r="B65" s="42" t="s">
        <v>187</v>
      </c>
      <c r="C65" s="42" t="s">
        <v>187</v>
      </c>
      <c r="D65" s="42" t="s">
        <v>187</v>
      </c>
      <c r="E65" s="42" t="s">
        <v>187</v>
      </c>
      <c r="F65" s="42" t="s">
        <v>187</v>
      </c>
      <c r="G65" s="42" t="s">
        <v>187</v>
      </c>
      <c r="N65" s="41" t="s">
        <v>186</v>
      </c>
      <c r="O65" s="42" t="s">
        <v>187</v>
      </c>
      <c r="P65" s="42" t="s">
        <v>187</v>
      </c>
      <c r="Q65" s="42" t="s">
        <v>187</v>
      </c>
      <c r="R65" s="42" t="s">
        <v>187</v>
      </c>
      <c r="S65" s="42" t="s">
        <v>187</v>
      </c>
      <c r="T65" s="42" t="s">
        <v>187</v>
      </c>
    </row>
    <row r="66" spans="1:20" ht="18.5" thickBot="1" x14ac:dyDescent="0.4">
      <c r="A66" s="21"/>
      <c r="N66" s="21"/>
    </row>
    <row r="67" spans="1:20" ht="15" thickBot="1" x14ac:dyDescent="0.4">
      <c r="A67" s="41" t="s">
        <v>188</v>
      </c>
      <c r="B67" s="41" t="s">
        <v>122</v>
      </c>
      <c r="C67" s="41" t="s">
        <v>123</v>
      </c>
      <c r="D67" s="41" t="s">
        <v>124</v>
      </c>
      <c r="E67" s="41" t="s">
        <v>125</v>
      </c>
      <c r="F67" s="41" t="s">
        <v>126</v>
      </c>
      <c r="G67" s="41" t="s">
        <v>127</v>
      </c>
      <c r="N67" s="41" t="s">
        <v>188</v>
      </c>
      <c r="O67" s="41" t="s">
        <v>122</v>
      </c>
      <c r="P67" s="41" t="s">
        <v>123</v>
      </c>
      <c r="Q67" s="41" t="s">
        <v>124</v>
      </c>
      <c r="R67" s="41" t="s">
        <v>125</v>
      </c>
      <c r="S67" s="41" t="s">
        <v>126</v>
      </c>
      <c r="T67" s="41" t="s">
        <v>127</v>
      </c>
    </row>
    <row r="68" spans="1:20" ht="15" thickBot="1" x14ac:dyDescent="0.4">
      <c r="A68" s="41" t="s">
        <v>159</v>
      </c>
      <c r="B68" s="42">
        <v>13357.2</v>
      </c>
      <c r="C68" s="42">
        <v>91823.6</v>
      </c>
      <c r="D68" s="42">
        <v>2063.9</v>
      </c>
      <c r="E68" s="42">
        <v>324.3</v>
      </c>
      <c r="F68" s="42">
        <v>26149.9</v>
      </c>
      <c r="G68" s="42">
        <v>4269.3</v>
      </c>
      <c r="N68" s="41" t="s">
        <v>159</v>
      </c>
      <c r="O68" s="42">
        <v>14968.9</v>
      </c>
      <c r="P68" s="42">
        <v>4850.8</v>
      </c>
      <c r="Q68" s="42">
        <v>19974.400000000001</v>
      </c>
      <c r="R68" s="42">
        <v>18354</v>
      </c>
      <c r="S68" s="42">
        <v>0</v>
      </c>
      <c r="T68" s="42">
        <v>24881.4</v>
      </c>
    </row>
    <row r="69" spans="1:20" ht="15" thickBot="1" x14ac:dyDescent="0.4">
      <c r="A69" s="41" t="s">
        <v>160</v>
      </c>
      <c r="B69" s="42">
        <v>6988.9</v>
      </c>
      <c r="C69" s="42">
        <v>22987.1</v>
      </c>
      <c r="D69" s="42">
        <v>0</v>
      </c>
      <c r="E69" s="42">
        <v>324.3</v>
      </c>
      <c r="F69" s="42">
        <v>23744.1</v>
      </c>
      <c r="G69" s="42">
        <v>3337.5</v>
      </c>
      <c r="N69" s="41" t="s">
        <v>160</v>
      </c>
      <c r="O69" s="42">
        <v>14968.9</v>
      </c>
      <c r="P69" s="42">
        <v>4850.8</v>
      </c>
      <c r="Q69" s="42">
        <v>19974.400000000001</v>
      </c>
      <c r="R69" s="42">
        <v>16676.8</v>
      </c>
      <c r="S69" s="42">
        <v>0</v>
      </c>
      <c r="T69" s="42">
        <v>8144.7</v>
      </c>
    </row>
    <row r="70" spans="1:20" ht="15" thickBot="1" x14ac:dyDescent="0.4">
      <c r="A70" s="41" t="s">
        <v>161</v>
      </c>
      <c r="B70" s="42">
        <v>6988.9</v>
      </c>
      <c r="C70" s="42">
        <v>22987.1</v>
      </c>
      <c r="D70" s="42">
        <v>0</v>
      </c>
      <c r="E70" s="42">
        <v>324.3</v>
      </c>
      <c r="F70" s="42">
        <v>23744.1</v>
      </c>
      <c r="G70" s="42">
        <v>3337.5</v>
      </c>
      <c r="N70" s="41" t="s">
        <v>161</v>
      </c>
      <c r="O70" s="42">
        <v>4604.3999999999996</v>
      </c>
      <c r="P70" s="42">
        <v>4850.8</v>
      </c>
      <c r="Q70" s="42">
        <v>19974.400000000001</v>
      </c>
      <c r="R70" s="42">
        <v>16676.8</v>
      </c>
      <c r="S70" s="42">
        <v>0</v>
      </c>
      <c r="T70" s="42">
        <v>8144.7</v>
      </c>
    </row>
    <row r="71" spans="1:20" ht="15" thickBot="1" x14ac:dyDescent="0.4">
      <c r="A71" s="41" t="s">
        <v>162</v>
      </c>
      <c r="B71" s="42">
        <v>6988.9</v>
      </c>
      <c r="C71" s="42">
        <v>20112.400000000001</v>
      </c>
      <c r="D71" s="42">
        <v>0</v>
      </c>
      <c r="E71" s="42">
        <v>189.4</v>
      </c>
      <c r="F71" s="42">
        <v>19172.099999999999</v>
      </c>
      <c r="G71" s="42">
        <v>3337.5</v>
      </c>
      <c r="N71" s="41" t="s">
        <v>162</v>
      </c>
      <c r="O71" s="42">
        <v>4604.3999999999996</v>
      </c>
      <c r="P71" s="42">
        <v>4850.8</v>
      </c>
      <c r="Q71" s="42">
        <v>19974.400000000001</v>
      </c>
      <c r="R71" s="42">
        <v>16676.8</v>
      </c>
      <c r="S71" s="42">
        <v>0</v>
      </c>
      <c r="T71" s="42">
        <v>8144.7</v>
      </c>
    </row>
    <row r="72" spans="1:20" ht="15" thickBot="1" x14ac:dyDescent="0.4">
      <c r="A72" s="41" t="s">
        <v>163</v>
      </c>
      <c r="B72" s="42">
        <v>6988.9</v>
      </c>
      <c r="C72" s="42">
        <v>20112.400000000001</v>
      </c>
      <c r="D72" s="42">
        <v>0</v>
      </c>
      <c r="E72" s="42">
        <v>189.4</v>
      </c>
      <c r="F72" s="42">
        <v>19172.099999999999</v>
      </c>
      <c r="G72" s="42">
        <v>3337.5</v>
      </c>
      <c r="N72" s="41" t="s">
        <v>163</v>
      </c>
      <c r="O72" s="42">
        <v>4604.3999999999996</v>
      </c>
      <c r="P72" s="42">
        <v>4850.8</v>
      </c>
      <c r="Q72" s="42">
        <v>19974.400000000001</v>
      </c>
      <c r="R72" s="42">
        <v>16676.8</v>
      </c>
      <c r="S72" s="42">
        <v>0</v>
      </c>
      <c r="T72" s="42">
        <v>8144.7</v>
      </c>
    </row>
    <row r="73" spans="1:20" ht="15" thickBot="1" x14ac:dyDescent="0.4">
      <c r="A73" s="41" t="s">
        <v>164</v>
      </c>
      <c r="B73" s="42">
        <v>6988.9</v>
      </c>
      <c r="C73" s="42">
        <v>20112.400000000001</v>
      </c>
      <c r="D73" s="42">
        <v>0</v>
      </c>
      <c r="E73" s="42">
        <v>189.4</v>
      </c>
      <c r="F73" s="42">
        <v>17128.900000000001</v>
      </c>
      <c r="G73" s="42">
        <v>0</v>
      </c>
      <c r="N73" s="41" t="s">
        <v>164</v>
      </c>
      <c r="O73" s="42">
        <v>4604.3999999999996</v>
      </c>
      <c r="P73" s="42">
        <v>1660.5</v>
      </c>
      <c r="Q73" s="42">
        <v>19553</v>
      </c>
      <c r="R73" s="42">
        <v>16676.8</v>
      </c>
      <c r="S73" s="42">
        <v>0</v>
      </c>
      <c r="T73" s="42">
        <v>8144.7</v>
      </c>
    </row>
    <row r="74" spans="1:20" ht="15" thickBot="1" x14ac:dyDescent="0.4">
      <c r="A74" s="41" t="s">
        <v>165</v>
      </c>
      <c r="B74" s="42">
        <v>5738.9</v>
      </c>
      <c r="C74" s="42">
        <v>20112.400000000001</v>
      </c>
      <c r="D74" s="42">
        <v>0</v>
      </c>
      <c r="E74" s="42">
        <v>189.4</v>
      </c>
      <c r="F74" s="42">
        <v>17128.900000000001</v>
      </c>
      <c r="G74" s="42">
        <v>0</v>
      </c>
      <c r="N74" s="41" t="s">
        <v>165</v>
      </c>
      <c r="O74" s="42">
        <v>4604.3999999999996</v>
      </c>
      <c r="P74" s="42">
        <v>1660.5</v>
      </c>
      <c r="Q74" s="42">
        <v>19553</v>
      </c>
      <c r="R74" s="42">
        <v>16676.8</v>
      </c>
      <c r="S74" s="42">
        <v>0</v>
      </c>
      <c r="T74" s="42">
        <v>4745.5</v>
      </c>
    </row>
    <row r="75" spans="1:20" ht="15" thickBot="1" x14ac:dyDescent="0.4">
      <c r="A75" s="41" t="s">
        <v>166</v>
      </c>
      <c r="B75" s="42">
        <v>5738.9</v>
      </c>
      <c r="C75" s="42">
        <v>16614.7</v>
      </c>
      <c r="D75" s="42">
        <v>0</v>
      </c>
      <c r="E75" s="42">
        <v>189.4</v>
      </c>
      <c r="F75" s="42">
        <v>15248.4</v>
      </c>
      <c r="G75" s="42">
        <v>0</v>
      </c>
      <c r="N75" s="41" t="s">
        <v>166</v>
      </c>
      <c r="O75" s="42">
        <v>4604.3999999999996</v>
      </c>
      <c r="P75" s="42">
        <v>779.2</v>
      </c>
      <c r="Q75" s="42">
        <v>19553</v>
      </c>
      <c r="R75" s="42">
        <v>16676.8</v>
      </c>
      <c r="S75" s="42">
        <v>0</v>
      </c>
      <c r="T75" s="42">
        <v>4745.5</v>
      </c>
    </row>
    <row r="76" spans="1:20" ht="15" thickBot="1" x14ac:dyDescent="0.4">
      <c r="A76" s="41" t="s">
        <v>167</v>
      </c>
      <c r="B76" s="42">
        <v>5738.9</v>
      </c>
      <c r="C76" s="42">
        <v>14744.2</v>
      </c>
      <c r="D76" s="42">
        <v>0</v>
      </c>
      <c r="E76" s="42">
        <v>189.4</v>
      </c>
      <c r="F76" s="42">
        <v>11528.6</v>
      </c>
      <c r="G76" s="42">
        <v>0</v>
      </c>
      <c r="N76" s="41" t="s">
        <v>167</v>
      </c>
      <c r="O76" s="42">
        <v>4604.3999999999996</v>
      </c>
      <c r="P76" s="42">
        <v>779.2</v>
      </c>
      <c r="Q76" s="42">
        <v>19553</v>
      </c>
      <c r="R76" s="42">
        <v>16676.8</v>
      </c>
      <c r="S76" s="42">
        <v>0</v>
      </c>
      <c r="T76" s="42">
        <v>4745.5</v>
      </c>
    </row>
    <row r="77" spans="1:20" ht="15" thickBot="1" x14ac:dyDescent="0.4">
      <c r="A77" s="41" t="s">
        <v>168</v>
      </c>
      <c r="B77" s="42">
        <v>5738.9</v>
      </c>
      <c r="C77" s="42">
        <v>14744.2</v>
      </c>
      <c r="D77" s="42">
        <v>0</v>
      </c>
      <c r="E77" s="42">
        <v>189.4</v>
      </c>
      <c r="F77" s="42">
        <v>10789.7</v>
      </c>
      <c r="G77" s="42">
        <v>0</v>
      </c>
      <c r="N77" s="41" t="s">
        <v>168</v>
      </c>
      <c r="O77" s="42">
        <v>2426.1999999999998</v>
      </c>
      <c r="P77" s="42">
        <v>779.2</v>
      </c>
      <c r="Q77" s="42">
        <v>19553</v>
      </c>
      <c r="R77" s="42">
        <v>16676.8</v>
      </c>
      <c r="S77" s="42">
        <v>0</v>
      </c>
      <c r="T77" s="42">
        <v>4745.5</v>
      </c>
    </row>
    <row r="78" spans="1:20" ht="15" thickBot="1" x14ac:dyDescent="0.4">
      <c r="A78" s="41" t="s">
        <v>169</v>
      </c>
      <c r="B78" s="42">
        <v>5738.9</v>
      </c>
      <c r="C78" s="42">
        <v>14744.2</v>
      </c>
      <c r="D78" s="42">
        <v>0</v>
      </c>
      <c r="E78" s="42">
        <v>189.4</v>
      </c>
      <c r="F78" s="42">
        <v>10789.7</v>
      </c>
      <c r="G78" s="42">
        <v>0</v>
      </c>
      <c r="N78" s="41" t="s">
        <v>169</v>
      </c>
      <c r="O78" s="42">
        <v>2426.1999999999998</v>
      </c>
      <c r="P78" s="42">
        <v>779.2</v>
      </c>
      <c r="Q78" s="42">
        <v>19553</v>
      </c>
      <c r="R78" s="42">
        <v>9899.9</v>
      </c>
      <c r="S78" s="42">
        <v>0</v>
      </c>
      <c r="T78" s="42">
        <v>4745.5</v>
      </c>
    </row>
    <row r="79" spans="1:20" ht="15" thickBot="1" x14ac:dyDescent="0.4">
      <c r="A79" s="41" t="s">
        <v>170</v>
      </c>
      <c r="B79" s="42">
        <v>5738.9</v>
      </c>
      <c r="C79" s="42">
        <v>14744.2</v>
      </c>
      <c r="D79" s="42">
        <v>0</v>
      </c>
      <c r="E79" s="42">
        <v>189.4</v>
      </c>
      <c r="F79" s="42">
        <v>10789.7</v>
      </c>
      <c r="G79" s="42">
        <v>0</v>
      </c>
      <c r="N79" s="41" t="s">
        <v>170</v>
      </c>
      <c r="O79" s="42">
        <v>0</v>
      </c>
      <c r="P79" s="42">
        <v>779.2</v>
      </c>
      <c r="Q79" s="42">
        <v>19553</v>
      </c>
      <c r="R79" s="42">
        <v>9899.9</v>
      </c>
      <c r="S79" s="42">
        <v>0</v>
      </c>
      <c r="T79" s="42">
        <v>4745.5</v>
      </c>
    </row>
    <row r="80" spans="1:20" ht="15" thickBot="1" x14ac:dyDescent="0.4">
      <c r="A80" s="41" t="s">
        <v>171</v>
      </c>
      <c r="B80" s="42">
        <v>5738.9</v>
      </c>
      <c r="C80" s="42">
        <v>14744.2</v>
      </c>
      <c r="D80" s="42">
        <v>0</v>
      </c>
      <c r="E80" s="42">
        <v>189.4</v>
      </c>
      <c r="F80" s="42">
        <v>10789.7</v>
      </c>
      <c r="G80" s="42">
        <v>0</v>
      </c>
      <c r="N80" s="41" t="s">
        <v>171</v>
      </c>
      <c r="O80" s="42">
        <v>0</v>
      </c>
      <c r="P80" s="42">
        <v>779.2</v>
      </c>
      <c r="Q80" s="42">
        <v>19553</v>
      </c>
      <c r="R80" s="42">
        <v>9899.9</v>
      </c>
      <c r="S80" s="42">
        <v>0</v>
      </c>
      <c r="T80" s="42">
        <v>4745.5</v>
      </c>
    </row>
    <row r="81" spans="1:26" ht="15" thickBot="1" x14ac:dyDescent="0.4">
      <c r="A81" s="41" t="s">
        <v>172</v>
      </c>
      <c r="B81" s="42">
        <v>5738.9</v>
      </c>
      <c r="C81" s="42">
        <v>12753.4</v>
      </c>
      <c r="D81" s="42">
        <v>0</v>
      </c>
      <c r="E81" s="42">
        <v>189.4</v>
      </c>
      <c r="F81" s="42">
        <v>10789.7</v>
      </c>
      <c r="G81" s="42">
        <v>0</v>
      </c>
      <c r="N81" s="41" t="s">
        <v>172</v>
      </c>
      <c r="O81" s="42">
        <v>0</v>
      </c>
      <c r="P81" s="42">
        <v>779.2</v>
      </c>
      <c r="Q81" s="42">
        <v>5278.4</v>
      </c>
      <c r="R81" s="42">
        <v>9899.9</v>
      </c>
      <c r="S81" s="42">
        <v>0</v>
      </c>
      <c r="T81" s="42">
        <v>4260.6000000000004</v>
      </c>
    </row>
    <row r="82" spans="1:26" ht="15" thickBot="1" x14ac:dyDescent="0.4">
      <c r="A82" s="41" t="s">
        <v>173</v>
      </c>
      <c r="B82" s="42">
        <v>5738.9</v>
      </c>
      <c r="C82" s="42">
        <v>12753.4</v>
      </c>
      <c r="D82" s="42">
        <v>0</v>
      </c>
      <c r="E82" s="42">
        <v>189.4</v>
      </c>
      <c r="F82" s="42">
        <v>10789.7</v>
      </c>
      <c r="G82" s="42">
        <v>0</v>
      </c>
      <c r="N82" s="41" t="s">
        <v>173</v>
      </c>
      <c r="O82" s="42">
        <v>0</v>
      </c>
      <c r="P82" s="42">
        <v>779.2</v>
      </c>
      <c r="Q82" s="42">
        <v>5278.4</v>
      </c>
      <c r="R82" s="42">
        <v>9899.9</v>
      </c>
      <c r="S82" s="42">
        <v>0</v>
      </c>
      <c r="T82" s="42">
        <v>4260.6000000000004</v>
      </c>
    </row>
    <row r="83" spans="1:26" ht="15" thickBot="1" x14ac:dyDescent="0.4">
      <c r="A83" s="41" t="s">
        <v>174</v>
      </c>
      <c r="B83" s="42">
        <v>5738.9</v>
      </c>
      <c r="C83" s="42">
        <v>12753.4</v>
      </c>
      <c r="D83" s="42">
        <v>0</v>
      </c>
      <c r="E83" s="42">
        <v>189.4</v>
      </c>
      <c r="F83" s="42">
        <v>10789.7</v>
      </c>
      <c r="G83" s="42">
        <v>0</v>
      </c>
      <c r="N83" s="41" t="s">
        <v>174</v>
      </c>
      <c r="O83" s="42">
        <v>0</v>
      </c>
      <c r="P83" s="42">
        <v>779.2</v>
      </c>
      <c r="Q83" s="42">
        <v>5278.4</v>
      </c>
      <c r="R83" s="42">
        <v>6283.6</v>
      </c>
      <c r="S83" s="42">
        <v>0</v>
      </c>
      <c r="T83" s="42">
        <v>4260.6000000000004</v>
      </c>
    </row>
    <row r="84" spans="1:26" ht="15" thickBot="1" x14ac:dyDescent="0.4">
      <c r="A84" s="41" t="s">
        <v>175</v>
      </c>
      <c r="B84" s="42">
        <v>5738.9</v>
      </c>
      <c r="C84" s="42">
        <v>4150.3999999999996</v>
      </c>
      <c r="D84" s="42">
        <v>0</v>
      </c>
      <c r="E84" s="42">
        <v>189.4</v>
      </c>
      <c r="F84" s="42">
        <v>0</v>
      </c>
      <c r="G84" s="42">
        <v>0</v>
      </c>
      <c r="N84" s="41" t="s">
        <v>175</v>
      </c>
      <c r="O84" s="42">
        <v>0</v>
      </c>
      <c r="P84" s="42">
        <v>779.2</v>
      </c>
      <c r="Q84" s="42">
        <v>5278.4</v>
      </c>
      <c r="R84" s="42">
        <v>6283.6</v>
      </c>
      <c r="S84" s="42">
        <v>0</v>
      </c>
      <c r="T84" s="42">
        <v>4260.6000000000004</v>
      </c>
    </row>
    <row r="85" spans="1:26" ht="15" thickBot="1" x14ac:dyDescent="0.4">
      <c r="A85" s="41" t="s">
        <v>176</v>
      </c>
      <c r="B85" s="42">
        <v>4555.3</v>
      </c>
      <c r="C85" s="42">
        <v>4150.3999999999996</v>
      </c>
      <c r="D85" s="42">
        <v>0</v>
      </c>
      <c r="E85" s="42">
        <v>189.4</v>
      </c>
      <c r="F85" s="42">
        <v>0</v>
      </c>
      <c r="G85" s="42">
        <v>0</v>
      </c>
      <c r="N85" s="41" t="s">
        <v>176</v>
      </c>
      <c r="O85" s="42">
        <v>0</v>
      </c>
      <c r="P85" s="42">
        <v>779.2</v>
      </c>
      <c r="Q85" s="42">
        <v>3877.8</v>
      </c>
      <c r="R85" s="42">
        <v>2073.5</v>
      </c>
      <c r="S85" s="42">
        <v>0</v>
      </c>
      <c r="T85" s="42">
        <v>4260.6000000000004</v>
      </c>
    </row>
    <row r="86" spans="1:26" ht="15" thickBot="1" x14ac:dyDescent="0.4">
      <c r="A86" s="41" t="s">
        <v>177</v>
      </c>
      <c r="B86" s="42">
        <v>4555.3</v>
      </c>
      <c r="C86" s="42">
        <v>0</v>
      </c>
      <c r="D86" s="42">
        <v>0</v>
      </c>
      <c r="E86" s="42">
        <v>189.4</v>
      </c>
      <c r="F86" s="42">
        <v>0</v>
      </c>
      <c r="G86" s="42">
        <v>0</v>
      </c>
      <c r="N86" s="41" t="s">
        <v>177</v>
      </c>
      <c r="O86" s="42">
        <v>0</v>
      </c>
      <c r="P86" s="42">
        <v>779.2</v>
      </c>
      <c r="Q86" s="42">
        <v>0</v>
      </c>
      <c r="R86" s="42">
        <v>2073.5</v>
      </c>
      <c r="S86" s="42">
        <v>0</v>
      </c>
      <c r="T86" s="42">
        <v>4260.6000000000004</v>
      </c>
    </row>
    <row r="87" spans="1:26" ht="15" thickBot="1" x14ac:dyDescent="0.4">
      <c r="A87" s="41" t="s">
        <v>178</v>
      </c>
      <c r="B87" s="42">
        <v>4555.3</v>
      </c>
      <c r="C87" s="42">
        <v>0</v>
      </c>
      <c r="D87" s="42">
        <v>0</v>
      </c>
      <c r="E87" s="42">
        <v>189.4</v>
      </c>
      <c r="F87" s="42">
        <v>0</v>
      </c>
      <c r="G87" s="42">
        <v>0</v>
      </c>
      <c r="N87" s="41" t="s">
        <v>178</v>
      </c>
      <c r="O87" s="42">
        <v>0</v>
      </c>
      <c r="P87" s="42">
        <v>779.2</v>
      </c>
      <c r="Q87" s="42">
        <v>0</v>
      </c>
      <c r="R87" s="42">
        <v>818.8</v>
      </c>
      <c r="S87" s="42">
        <v>0</v>
      </c>
      <c r="T87" s="42">
        <v>4260.6000000000004</v>
      </c>
    </row>
    <row r="88" spans="1:26" ht="15" thickBot="1" x14ac:dyDescent="0.4">
      <c r="A88" s="41" t="s">
        <v>179</v>
      </c>
      <c r="B88" s="42">
        <v>284</v>
      </c>
      <c r="C88" s="42">
        <v>0</v>
      </c>
      <c r="D88" s="42">
        <v>0</v>
      </c>
      <c r="E88" s="42">
        <v>0</v>
      </c>
      <c r="F88" s="42">
        <v>0</v>
      </c>
      <c r="G88" s="42">
        <v>0</v>
      </c>
      <c r="N88" s="41" t="s">
        <v>179</v>
      </c>
      <c r="O88" s="42">
        <v>0</v>
      </c>
      <c r="P88" s="42">
        <v>779.2</v>
      </c>
      <c r="Q88" s="42">
        <v>0</v>
      </c>
      <c r="R88" s="42">
        <v>818.8</v>
      </c>
      <c r="S88" s="42">
        <v>0</v>
      </c>
      <c r="T88" s="42">
        <v>4260.6000000000004</v>
      </c>
    </row>
    <row r="89" spans="1:26" ht="15" thickBot="1" x14ac:dyDescent="0.4">
      <c r="A89" s="41" t="s">
        <v>180</v>
      </c>
      <c r="B89" s="42">
        <v>284</v>
      </c>
      <c r="C89" s="42">
        <v>0</v>
      </c>
      <c r="D89" s="42">
        <v>0</v>
      </c>
      <c r="E89" s="42">
        <v>0</v>
      </c>
      <c r="F89" s="42">
        <v>0</v>
      </c>
      <c r="G89" s="42">
        <v>0</v>
      </c>
      <c r="N89" s="41" t="s">
        <v>180</v>
      </c>
      <c r="O89" s="42">
        <v>0</v>
      </c>
      <c r="P89" s="42">
        <v>779.2</v>
      </c>
      <c r="Q89" s="42">
        <v>0</v>
      </c>
      <c r="R89" s="42">
        <v>818.8</v>
      </c>
      <c r="S89" s="42">
        <v>0</v>
      </c>
      <c r="T89" s="42">
        <v>4260.6000000000004</v>
      </c>
    </row>
    <row r="90" spans="1:26" ht="15" thickBot="1" x14ac:dyDescent="0.4">
      <c r="A90" s="41" t="s">
        <v>181</v>
      </c>
      <c r="B90" s="42">
        <v>284</v>
      </c>
      <c r="C90" s="42">
        <v>0</v>
      </c>
      <c r="D90" s="42">
        <v>0</v>
      </c>
      <c r="E90" s="42">
        <v>0</v>
      </c>
      <c r="F90" s="42">
        <v>0</v>
      </c>
      <c r="G90" s="42">
        <v>0</v>
      </c>
      <c r="N90" s="41" t="s">
        <v>181</v>
      </c>
      <c r="O90" s="42">
        <v>0</v>
      </c>
      <c r="P90" s="42">
        <v>779.2</v>
      </c>
      <c r="Q90" s="42">
        <v>0</v>
      </c>
      <c r="R90" s="42">
        <v>818.8</v>
      </c>
      <c r="S90" s="42">
        <v>0</v>
      </c>
      <c r="T90" s="42">
        <v>4260.6000000000004</v>
      </c>
    </row>
    <row r="91" spans="1:26" ht="15" thickBot="1" x14ac:dyDescent="0.4">
      <c r="A91" s="41" t="s">
        <v>182</v>
      </c>
      <c r="B91" s="42">
        <v>0</v>
      </c>
      <c r="C91" s="42">
        <v>0</v>
      </c>
      <c r="D91" s="42">
        <v>0</v>
      </c>
      <c r="E91" s="42">
        <v>0</v>
      </c>
      <c r="F91" s="42">
        <v>0</v>
      </c>
      <c r="G91" s="42">
        <v>0</v>
      </c>
      <c r="N91" s="41" t="s">
        <v>182</v>
      </c>
      <c r="O91" s="42">
        <v>0</v>
      </c>
      <c r="P91" s="42">
        <v>779.2</v>
      </c>
      <c r="Q91" s="42">
        <v>0</v>
      </c>
      <c r="R91" s="42">
        <v>0</v>
      </c>
      <c r="S91" s="42">
        <v>0</v>
      </c>
      <c r="T91" s="42">
        <v>4260.6000000000004</v>
      </c>
    </row>
    <row r="92" spans="1:26" ht="15" thickBot="1" x14ac:dyDescent="0.4">
      <c r="A92" s="41" t="s">
        <v>183</v>
      </c>
      <c r="B92" s="42">
        <v>0</v>
      </c>
      <c r="C92" s="42">
        <v>0</v>
      </c>
      <c r="D92" s="42">
        <v>0</v>
      </c>
      <c r="E92" s="42">
        <v>0</v>
      </c>
      <c r="F92" s="42">
        <v>0</v>
      </c>
      <c r="G92" s="42">
        <v>0</v>
      </c>
      <c r="N92" s="41" t="s">
        <v>183</v>
      </c>
      <c r="O92" s="42">
        <v>0</v>
      </c>
      <c r="P92" s="42">
        <v>779.2</v>
      </c>
      <c r="Q92" s="42">
        <v>0</v>
      </c>
      <c r="R92" s="42">
        <v>0</v>
      </c>
      <c r="S92" s="42">
        <v>0</v>
      </c>
      <c r="T92" s="42">
        <v>0</v>
      </c>
    </row>
    <row r="93" spans="1:26" ht="15" thickBot="1" x14ac:dyDescent="0.4">
      <c r="A93" s="41" t="s">
        <v>184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N93" s="41" t="s">
        <v>184</v>
      </c>
      <c r="O93" s="42">
        <v>0</v>
      </c>
      <c r="P93" s="42">
        <v>779.2</v>
      </c>
      <c r="Q93" s="42">
        <v>0</v>
      </c>
      <c r="R93" s="42">
        <v>0</v>
      </c>
      <c r="S93" s="42">
        <v>0</v>
      </c>
      <c r="T93" s="42">
        <v>0</v>
      </c>
    </row>
    <row r="94" spans="1:26" ht="15" thickBot="1" x14ac:dyDescent="0.4">
      <c r="A94" s="41" t="s">
        <v>185</v>
      </c>
      <c r="B94" s="42">
        <v>0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N94" s="41" t="s">
        <v>185</v>
      </c>
      <c r="O94" s="42">
        <v>0</v>
      </c>
      <c r="P94" s="42">
        <v>0</v>
      </c>
      <c r="Q94" s="42">
        <v>0</v>
      </c>
      <c r="R94" s="42">
        <v>0</v>
      </c>
      <c r="S94" s="42">
        <v>0</v>
      </c>
      <c r="T94" s="42">
        <v>0</v>
      </c>
    </row>
    <row r="95" spans="1:26" ht="15" thickBot="1" x14ac:dyDescent="0.4">
      <c r="A95" s="41" t="s">
        <v>186</v>
      </c>
      <c r="B95" s="42">
        <v>0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N95" s="41" t="s">
        <v>186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  <c r="T95" s="42">
        <v>0</v>
      </c>
    </row>
    <row r="96" spans="1:26" ht="18.5" thickBot="1" x14ac:dyDescent="0.4">
      <c r="A96" s="21"/>
      <c r="N96" s="21"/>
      <c r="Z96">
        <f>SUM(Z98:Z125)</f>
        <v>12</v>
      </c>
    </row>
    <row r="97" spans="1:26" ht="15" thickBot="1" x14ac:dyDescent="0.4">
      <c r="A97" s="41" t="s">
        <v>203</v>
      </c>
      <c r="B97" s="41" t="s">
        <v>122</v>
      </c>
      <c r="C97" s="41" t="s">
        <v>123</v>
      </c>
      <c r="D97" s="41" t="s">
        <v>124</v>
      </c>
      <c r="E97" s="41" t="s">
        <v>125</v>
      </c>
      <c r="F97" s="41" t="s">
        <v>126</v>
      </c>
      <c r="G97" s="41" t="s">
        <v>127</v>
      </c>
      <c r="H97" s="41" t="s">
        <v>189</v>
      </c>
      <c r="I97" s="41" t="s">
        <v>190</v>
      </c>
      <c r="J97" s="41" t="s">
        <v>191</v>
      </c>
      <c r="K97" s="41" t="s">
        <v>192</v>
      </c>
      <c r="N97" s="41" t="s">
        <v>203</v>
      </c>
      <c r="O97" s="41" t="s">
        <v>122</v>
      </c>
      <c r="P97" s="41" t="s">
        <v>123</v>
      </c>
      <c r="Q97" s="41" t="s">
        <v>124</v>
      </c>
      <c r="R97" s="41" t="s">
        <v>125</v>
      </c>
      <c r="S97" s="41" t="s">
        <v>126</v>
      </c>
      <c r="T97" s="41" t="s">
        <v>127</v>
      </c>
      <c r="U97" s="41" t="s">
        <v>189</v>
      </c>
      <c r="V97" s="41" t="s">
        <v>190</v>
      </c>
      <c r="W97" s="41" t="s">
        <v>191</v>
      </c>
      <c r="X97" s="41" t="s">
        <v>192</v>
      </c>
      <c r="Y97" t="str">
        <f>K97</f>
        <v>Delta/T�ny</v>
      </c>
      <c r="Z97" s="47" t="s">
        <v>288</v>
      </c>
    </row>
    <row r="98" spans="1:26" ht="15" thickBot="1" x14ac:dyDescent="0.4">
      <c r="A98" s="41" t="s">
        <v>130</v>
      </c>
      <c r="B98" s="42">
        <v>5738.9</v>
      </c>
      <c r="C98" s="42">
        <v>14744.2</v>
      </c>
      <c r="D98" s="42">
        <v>0</v>
      </c>
      <c r="E98" s="42">
        <v>0</v>
      </c>
      <c r="F98" s="42">
        <v>10789.7</v>
      </c>
      <c r="G98" s="42">
        <v>0</v>
      </c>
      <c r="H98" s="42">
        <v>31272.799999999999</v>
      </c>
      <c r="I98" s="42">
        <v>37097</v>
      </c>
      <c r="J98" s="42">
        <v>5824.2</v>
      </c>
      <c r="K98" s="42">
        <v>15.7</v>
      </c>
      <c r="N98" s="41" t="s">
        <v>130</v>
      </c>
      <c r="O98" s="42">
        <v>0</v>
      </c>
      <c r="P98" s="42">
        <v>779.2</v>
      </c>
      <c r="Q98" s="42">
        <v>5278.4</v>
      </c>
      <c r="R98" s="42">
        <v>16676.8</v>
      </c>
      <c r="S98" s="42">
        <v>0</v>
      </c>
      <c r="T98" s="42">
        <v>4260.6000000000004</v>
      </c>
      <c r="U98" s="42">
        <v>26995</v>
      </c>
      <c r="V98" s="42">
        <v>37097</v>
      </c>
      <c r="W98" s="42">
        <v>10102</v>
      </c>
      <c r="X98" s="42">
        <v>27.23</v>
      </c>
      <c r="Y98">
        <f t="shared" ref="Y98:Y125" si="0">K98</f>
        <v>15.7</v>
      </c>
      <c r="Z98">
        <f>IF(X98*Y98&lt;=0,1,0)</f>
        <v>0</v>
      </c>
    </row>
    <row r="99" spans="1:26" ht="15" thickBot="1" x14ac:dyDescent="0.4">
      <c r="A99" s="41" t="s">
        <v>131</v>
      </c>
      <c r="B99" s="42">
        <v>5738.9</v>
      </c>
      <c r="C99" s="42">
        <v>0</v>
      </c>
      <c r="D99" s="42">
        <v>0</v>
      </c>
      <c r="E99" s="42">
        <v>189.4</v>
      </c>
      <c r="F99" s="42">
        <v>0</v>
      </c>
      <c r="G99" s="42">
        <v>3337.5</v>
      </c>
      <c r="H99" s="42">
        <v>9265.7999999999993</v>
      </c>
      <c r="I99" s="42">
        <v>6550</v>
      </c>
      <c r="J99" s="42">
        <v>-2715.8</v>
      </c>
      <c r="K99" s="42">
        <v>-41.46</v>
      </c>
      <c r="N99" s="41" t="s">
        <v>131</v>
      </c>
      <c r="O99" s="42">
        <v>0</v>
      </c>
      <c r="P99" s="42">
        <v>779.2</v>
      </c>
      <c r="Q99" s="42">
        <v>0</v>
      </c>
      <c r="R99" s="42">
        <v>9899.9</v>
      </c>
      <c r="S99" s="42">
        <v>0</v>
      </c>
      <c r="T99" s="42">
        <v>0</v>
      </c>
      <c r="U99" s="42">
        <v>10679.2</v>
      </c>
      <c r="V99" s="42">
        <v>6550</v>
      </c>
      <c r="W99" s="42">
        <v>-4129.2</v>
      </c>
      <c r="X99" s="42">
        <v>-63.04</v>
      </c>
      <c r="Y99">
        <f t="shared" si="0"/>
        <v>-41.46</v>
      </c>
      <c r="Z99">
        <f t="shared" ref="Z99:Z125" si="1">IF(X99*Y99&lt;=0,1,0)</f>
        <v>0</v>
      </c>
    </row>
    <row r="100" spans="1:26" ht="15" thickBot="1" x14ac:dyDescent="0.4">
      <c r="A100" s="41" t="s">
        <v>132</v>
      </c>
      <c r="B100" s="42">
        <v>5738.9</v>
      </c>
      <c r="C100" s="42">
        <v>4150.3999999999996</v>
      </c>
      <c r="D100" s="42">
        <v>0</v>
      </c>
      <c r="E100" s="42">
        <v>324.3</v>
      </c>
      <c r="F100" s="42">
        <v>10789.7</v>
      </c>
      <c r="G100" s="42">
        <v>0</v>
      </c>
      <c r="H100" s="42">
        <v>21003.3</v>
      </c>
      <c r="I100" s="42">
        <v>17127</v>
      </c>
      <c r="J100" s="42">
        <v>-3876.3</v>
      </c>
      <c r="K100" s="42">
        <v>-22.63</v>
      </c>
      <c r="N100" s="41" t="s">
        <v>132</v>
      </c>
      <c r="O100" s="42">
        <v>0</v>
      </c>
      <c r="P100" s="42">
        <v>779.2</v>
      </c>
      <c r="Q100" s="42">
        <v>19553</v>
      </c>
      <c r="R100" s="42">
        <v>0</v>
      </c>
      <c r="S100" s="42">
        <v>0</v>
      </c>
      <c r="T100" s="42">
        <v>4260.6000000000004</v>
      </c>
      <c r="U100" s="42">
        <v>24592.799999999999</v>
      </c>
      <c r="V100" s="42">
        <v>17127</v>
      </c>
      <c r="W100" s="42">
        <v>-7465.8</v>
      </c>
      <c r="X100" s="42">
        <v>-43.59</v>
      </c>
      <c r="Y100">
        <f t="shared" si="0"/>
        <v>-22.63</v>
      </c>
      <c r="Z100">
        <f t="shared" si="1"/>
        <v>0</v>
      </c>
    </row>
    <row r="101" spans="1:26" ht="15" thickBot="1" x14ac:dyDescent="0.4">
      <c r="A101" s="41" t="s">
        <v>133</v>
      </c>
      <c r="B101" s="42">
        <v>5738.9</v>
      </c>
      <c r="C101" s="42">
        <v>20112.400000000001</v>
      </c>
      <c r="D101" s="42">
        <v>0</v>
      </c>
      <c r="E101" s="42">
        <v>189.4</v>
      </c>
      <c r="F101" s="42">
        <v>10789.7</v>
      </c>
      <c r="G101" s="42">
        <v>0</v>
      </c>
      <c r="H101" s="42">
        <v>36830.400000000001</v>
      </c>
      <c r="I101" s="42">
        <v>48604</v>
      </c>
      <c r="J101" s="42">
        <v>11773.6</v>
      </c>
      <c r="K101" s="42">
        <v>24.22</v>
      </c>
      <c r="N101" s="41" t="s">
        <v>133</v>
      </c>
      <c r="O101" s="42">
        <v>0</v>
      </c>
      <c r="P101" s="42">
        <v>779.2</v>
      </c>
      <c r="Q101" s="42">
        <v>19553</v>
      </c>
      <c r="R101" s="42">
        <v>9899.9</v>
      </c>
      <c r="S101" s="42">
        <v>0</v>
      </c>
      <c r="T101" s="42">
        <v>8144.7</v>
      </c>
      <c r="U101" s="42">
        <v>38376.800000000003</v>
      </c>
      <c r="V101" s="42">
        <v>48604</v>
      </c>
      <c r="W101" s="42">
        <v>10227.200000000001</v>
      </c>
      <c r="X101" s="42">
        <v>21.04</v>
      </c>
      <c r="Y101">
        <f t="shared" si="0"/>
        <v>24.22</v>
      </c>
      <c r="Z101">
        <f t="shared" si="1"/>
        <v>0</v>
      </c>
    </row>
    <row r="102" spans="1:26" ht="15" thickBot="1" x14ac:dyDescent="0.4">
      <c r="A102" s="41" t="s">
        <v>134</v>
      </c>
      <c r="B102" s="42">
        <v>13357.2</v>
      </c>
      <c r="C102" s="42">
        <v>0</v>
      </c>
      <c r="D102" s="42">
        <v>0</v>
      </c>
      <c r="E102" s="42">
        <v>189.4</v>
      </c>
      <c r="F102" s="42">
        <v>23744.1</v>
      </c>
      <c r="G102" s="42">
        <v>0</v>
      </c>
      <c r="H102" s="42">
        <v>37290.699999999997</v>
      </c>
      <c r="I102" s="42">
        <v>37022</v>
      </c>
      <c r="J102" s="42">
        <v>-268.7</v>
      </c>
      <c r="K102" s="42">
        <v>-0.73</v>
      </c>
      <c r="N102" s="41" t="s">
        <v>134</v>
      </c>
      <c r="O102" s="42">
        <v>0</v>
      </c>
      <c r="P102" s="42">
        <v>4850.8</v>
      </c>
      <c r="Q102" s="42">
        <v>19974.400000000001</v>
      </c>
      <c r="R102" s="42">
        <v>818.8</v>
      </c>
      <c r="S102" s="42">
        <v>0</v>
      </c>
      <c r="T102" s="42">
        <v>4260.6000000000004</v>
      </c>
      <c r="U102" s="42">
        <v>29904.5</v>
      </c>
      <c r="V102" s="42">
        <v>37022</v>
      </c>
      <c r="W102" s="42">
        <v>7117.5</v>
      </c>
      <c r="X102" s="42">
        <v>19.23</v>
      </c>
      <c r="Y102">
        <f t="shared" si="0"/>
        <v>-0.73</v>
      </c>
      <c r="Z102">
        <f t="shared" si="1"/>
        <v>1</v>
      </c>
    </row>
    <row r="103" spans="1:26" ht="15" thickBot="1" x14ac:dyDescent="0.4">
      <c r="A103" s="41" t="s">
        <v>135</v>
      </c>
      <c r="B103" s="42">
        <v>0</v>
      </c>
      <c r="C103" s="42">
        <v>20112.400000000001</v>
      </c>
      <c r="D103" s="42">
        <v>0</v>
      </c>
      <c r="E103" s="42">
        <v>189.4</v>
      </c>
      <c r="F103" s="42">
        <v>0</v>
      </c>
      <c r="G103" s="42">
        <v>0</v>
      </c>
      <c r="H103" s="42">
        <v>20301.8</v>
      </c>
      <c r="I103" s="42">
        <v>16284</v>
      </c>
      <c r="J103" s="42">
        <v>-4017.8</v>
      </c>
      <c r="K103" s="42">
        <v>-24.67</v>
      </c>
      <c r="N103" s="41" t="s">
        <v>135</v>
      </c>
      <c r="O103" s="42">
        <v>4604.3999999999996</v>
      </c>
      <c r="P103" s="42">
        <v>779.2</v>
      </c>
      <c r="Q103" s="42">
        <v>3877.8</v>
      </c>
      <c r="R103" s="42">
        <v>818.8</v>
      </c>
      <c r="S103" s="42">
        <v>0</v>
      </c>
      <c r="T103" s="42">
        <v>4745.5</v>
      </c>
      <c r="U103" s="42">
        <v>14825.7</v>
      </c>
      <c r="V103" s="42">
        <v>16284</v>
      </c>
      <c r="W103" s="42">
        <v>1458.3</v>
      </c>
      <c r="X103" s="42">
        <v>8.9600000000000009</v>
      </c>
      <c r="Y103">
        <f t="shared" si="0"/>
        <v>-24.67</v>
      </c>
      <c r="Z103">
        <f t="shared" si="1"/>
        <v>1</v>
      </c>
    </row>
    <row r="104" spans="1:26" ht="15" thickBot="1" x14ac:dyDescent="0.4">
      <c r="A104" s="41" t="s">
        <v>136</v>
      </c>
      <c r="B104" s="42">
        <v>4555.3</v>
      </c>
      <c r="C104" s="42">
        <v>20112.400000000001</v>
      </c>
      <c r="D104" s="42">
        <v>0</v>
      </c>
      <c r="E104" s="42">
        <v>189.4</v>
      </c>
      <c r="F104" s="42">
        <v>10789.7</v>
      </c>
      <c r="G104" s="42">
        <v>3337.5</v>
      </c>
      <c r="H104" s="42">
        <v>38984.400000000001</v>
      </c>
      <c r="I104" s="42">
        <v>52881</v>
      </c>
      <c r="J104" s="42">
        <v>13896.6</v>
      </c>
      <c r="K104" s="42">
        <v>26.28</v>
      </c>
      <c r="N104" s="41" t="s">
        <v>136</v>
      </c>
      <c r="O104" s="42">
        <v>4604.3999999999996</v>
      </c>
      <c r="P104" s="42">
        <v>779.2</v>
      </c>
      <c r="Q104" s="42">
        <v>19553</v>
      </c>
      <c r="R104" s="42">
        <v>9899.9</v>
      </c>
      <c r="S104" s="42">
        <v>0</v>
      </c>
      <c r="T104" s="42">
        <v>4260.6000000000004</v>
      </c>
      <c r="U104" s="42">
        <v>39097.199999999997</v>
      </c>
      <c r="V104" s="42">
        <v>52881</v>
      </c>
      <c r="W104" s="42">
        <v>13783.8</v>
      </c>
      <c r="X104" s="42">
        <v>26.07</v>
      </c>
      <c r="Y104">
        <f t="shared" si="0"/>
        <v>26.28</v>
      </c>
      <c r="Z104">
        <f t="shared" si="1"/>
        <v>0</v>
      </c>
    </row>
    <row r="105" spans="1:26" ht="15" thickBot="1" x14ac:dyDescent="0.4">
      <c r="A105" s="41" t="s">
        <v>137</v>
      </c>
      <c r="B105" s="42">
        <v>5738.9</v>
      </c>
      <c r="C105" s="42">
        <v>0</v>
      </c>
      <c r="D105" s="42">
        <v>0</v>
      </c>
      <c r="E105" s="42">
        <v>0</v>
      </c>
      <c r="F105" s="42">
        <v>17128.900000000001</v>
      </c>
      <c r="G105" s="42">
        <v>0</v>
      </c>
      <c r="H105" s="42">
        <v>22867.8</v>
      </c>
      <c r="I105" s="42">
        <v>17095</v>
      </c>
      <c r="J105" s="42">
        <v>-5772.8</v>
      </c>
      <c r="K105" s="42">
        <v>-33.770000000000003</v>
      </c>
      <c r="N105" s="41" t="s">
        <v>137</v>
      </c>
      <c r="O105" s="42">
        <v>0</v>
      </c>
      <c r="P105" s="42">
        <v>779.2</v>
      </c>
      <c r="Q105" s="42">
        <v>0</v>
      </c>
      <c r="R105" s="42">
        <v>16676.8</v>
      </c>
      <c r="S105" s="42">
        <v>0</v>
      </c>
      <c r="T105" s="42">
        <v>4260.6000000000004</v>
      </c>
      <c r="U105" s="42">
        <v>21716.7</v>
      </c>
      <c r="V105" s="42">
        <v>17095</v>
      </c>
      <c r="W105" s="42">
        <v>-4621.7</v>
      </c>
      <c r="X105" s="42">
        <v>-27.04</v>
      </c>
      <c r="Y105">
        <f t="shared" si="0"/>
        <v>-33.770000000000003</v>
      </c>
      <c r="Z105">
        <f t="shared" si="1"/>
        <v>0</v>
      </c>
    </row>
    <row r="106" spans="1:26" ht="15" thickBot="1" x14ac:dyDescent="0.4">
      <c r="A106" s="41" t="s">
        <v>138</v>
      </c>
      <c r="B106" s="42">
        <v>6988.9</v>
      </c>
      <c r="C106" s="42">
        <v>0</v>
      </c>
      <c r="D106" s="42">
        <v>0</v>
      </c>
      <c r="E106" s="42">
        <v>0</v>
      </c>
      <c r="F106" s="42">
        <v>19172.099999999999</v>
      </c>
      <c r="G106" s="42">
        <v>0</v>
      </c>
      <c r="H106" s="42">
        <v>26161</v>
      </c>
      <c r="I106" s="42">
        <v>23634</v>
      </c>
      <c r="J106" s="42">
        <v>-2527</v>
      </c>
      <c r="K106" s="42">
        <v>-10.69</v>
      </c>
      <c r="N106" s="41" t="s">
        <v>138</v>
      </c>
      <c r="O106" s="42">
        <v>0</v>
      </c>
      <c r="P106" s="42">
        <v>1660.5</v>
      </c>
      <c r="Q106" s="42">
        <v>0</v>
      </c>
      <c r="R106" s="42">
        <v>16676.8</v>
      </c>
      <c r="S106" s="42">
        <v>0</v>
      </c>
      <c r="T106" s="42">
        <v>4260.6000000000004</v>
      </c>
      <c r="U106" s="42">
        <v>22597.9</v>
      </c>
      <c r="V106" s="42">
        <v>23634</v>
      </c>
      <c r="W106" s="42">
        <v>1036.0999999999999</v>
      </c>
      <c r="X106" s="42">
        <v>4.38</v>
      </c>
      <c r="Y106">
        <f t="shared" si="0"/>
        <v>-10.69</v>
      </c>
      <c r="Z106">
        <f t="shared" si="1"/>
        <v>1</v>
      </c>
    </row>
    <row r="107" spans="1:26" ht="15" thickBot="1" x14ac:dyDescent="0.4">
      <c r="A107" s="41" t="s">
        <v>139</v>
      </c>
      <c r="B107" s="42">
        <v>6988.9</v>
      </c>
      <c r="C107" s="42">
        <v>0</v>
      </c>
      <c r="D107" s="42">
        <v>0</v>
      </c>
      <c r="E107" s="42">
        <v>189.4</v>
      </c>
      <c r="F107" s="42">
        <v>26149.9</v>
      </c>
      <c r="G107" s="42">
        <v>0</v>
      </c>
      <c r="H107" s="42">
        <v>33328.1</v>
      </c>
      <c r="I107" s="42">
        <v>33088</v>
      </c>
      <c r="J107" s="42">
        <v>-240.1</v>
      </c>
      <c r="K107" s="42">
        <v>-0.73</v>
      </c>
      <c r="N107" s="41" t="s">
        <v>139</v>
      </c>
      <c r="O107" s="42">
        <v>0</v>
      </c>
      <c r="P107" s="42">
        <v>4850.8</v>
      </c>
      <c r="Q107" s="42">
        <v>0</v>
      </c>
      <c r="R107" s="42">
        <v>16676.8</v>
      </c>
      <c r="S107" s="42">
        <v>0</v>
      </c>
      <c r="T107" s="42">
        <v>4260.6000000000004</v>
      </c>
      <c r="U107" s="42">
        <v>25788.2</v>
      </c>
      <c r="V107" s="42">
        <v>33088</v>
      </c>
      <c r="W107" s="42">
        <v>7299.8</v>
      </c>
      <c r="X107" s="42">
        <v>22.06</v>
      </c>
      <c r="Y107">
        <f t="shared" si="0"/>
        <v>-0.73</v>
      </c>
      <c r="Z107">
        <f t="shared" si="1"/>
        <v>1</v>
      </c>
    </row>
    <row r="108" spans="1:26" ht="15" thickBot="1" x14ac:dyDescent="0.4">
      <c r="A108" s="41" t="s">
        <v>140</v>
      </c>
      <c r="B108" s="42">
        <v>284</v>
      </c>
      <c r="C108" s="42">
        <v>12753.4</v>
      </c>
      <c r="D108" s="42">
        <v>0</v>
      </c>
      <c r="E108" s="42">
        <v>189.4</v>
      </c>
      <c r="F108" s="42">
        <v>10789.7</v>
      </c>
      <c r="G108" s="42">
        <v>0</v>
      </c>
      <c r="H108" s="42">
        <v>24016.6</v>
      </c>
      <c r="I108" s="42">
        <v>11248</v>
      </c>
      <c r="J108" s="42">
        <v>-12768.6</v>
      </c>
      <c r="K108" s="42">
        <v>-113.52</v>
      </c>
      <c r="N108" s="41" t="s">
        <v>140</v>
      </c>
      <c r="O108" s="42">
        <v>4604.3999999999996</v>
      </c>
      <c r="P108" s="42">
        <v>779.2</v>
      </c>
      <c r="Q108" s="42">
        <v>0</v>
      </c>
      <c r="R108" s="42">
        <v>2073.5</v>
      </c>
      <c r="S108" s="42">
        <v>0</v>
      </c>
      <c r="T108" s="42">
        <v>4260.6000000000004</v>
      </c>
      <c r="U108" s="42">
        <v>11717.7</v>
      </c>
      <c r="V108" s="42">
        <v>11248</v>
      </c>
      <c r="W108" s="42">
        <v>-469.7</v>
      </c>
      <c r="X108" s="42">
        <v>-4.18</v>
      </c>
      <c r="Y108">
        <f t="shared" si="0"/>
        <v>-113.52</v>
      </c>
      <c r="Z108">
        <f t="shared" si="1"/>
        <v>0</v>
      </c>
    </row>
    <row r="109" spans="1:26" ht="15" thickBot="1" x14ac:dyDescent="0.4">
      <c r="A109" s="41" t="s">
        <v>141</v>
      </c>
      <c r="B109" s="42">
        <v>6988.9</v>
      </c>
      <c r="C109" s="42">
        <v>0</v>
      </c>
      <c r="D109" s="42">
        <v>2063.9</v>
      </c>
      <c r="E109" s="42">
        <v>0</v>
      </c>
      <c r="F109" s="42">
        <v>19172.099999999999</v>
      </c>
      <c r="G109" s="42">
        <v>0</v>
      </c>
      <c r="H109" s="42">
        <v>28224.9</v>
      </c>
      <c r="I109" s="42">
        <v>27732</v>
      </c>
      <c r="J109" s="42">
        <v>-492.9</v>
      </c>
      <c r="K109" s="42">
        <v>-1.78</v>
      </c>
      <c r="N109" s="41" t="s">
        <v>141</v>
      </c>
      <c r="O109" s="42">
        <v>0</v>
      </c>
      <c r="P109" s="42">
        <v>4850.8</v>
      </c>
      <c r="Q109" s="42">
        <v>0</v>
      </c>
      <c r="R109" s="42">
        <v>16676.8</v>
      </c>
      <c r="S109" s="42">
        <v>0</v>
      </c>
      <c r="T109" s="42">
        <v>4260.6000000000004</v>
      </c>
      <c r="U109" s="42">
        <v>25788.2</v>
      </c>
      <c r="V109" s="42">
        <v>27732</v>
      </c>
      <c r="W109" s="42">
        <v>1943.8</v>
      </c>
      <c r="X109" s="42">
        <v>7.01</v>
      </c>
      <c r="Y109">
        <f t="shared" si="0"/>
        <v>-1.78</v>
      </c>
      <c r="Z109">
        <f t="shared" si="1"/>
        <v>1</v>
      </c>
    </row>
    <row r="110" spans="1:26" ht="15" thickBot="1" x14ac:dyDescent="0.4">
      <c r="A110" s="41" t="s">
        <v>142</v>
      </c>
      <c r="B110" s="42">
        <v>0</v>
      </c>
      <c r="C110" s="42">
        <v>22987.1</v>
      </c>
      <c r="D110" s="42">
        <v>0</v>
      </c>
      <c r="E110" s="42">
        <v>189.4</v>
      </c>
      <c r="F110" s="42">
        <v>0</v>
      </c>
      <c r="G110" s="42">
        <v>0</v>
      </c>
      <c r="H110" s="42">
        <v>23176.5</v>
      </c>
      <c r="I110" s="42">
        <v>22792</v>
      </c>
      <c r="J110" s="42">
        <v>-384.5</v>
      </c>
      <c r="K110" s="42">
        <v>-1.69</v>
      </c>
      <c r="N110" s="41" t="s">
        <v>142</v>
      </c>
      <c r="O110" s="42">
        <v>4604.3999999999996</v>
      </c>
      <c r="P110" s="42">
        <v>779.2</v>
      </c>
      <c r="Q110" s="42">
        <v>0</v>
      </c>
      <c r="R110" s="42">
        <v>9899.9</v>
      </c>
      <c r="S110" s="42">
        <v>0</v>
      </c>
      <c r="T110" s="42">
        <v>4745.5</v>
      </c>
      <c r="U110" s="42">
        <v>20029.099999999999</v>
      </c>
      <c r="V110" s="42">
        <v>22792</v>
      </c>
      <c r="W110" s="42">
        <v>2762.9</v>
      </c>
      <c r="X110" s="42">
        <v>12.12</v>
      </c>
      <c r="Y110">
        <f t="shared" si="0"/>
        <v>-1.69</v>
      </c>
      <c r="Z110">
        <f t="shared" si="1"/>
        <v>1</v>
      </c>
    </row>
    <row r="111" spans="1:26" ht="15" thickBot="1" x14ac:dyDescent="0.4">
      <c r="A111" s="41" t="s">
        <v>143</v>
      </c>
      <c r="B111" s="42">
        <v>0</v>
      </c>
      <c r="C111" s="42">
        <v>14744.2</v>
      </c>
      <c r="D111" s="42">
        <v>0</v>
      </c>
      <c r="E111" s="42">
        <v>189.4</v>
      </c>
      <c r="F111" s="42">
        <v>0</v>
      </c>
      <c r="G111" s="42">
        <v>0</v>
      </c>
      <c r="H111" s="42">
        <v>14933.6</v>
      </c>
      <c r="I111" s="42">
        <v>12570</v>
      </c>
      <c r="J111" s="42">
        <v>-2363.6</v>
      </c>
      <c r="K111" s="42">
        <v>-18.8</v>
      </c>
      <c r="N111" s="41" t="s">
        <v>143</v>
      </c>
      <c r="O111" s="42">
        <v>4604.3999999999996</v>
      </c>
      <c r="P111" s="42">
        <v>779.2</v>
      </c>
      <c r="Q111" s="42">
        <v>5278.4</v>
      </c>
      <c r="R111" s="42">
        <v>0</v>
      </c>
      <c r="S111" s="42">
        <v>0</v>
      </c>
      <c r="T111" s="42">
        <v>8144.7</v>
      </c>
      <c r="U111" s="42">
        <v>18806.599999999999</v>
      </c>
      <c r="V111" s="42">
        <v>12570</v>
      </c>
      <c r="W111" s="42">
        <v>-6236.6</v>
      </c>
      <c r="X111" s="42">
        <v>-49.61</v>
      </c>
      <c r="Y111">
        <f t="shared" si="0"/>
        <v>-18.8</v>
      </c>
      <c r="Z111">
        <f t="shared" si="1"/>
        <v>0</v>
      </c>
    </row>
    <row r="112" spans="1:26" ht="15" thickBot="1" x14ac:dyDescent="0.4">
      <c r="A112" s="41" t="s">
        <v>144</v>
      </c>
      <c r="B112" s="42">
        <v>284</v>
      </c>
      <c r="C112" s="42">
        <v>14744.2</v>
      </c>
      <c r="D112" s="42">
        <v>0</v>
      </c>
      <c r="E112" s="42">
        <v>324.3</v>
      </c>
      <c r="F112" s="42">
        <v>0</v>
      </c>
      <c r="G112" s="42">
        <v>0</v>
      </c>
      <c r="H112" s="42">
        <v>15352.6</v>
      </c>
      <c r="I112" s="42">
        <v>13402</v>
      </c>
      <c r="J112" s="42">
        <v>-1950.6</v>
      </c>
      <c r="K112" s="42">
        <v>-14.55</v>
      </c>
      <c r="N112" s="41" t="s">
        <v>144</v>
      </c>
      <c r="O112" s="42">
        <v>4604.3999999999996</v>
      </c>
      <c r="P112" s="42">
        <v>779.2</v>
      </c>
      <c r="Q112" s="42">
        <v>0</v>
      </c>
      <c r="R112" s="42">
        <v>0</v>
      </c>
      <c r="S112" s="42">
        <v>0</v>
      </c>
      <c r="T112" s="42">
        <v>8144.7</v>
      </c>
      <c r="U112" s="42">
        <v>13528.2</v>
      </c>
      <c r="V112" s="42">
        <v>13402</v>
      </c>
      <c r="W112" s="42">
        <v>-126.2</v>
      </c>
      <c r="X112" s="51">
        <v>-0.94</v>
      </c>
      <c r="Y112">
        <f t="shared" si="0"/>
        <v>-14.55</v>
      </c>
      <c r="Z112" s="30">
        <f t="shared" si="1"/>
        <v>0</v>
      </c>
    </row>
    <row r="113" spans="1:26" ht="15" thickBot="1" x14ac:dyDescent="0.4">
      <c r="A113" s="41" t="s">
        <v>145</v>
      </c>
      <c r="B113" s="42">
        <v>0</v>
      </c>
      <c r="C113" s="42">
        <v>91823.6</v>
      </c>
      <c r="D113" s="42">
        <v>0</v>
      </c>
      <c r="E113" s="42">
        <v>0</v>
      </c>
      <c r="F113" s="42">
        <v>0</v>
      </c>
      <c r="G113" s="42">
        <v>0</v>
      </c>
      <c r="H113" s="42">
        <v>91823.6</v>
      </c>
      <c r="I113" s="42">
        <v>91162</v>
      </c>
      <c r="J113" s="42">
        <v>-661.6</v>
      </c>
      <c r="K113" s="42">
        <v>-0.73</v>
      </c>
      <c r="N113" s="41" t="s">
        <v>145</v>
      </c>
      <c r="O113" s="42">
        <v>14968.9</v>
      </c>
      <c r="P113" s="42">
        <v>0</v>
      </c>
      <c r="Q113" s="42">
        <v>19974.400000000001</v>
      </c>
      <c r="R113" s="42">
        <v>16676.8</v>
      </c>
      <c r="S113" s="42">
        <v>0</v>
      </c>
      <c r="T113" s="42">
        <v>8144.7</v>
      </c>
      <c r="U113" s="42">
        <v>59764.800000000003</v>
      </c>
      <c r="V113" s="42">
        <v>91162</v>
      </c>
      <c r="W113" s="42">
        <v>31397.200000000001</v>
      </c>
      <c r="X113" s="42">
        <v>34.44</v>
      </c>
      <c r="Y113">
        <f t="shared" si="0"/>
        <v>-0.73</v>
      </c>
      <c r="Z113">
        <f t="shared" si="1"/>
        <v>1</v>
      </c>
    </row>
    <row r="114" spans="1:26" ht="15" thickBot="1" x14ac:dyDescent="0.4">
      <c r="A114" s="41" t="s">
        <v>146</v>
      </c>
      <c r="B114" s="42">
        <v>5738.9</v>
      </c>
      <c r="C114" s="42">
        <v>0</v>
      </c>
      <c r="D114" s="42">
        <v>0</v>
      </c>
      <c r="E114" s="42">
        <v>189.4</v>
      </c>
      <c r="F114" s="42">
        <v>0</v>
      </c>
      <c r="G114" s="42">
        <v>3337.5</v>
      </c>
      <c r="H114" s="42">
        <v>9265.7999999999993</v>
      </c>
      <c r="I114" s="42">
        <v>11848</v>
      </c>
      <c r="J114" s="42">
        <v>2582.1999999999998</v>
      </c>
      <c r="K114" s="42">
        <v>21.79</v>
      </c>
      <c r="N114" s="41" t="s">
        <v>146</v>
      </c>
      <c r="O114" s="42">
        <v>0</v>
      </c>
      <c r="P114" s="42">
        <v>779.2</v>
      </c>
      <c r="Q114" s="42">
        <v>19553</v>
      </c>
      <c r="R114" s="42">
        <v>6283.6</v>
      </c>
      <c r="S114" s="42">
        <v>0</v>
      </c>
      <c r="T114" s="42">
        <v>0</v>
      </c>
      <c r="U114" s="42">
        <v>26615.8</v>
      </c>
      <c r="V114" s="42">
        <v>11848</v>
      </c>
      <c r="W114" s="42">
        <v>-14767.8</v>
      </c>
      <c r="X114" s="42">
        <v>-124.64</v>
      </c>
      <c r="Y114">
        <f t="shared" si="0"/>
        <v>21.79</v>
      </c>
      <c r="Z114">
        <f t="shared" si="1"/>
        <v>1</v>
      </c>
    </row>
    <row r="115" spans="1:26" ht="15" thickBot="1" x14ac:dyDescent="0.4">
      <c r="A115" s="41" t="s">
        <v>147</v>
      </c>
      <c r="B115" s="42">
        <v>0</v>
      </c>
      <c r="C115" s="42">
        <v>22987.1</v>
      </c>
      <c r="D115" s="42">
        <v>0</v>
      </c>
      <c r="E115" s="42">
        <v>0</v>
      </c>
      <c r="F115" s="42">
        <v>0</v>
      </c>
      <c r="G115" s="42">
        <v>0</v>
      </c>
      <c r="H115" s="42">
        <v>22987.1</v>
      </c>
      <c r="I115" s="42">
        <v>21616</v>
      </c>
      <c r="J115" s="42">
        <v>-1371.1</v>
      </c>
      <c r="K115" s="42">
        <v>-6.34</v>
      </c>
      <c r="N115" s="41" t="s">
        <v>147</v>
      </c>
      <c r="O115" s="42">
        <v>14968.9</v>
      </c>
      <c r="P115" s="42">
        <v>0</v>
      </c>
      <c r="Q115" s="42">
        <v>19974.400000000001</v>
      </c>
      <c r="R115" s="42">
        <v>16676.8</v>
      </c>
      <c r="S115" s="42">
        <v>0</v>
      </c>
      <c r="T115" s="42">
        <v>4745.5</v>
      </c>
      <c r="U115" s="42">
        <v>56365.7</v>
      </c>
      <c r="V115" s="42">
        <v>21616</v>
      </c>
      <c r="W115" s="42">
        <v>-34749.699999999997</v>
      </c>
      <c r="X115" s="42">
        <v>-160.76</v>
      </c>
      <c r="Y115">
        <f t="shared" si="0"/>
        <v>-6.34</v>
      </c>
      <c r="Z115">
        <f t="shared" si="1"/>
        <v>0</v>
      </c>
    </row>
    <row r="116" spans="1:26" ht="15" thickBot="1" x14ac:dyDescent="0.4">
      <c r="A116" s="41" t="s">
        <v>148</v>
      </c>
      <c r="B116" s="42">
        <v>5738.9</v>
      </c>
      <c r="C116" s="42">
        <v>12753.4</v>
      </c>
      <c r="D116" s="42">
        <v>0</v>
      </c>
      <c r="E116" s="42">
        <v>189.4</v>
      </c>
      <c r="F116" s="42">
        <v>10789.7</v>
      </c>
      <c r="G116" s="42">
        <v>0</v>
      </c>
      <c r="H116" s="42">
        <v>29471.4</v>
      </c>
      <c r="I116" s="42">
        <v>41659</v>
      </c>
      <c r="J116" s="42">
        <v>12187.6</v>
      </c>
      <c r="K116" s="42">
        <v>29.26</v>
      </c>
      <c r="N116" s="41" t="s">
        <v>148</v>
      </c>
      <c r="O116" s="42">
        <v>0</v>
      </c>
      <c r="P116" s="42">
        <v>779.2</v>
      </c>
      <c r="Q116" s="42">
        <v>19974.400000000001</v>
      </c>
      <c r="R116" s="42">
        <v>16676.8</v>
      </c>
      <c r="S116" s="42">
        <v>0</v>
      </c>
      <c r="T116" s="42">
        <v>4745.5</v>
      </c>
      <c r="U116" s="42">
        <v>42176</v>
      </c>
      <c r="V116" s="42">
        <v>41659</v>
      </c>
      <c r="W116" s="42">
        <v>-517</v>
      </c>
      <c r="X116" s="42">
        <v>-1.24</v>
      </c>
      <c r="Y116">
        <f t="shared" si="0"/>
        <v>29.26</v>
      </c>
      <c r="Z116">
        <f t="shared" si="1"/>
        <v>1</v>
      </c>
    </row>
    <row r="117" spans="1:26" ht="15" thickBot="1" x14ac:dyDescent="0.4">
      <c r="A117" s="41" t="s">
        <v>149</v>
      </c>
      <c r="B117" s="42">
        <v>5738.9</v>
      </c>
      <c r="C117" s="42">
        <v>14744.2</v>
      </c>
      <c r="D117" s="42">
        <v>0</v>
      </c>
      <c r="E117" s="42">
        <v>189.4</v>
      </c>
      <c r="F117" s="42">
        <v>10789.7</v>
      </c>
      <c r="G117" s="42">
        <v>0</v>
      </c>
      <c r="H117" s="42">
        <v>31462.2</v>
      </c>
      <c r="I117" s="42">
        <v>40060</v>
      </c>
      <c r="J117" s="42">
        <v>8597.7999999999993</v>
      </c>
      <c r="K117" s="42">
        <v>21.46</v>
      </c>
      <c r="N117" s="41" t="s">
        <v>149</v>
      </c>
      <c r="O117" s="42">
        <v>0</v>
      </c>
      <c r="P117" s="42">
        <v>779.2</v>
      </c>
      <c r="Q117" s="42">
        <v>19974.400000000001</v>
      </c>
      <c r="R117" s="42">
        <v>6283.6</v>
      </c>
      <c r="S117" s="42">
        <v>0</v>
      </c>
      <c r="T117" s="42">
        <v>4745.5</v>
      </c>
      <c r="U117" s="42">
        <v>31782.799999999999</v>
      </c>
      <c r="V117" s="42">
        <v>40060</v>
      </c>
      <c r="W117" s="42">
        <v>8277.2000000000007</v>
      </c>
      <c r="X117" s="42">
        <v>20.66</v>
      </c>
      <c r="Y117">
        <f t="shared" si="0"/>
        <v>21.46</v>
      </c>
      <c r="Z117">
        <f t="shared" si="1"/>
        <v>0</v>
      </c>
    </row>
    <row r="118" spans="1:26" ht="15" thickBot="1" x14ac:dyDescent="0.4">
      <c r="A118" s="41" t="s">
        <v>150</v>
      </c>
      <c r="B118" s="42">
        <v>6988.9</v>
      </c>
      <c r="C118" s="42">
        <v>0</v>
      </c>
      <c r="D118" s="42">
        <v>0</v>
      </c>
      <c r="E118" s="42">
        <v>324.3</v>
      </c>
      <c r="F118" s="42">
        <v>10789.7</v>
      </c>
      <c r="G118" s="42">
        <v>0</v>
      </c>
      <c r="H118" s="42">
        <v>18102.900000000001</v>
      </c>
      <c r="I118" s="42">
        <v>11368</v>
      </c>
      <c r="J118" s="42">
        <v>-6734.9</v>
      </c>
      <c r="K118" s="42">
        <v>-59.24</v>
      </c>
      <c r="N118" s="41" t="s">
        <v>150</v>
      </c>
      <c r="O118" s="42">
        <v>0</v>
      </c>
      <c r="P118" s="42">
        <v>4850.8</v>
      </c>
      <c r="Q118" s="42">
        <v>5278.4</v>
      </c>
      <c r="R118" s="42">
        <v>0</v>
      </c>
      <c r="S118" s="42">
        <v>0</v>
      </c>
      <c r="T118" s="42">
        <v>4260.6000000000004</v>
      </c>
      <c r="U118" s="42">
        <v>14389.7</v>
      </c>
      <c r="V118" s="42">
        <v>11368</v>
      </c>
      <c r="W118" s="42">
        <v>-3021.7</v>
      </c>
      <c r="X118" s="42">
        <v>-26.58</v>
      </c>
      <c r="Y118">
        <f t="shared" si="0"/>
        <v>-59.24</v>
      </c>
      <c r="Z118">
        <f t="shared" si="1"/>
        <v>0</v>
      </c>
    </row>
    <row r="119" spans="1:26" ht="15" thickBot="1" x14ac:dyDescent="0.4">
      <c r="A119" s="41" t="s">
        <v>151</v>
      </c>
      <c r="B119" s="42">
        <v>5738.9</v>
      </c>
      <c r="C119" s="42">
        <v>4150.3999999999996</v>
      </c>
      <c r="D119" s="42">
        <v>0</v>
      </c>
      <c r="E119" s="42">
        <v>0</v>
      </c>
      <c r="F119" s="42">
        <v>11528.6</v>
      </c>
      <c r="G119" s="42">
        <v>0</v>
      </c>
      <c r="H119" s="42">
        <v>21417.8</v>
      </c>
      <c r="I119" s="42">
        <v>17950</v>
      </c>
      <c r="J119" s="42">
        <v>-3467.8</v>
      </c>
      <c r="K119" s="42">
        <v>-19.32</v>
      </c>
      <c r="N119" s="41" t="s">
        <v>151</v>
      </c>
      <c r="O119" s="42">
        <v>0</v>
      </c>
      <c r="P119" s="42">
        <v>779.2</v>
      </c>
      <c r="Q119" s="42">
        <v>0</v>
      </c>
      <c r="R119" s="42">
        <v>18354</v>
      </c>
      <c r="S119" s="42">
        <v>0</v>
      </c>
      <c r="T119" s="42">
        <v>4260.6000000000004</v>
      </c>
      <c r="U119" s="42">
        <v>23393.8</v>
      </c>
      <c r="V119" s="42">
        <v>17950</v>
      </c>
      <c r="W119" s="42">
        <v>-5443.8</v>
      </c>
      <c r="X119" s="42">
        <v>-30.33</v>
      </c>
      <c r="Y119">
        <f t="shared" si="0"/>
        <v>-19.32</v>
      </c>
      <c r="Z119">
        <f t="shared" si="1"/>
        <v>0</v>
      </c>
    </row>
    <row r="120" spans="1:26" ht="15" thickBot="1" x14ac:dyDescent="0.4">
      <c r="A120" s="41" t="s">
        <v>152</v>
      </c>
      <c r="B120" s="42">
        <v>5738.9</v>
      </c>
      <c r="C120" s="42">
        <v>0</v>
      </c>
      <c r="D120" s="42">
        <v>0</v>
      </c>
      <c r="E120" s="42">
        <v>0</v>
      </c>
      <c r="F120" s="42">
        <v>10789.7</v>
      </c>
      <c r="G120" s="42">
        <v>3337.5</v>
      </c>
      <c r="H120" s="42">
        <v>19866.099999999999</v>
      </c>
      <c r="I120" s="42">
        <v>8242</v>
      </c>
      <c r="J120" s="42">
        <v>-11624.1</v>
      </c>
      <c r="K120" s="42">
        <v>-141.03</v>
      </c>
      <c r="N120" s="41" t="s">
        <v>152</v>
      </c>
      <c r="O120" s="42">
        <v>0</v>
      </c>
      <c r="P120" s="42">
        <v>4850.8</v>
      </c>
      <c r="Q120" s="42">
        <v>0</v>
      </c>
      <c r="R120" s="42">
        <v>16676.8</v>
      </c>
      <c r="S120" s="42">
        <v>0</v>
      </c>
      <c r="T120" s="42">
        <v>0</v>
      </c>
      <c r="U120" s="42">
        <v>21527.599999999999</v>
      </c>
      <c r="V120" s="42">
        <v>8242</v>
      </c>
      <c r="W120" s="42">
        <v>-13285.6</v>
      </c>
      <c r="X120" s="42">
        <v>-161.19</v>
      </c>
      <c r="Y120">
        <f t="shared" si="0"/>
        <v>-141.03</v>
      </c>
      <c r="Z120">
        <f t="shared" si="1"/>
        <v>0</v>
      </c>
    </row>
    <row r="121" spans="1:26" ht="15" thickBot="1" x14ac:dyDescent="0.4">
      <c r="A121" s="41" t="s">
        <v>153</v>
      </c>
      <c r="B121" s="42">
        <v>284</v>
      </c>
      <c r="C121" s="42">
        <v>20112.400000000001</v>
      </c>
      <c r="D121" s="42">
        <v>0</v>
      </c>
      <c r="E121" s="42">
        <v>189.4</v>
      </c>
      <c r="F121" s="42">
        <v>0</v>
      </c>
      <c r="G121" s="42">
        <v>0</v>
      </c>
      <c r="H121" s="42">
        <v>20585.8</v>
      </c>
      <c r="I121" s="42">
        <v>19630</v>
      </c>
      <c r="J121" s="42">
        <v>-955.8</v>
      </c>
      <c r="K121" s="42">
        <v>-4.87</v>
      </c>
      <c r="N121" s="41" t="s">
        <v>153</v>
      </c>
      <c r="O121" s="42">
        <v>4604.3999999999996</v>
      </c>
      <c r="P121" s="42">
        <v>779.2</v>
      </c>
      <c r="Q121" s="42">
        <v>19553</v>
      </c>
      <c r="R121" s="42">
        <v>818.8</v>
      </c>
      <c r="S121" s="42">
        <v>0</v>
      </c>
      <c r="T121" s="42">
        <v>4745.5</v>
      </c>
      <c r="U121" s="42">
        <v>30500.9</v>
      </c>
      <c r="V121" s="42">
        <v>19630</v>
      </c>
      <c r="W121" s="42">
        <v>-10870.9</v>
      </c>
      <c r="X121" s="42">
        <v>-55.38</v>
      </c>
      <c r="Y121">
        <f t="shared" si="0"/>
        <v>-4.87</v>
      </c>
      <c r="Z121">
        <f t="shared" si="1"/>
        <v>0</v>
      </c>
    </row>
    <row r="122" spans="1:26" ht="15" thickBot="1" x14ac:dyDescent="0.4">
      <c r="A122" s="41" t="s">
        <v>154</v>
      </c>
      <c r="B122" s="42">
        <v>4555.3</v>
      </c>
      <c r="C122" s="42">
        <v>12753.4</v>
      </c>
      <c r="D122" s="42">
        <v>0</v>
      </c>
      <c r="E122" s="42">
        <v>189.4</v>
      </c>
      <c r="F122" s="42">
        <v>0</v>
      </c>
      <c r="G122" s="42">
        <v>0</v>
      </c>
      <c r="H122" s="42">
        <v>17498.099999999999</v>
      </c>
      <c r="I122" s="42">
        <v>14791</v>
      </c>
      <c r="J122" s="42">
        <v>-2707.1</v>
      </c>
      <c r="K122" s="42">
        <v>-18.3</v>
      </c>
      <c r="N122" s="41" t="s">
        <v>154</v>
      </c>
      <c r="O122" s="42">
        <v>2426.1999999999998</v>
      </c>
      <c r="P122" s="42">
        <v>779.2</v>
      </c>
      <c r="Q122" s="42">
        <v>5278.4</v>
      </c>
      <c r="R122" s="42">
        <v>0</v>
      </c>
      <c r="S122" s="42">
        <v>0</v>
      </c>
      <c r="T122" s="42">
        <v>4745.5</v>
      </c>
      <c r="U122" s="42">
        <v>13229.3</v>
      </c>
      <c r="V122" s="42">
        <v>14791</v>
      </c>
      <c r="W122" s="42">
        <v>1561.7</v>
      </c>
      <c r="X122" s="42">
        <v>10.56</v>
      </c>
      <c r="Y122">
        <f t="shared" si="0"/>
        <v>-18.3</v>
      </c>
      <c r="Z122">
        <f t="shared" si="1"/>
        <v>1</v>
      </c>
    </row>
    <row r="123" spans="1:26" ht="15" thickBot="1" x14ac:dyDescent="0.4">
      <c r="A123" s="41" t="s">
        <v>155</v>
      </c>
      <c r="B123" s="42">
        <v>4555.3</v>
      </c>
      <c r="C123" s="42">
        <v>16614.7</v>
      </c>
      <c r="D123" s="42">
        <v>0</v>
      </c>
      <c r="E123" s="42">
        <v>189.4</v>
      </c>
      <c r="F123" s="42">
        <v>15248.4</v>
      </c>
      <c r="G123" s="42">
        <v>0</v>
      </c>
      <c r="H123" s="42">
        <v>36607.800000000003</v>
      </c>
      <c r="I123" s="42">
        <v>39309</v>
      </c>
      <c r="J123" s="42">
        <v>2701.2</v>
      </c>
      <c r="K123" s="42">
        <v>6.87</v>
      </c>
      <c r="N123" s="41" t="s">
        <v>155</v>
      </c>
      <c r="O123" s="42">
        <v>2426.1999999999998</v>
      </c>
      <c r="P123" s="42">
        <v>779.2</v>
      </c>
      <c r="Q123" s="42">
        <v>19553</v>
      </c>
      <c r="R123" s="42">
        <v>818.8</v>
      </c>
      <c r="S123" s="42">
        <v>0</v>
      </c>
      <c r="T123" s="42">
        <v>8144.7</v>
      </c>
      <c r="U123" s="42">
        <v>31721.8</v>
      </c>
      <c r="V123" s="42">
        <v>39309</v>
      </c>
      <c r="W123" s="42">
        <v>7587.2</v>
      </c>
      <c r="X123" s="42">
        <v>19.3</v>
      </c>
      <c r="Y123">
        <f t="shared" si="0"/>
        <v>6.87</v>
      </c>
      <c r="Z123">
        <f t="shared" si="1"/>
        <v>0</v>
      </c>
    </row>
    <row r="124" spans="1:26" ht="15" thickBot="1" x14ac:dyDescent="0.4">
      <c r="A124" s="41" t="s">
        <v>156</v>
      </c>
      <c r="B124" s="42">
        <v>5738.9</v>
      </c>
      <c r="C124" s="42">
        <v>14744.2</v>
      </c>
      <c r="D124" s="42">
        <v>0</v>
      </c>
      <c r="E124" s="42">
        <v>189.4</v>
      </c>
      <c r="F124" s="42">
        <v>17128.900000000001</v>
      </c>
      <c r="G124" s="42">
        <v>0</v>
      </c>
      <c r="H124" s="42">
        <v>37801.4</v>
      </c>
      <c r="I124" s="42">
        <v>45393</v>
      </c>
      <c r="J124" s="42">
        <v>7591.6</v>
      </c>
      <c r="K124" s="42">
        <v>16.72</v>
      </c>
      <c r="N124" s="41" t="s">
        <v>156</v>
      </c>
      <c r="O124" s="42">
        <v>0</v>
      </c>
      <c r="P124" s="42">
        <v>779.2</v>
      </c>
      <c r="Q124" s="42">
        <v>19553</v>
      </c>
      <c r="R124" s="42">
        <v>2073.5</v>
      </c>
      <c r="S124" s="42">
        <v>0</v>
      </c>
      <c r="T124" s="42">
        <v>24881.4</v>
      </c>
      <c r="U124" s="42">
        <v>47287.1</v>
      </c>
      <c r="V124" s="42">
        <v>45393</v>
      </c>
      <c r="W124" s="42">
        <v>-1894.1</v>
      </c>
      <c r="X124" s="42">
        <v>-4.17</v>
      </c>
      <c r="Y124">
        <f t="shared" si="0"/>
        <v>16.72</v>
      </c>
      <c r="Z124">
        <f t="shared" si="1"/>
        <v>1</v>
      </c>
    </row>
    <row r="125" spans="1:26" ht="15" thickBot="1" x14ac:dyDescent="0.4">
      <c r="A125" s="41" t="s">
        <v>157</v>
      </c>
      <c r="B125" s="42">
        <v>6988.9</v>
      </c>
      <c r="C125" s="42">
        <v>0</v>
      </c>
      <c r="D125" s="42">
        <v>0</v>
      </c>
      <c r="E125" s="42">
        <v>189.4</v>
      </c>
      <c r="F125" s="42">
        <v>23744.1</v>
      </c>
      <c r="G125" s="42">
        <v>4269.3</v>
      </c>
      <c r="H125" s="42">
        <v>35191.599999999999</v>
      </c>
      <c r="I125" s="42">
        <v>34938</v>
      </c>
      <c r="J125" s="42">
        <v>-253.6</v>
      </c>
      <c r="K125" s="42">
        <v>-0.73</v>
      </c>
      <c r="N125" s="41" t="s">
        <v>157</v>
      </c>
      <c r="O125" s="42">
        <v>0</v>
      </c>
      <c r="P125" s="42">
        <v>1660.5</v>
      </c>
      <c r="Q125" s="42">
        <v>19553</v>
      </c>
      <c r="R125" s="42">
        <v>9899.9</v>
      </c>
      <c r="S125" s="42">
        <v>0</v>
      </c>
      <c r="T125" s="42">
        <v>0</v>
      </c>
      <c r="U125" s="42">
        <v>31113.5</v>
      </c>
      <c r="V125" s="42">
        <v>34938</v>
      </c>
      <c r="W125" s="42">
        <v>3824.5</v>
      </c>
      <c r="X125" s="42">
        <v>10.95</v>
      </c>
      <c r="Y125">
        <f t="shared" si="0"/>
        <v>-0.73</v>
      </c>
      <c r="Z125">
        <f t="shared" si="1"/>
        <v>1</v>
      </c>
    </row>
    <row r="126" spans="1:26" ht="15" thickBot="1" x14ac:dyDescent="0.4"/>
    <row r="127" spans="1:26" ht="15" thickBot="1" x14ac:dyDescent="0.4">
      <c r="A127" s="43" t="s">
        <v>193</v>
      </c>
      <c r="B127" s="44">
        <v>137988.20000000001</v>
      </c>
      <c r="N127" s="43" t="s">
        <v>193</v>
      </c>
      <c r="O127" s="44">
        <v>83029.5</v>
      </c>
    </row>
    <row r="128" spans="1:26" ht="15" thickBot="1" x14ac:dyDescent="0.4">
      <c r="A128" s="43" t="s">
        <v>194</v>
      </c>
      <c r="B128" s="44">
        <v>0</v>
      </c>
      <c r="N128" s="43" t="s">
        <v>194</v>
      </c>
      <c r="O128" s="44">
        <v>0</v>
      </c>
    </row>
    <row r="129" spans="1:15" ht="15" thickBot="1" x14ac:dyDescent="0.4">
      <c r="A129" s="43" t="s">
        <v>195</v>
      </c>
      <c r="B129" s="44">
        <v>775091.9</v>
      </c>
      <c r="N129" s="43" t="s">
        <v>195</v>
      </c>
      <c r="O129" s="44">
        <v>774312.6</v>
      </c>
    </row>
    <row r="130" spans="1:15" ht="15" thickBot="1" x14ac:dyDescent="0.4">
      <c r="A130" s="43" t="s">
        <v>196</v>
      </c>
      <c r="B130" s="44">
        <v>775092</v>
      </c>
      <c r="N130" s="43" t="s">
        <v>196</v>
      </c>
      <c r="O130" s="44">
        <v>775092</v>
      </c>
    </row>
    <row r="131" spans="1:15" ht="15" thickBot="1" x14ac:dyDescent="0.4">
      <c r="A131" s="43" t="s">
        <v>197</v>
      </c>
      <c r="B131" s="44">
        <v>-0.1</v>
      </c>
      <c r="N131" s="43" t="s">
        <v>197</v>
      </c>
      <c r="O131" s="44">
        <v>-779.4</v>
      </c>
    </row>
    <row r="132" spans="1:15" ht="20" thickBot="1" x14ac:dyDescent="0.4">
      <c r="A132" s="43" t="s">
        <v>198</v>
      </c>
      <c r="B132" s="44"/>
      <c r="N132" s="43" t="s">
        <v>198</v>
      </c>
      <c r="O132" s="44"/>
    </row>
    <row r="133" spans="1:15" ht="20" thickBot="1" x14ac:dyDescent="0.4">
      <c r="A133" s="43" t="s">
        <v>199</v>
      </c>
      <c r="B133" s="44"/>
      <c r="N133" s="43" t="s">
        <v>199</v>
      </c>
      <c r="O133" s="44"/>
    </row>
    <row r="134" spans="1:15" ht="15" thickBot="1" x14ac:dyDescent="0.4">
      <c r="A134" s="43" t="s">
        <v>200</v>
      </c>
      <c r="B134" s="44">
        <v>0</v>
      </c>
      <c r="N134" s="43" t="s">
        <v>200</v>
      </c>
      <c r="O134" s="44">
        <v>0</v>
      </c>
    </row>
    <row r="136" spans="1:15" x14ac:dyDescent="0.35">
      <c r="A136" s="1" t="s">
        <v>201</v>
      </c>
      <c r="N136" s="1" t="s">
        <v>201</v>
      </c>
    </row>
    <row r="138" spans="1:15" x14ac:dyDescent="0.35">
      <c r="A138" s="45" t="s">
        <v>336</v>
      </c>
      <c r="N138" s="45" t="s">
        <v>316</v>
      </c>
    </row>
    <row r="139" spans="1:15" x14ac:dyDescent="0.35">
      <c r="A139" s="45" t="s">
        <v>270</v>
      </c>
      <c r="N139" s="45" t="s">
        <v>337</v>
      </c>
    </row>
  </sheetData>
  <hyperlinks>
    <hyperlink ref="A136" r:id="rId1" display="https://miau.my-x.hu/myx-free/coco/test/346707320210318180514.html" xr:uid="{00000000-0004-0000-0300-000000000000}"/>
    <hyperlink ref="N136" r:id="rId2" display="https://miau.my-x.hu/myx-free/coco/test/756337020210318180546.html" xr:uid="{00000000-0004-0000-0300-000001000000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39"/>
  <sheetViews>
    <sheetView topLeftCell="A4" workbookViewId="0">
      <selection activeCell="O8" sqref="O8"/>
    </sheetView>
  </sheetViews>
  <sheetFormatPr defaultRowHeight="14.5" x14ac:dyDescent="0.35"/>
  <sheetData>
    <row r="1" spans="1:25" ht="18" x14ac:dyDescent="0.35">
      <c r="A1" s="21"/>
      <c r="N1" s="21"/>
    </row>
    <row r="2" spans="1:25" x14ac:dyDescent="0.35">
      <c r="A2" s="22"/>
      <c r="N2" s="22"/>
    </row>
    <row r="5" spans="1:25" ht="18" x14ac:dyDescent="0.35">
      <c r="A5" s="39" t="s">
        <v>115</v>
      </c>
      <c r="B5" s="40">
        <v>7272687</v>
      </c>
      <c r="C5" s="39" t="s">
        <v>116</v>
      </c>
      <c r="D5" s="40">
        <v>28</v>
      </c>
      <c r="E5" s="39" t="s">
        <v>117</v>
      </c>
      <c r="F5" s="40">
        <v>5</v>
      </c>
      <c r="G5" s="39" t="s">
        <v>118</v>
      </c>
      <c r="H5" s="40">
        <v>28</v>
      </c>
      <c r="I5" s="39" t="s">
        <v>119</v>
      </c>
      <c r="J5" s="40">
        <v>0</v>
      </c>
      <c r="K5" s="39" t="s">
        <v>120</v>
      </c>
      <c r="L5" s="40" t="s">
        <v>384</v>
      </c>
      <c r="N5" s="39" t="s">
        <v>115</v>
      </c>
      <c r="O5" s="40">
        <v>7290902</v>
      </c>
      <c r="P5" s="39" t="s">
        <v>116</v>
      </c>
      <c r="Q5" s="40">
        <v>28</v>
      </c>
      <c r="R5" s="39" t="s">
        <v>117</v>
      </c>
      <c r="S5" s="40">
        <v>5</v>
      </c>
      <c r="T5" s="39" t="s">
        <v>118</v>
      </c>
      <c r="U5" s="40">
        <v>28</v>
      </c>
      <c r="V5" s="39" t="s">
        <v>119</v>
      </c>
      <c r="W5" s="40">
        <v>0</v>
      </c>
      <c r="X5" s="39" t="s">
        <v>120</v>
      </c>
      <c r="Y5" s="40" t="s">
        <v>408</v>
      </c>
    </row>
    <row r="6" spans="1:25" ht="18.5" thickBot="1" x14ac:dyDescent="0.4">
      <c r="A6" s="21"/>
      <c r="N6" s="21"/>
    </row>
    <row r="7" spans="1:25" ht="15" thickBot="1" x14ac:dyDescent="0.4">
      <c r="A7" s="41" t="s">
        <v>121</v>
      </c>
      <c r="B7" s="41" t="s">
        <v>122</v>
      </c>
      <c r="C7" s="41" t="s">
        <v>123</v>
      </c>
      <c r="D7" s="41" t="s">
        <v>124</v>
      </c>
      <c r="E7" s="41" t="s">
        <v>125</v>
      </c>
      <c r="F7" s="41" t="s">
        <v>126</v>
      </c>
      <c r="G7" s="41" t="s">
        <v>385</v>
      </c>
      <c r="N7" s="41" t="s">
        <v>121</v>
      </c>
      <c r="O7" s="41" t="s">
        <v>122</v>
      </c>
      <c r="P7" s="41" t="s">
        <v>123</v>
      </c>
      <c r="Q7" s="41" t="s">
        <v>124</v>
      </c>
      <c r="R7" s="41" t="s">
        <v>125</v>
      </c>
      <c r="S7" s="41" t="s">
        <v>126</v>
      </c>
      <c r="T7" s="41" t="s">
        <v>385</v>
      </c>
    </row>
    <row r="8" spans="1:25" ht="15" thickBot="1" x14ac:dyDescent="0.4">
      <c r="A8" s="41" t="s">
        <v>130</v>
      </c>
      <c r="B8" s="42">
        <v>13</v>
      </c>
      <c r="C8" s="42">
        <v>12</v>
      </c>
      <c r="D8" s="42">
        <v>23</v>
      </c>
      <c r="E8" s="42">
        <v>16</v>
      </c>
      <c r="F8" s="42">
        <v>13</v>
      </c>
      <c r="G8" s="42">
        <v>37097</v>
      </c>
      <c r="N8" s="41" t="s">
        <v>130</v>
      </c>
      <c r="O8" s="42">
        <v>16</v>
      </c>
      <c r="P8" s="42">
        <v>17</v>
      </c>
      <c r="Q8" s="42">
        <v>6</v>
      </c>
      <c r="R8" s="42">
        <v>13</v>
      </c>
      <c r="S8" s="42">
        <v>16</v>
      </c>
      <c r="T8" s="42">
        <v>37097</v>
      </c>
    </row>
    <row r="9" spans="1:25" ht="15" thickBot="1" x14ac:dyDescent="0.4">
      <c r="A9" s="41" t="s">
        <v>131</v>
      </c>
      <c r="B9" s="42">
        <v>21</v>
      </c>
      <c r="C9" s="42">
        <v>9</v>
      </c>
      <c r="D9" s="42">
        <v>15</v>
      </c>
      <c r="E9" s="42">
        <v>19</v>
      </c>
      <c r="F9" s="42">
        <v>4</v>
      </c>
      <c r="G9" s="42">
        <v>6550</v>
      </c>
      <c r="N9" s="41" t="s">
        <v>131</v>
      </c>
      <c r="O9" s="42">
        <v>8</v>
      </c>
      <c r="P9" s="42">
        <v>20</v>
      </c>
      <c r="Q9" s="42">
        <v>14</v>
      </c>
      <c r="R9" s="42">
        <v>10</v>
      </c>
      <c r="S9" s="42">
        <v>25</v>
      </c>
      <c r="T9" s="42">
        <v>6550</v>
      </c>
    </row>
    <row r="10" spans="1:25" ht="15" thickBot="1" x14ac:dyDescent="0.4">
      <c r="A10" s="41" t="s">
        <v>132</v>
      </c>
      <c r="B10" s="42">
        <v>18</v>
      </c>
      <c r="C10" s="42">
        <v>22</v>
      </c>
      <c r="D10" s="42">
        <v>2</v>
      </c>
      <c r="E10" s="42">
        <v>16</v>
      </c>
      <c r="F10" s="42">
        <v>15</v>
      </c>
      <c r="G10" s="42">
        <v>17127</v>
      </c>
      <c r="N10" s="41" t="s">
        <v>132</v>
      </c>
      <c r="O10" s="42">
        <v>11</v>
      </c>
      <c r="P10" s="42">
        <v>7</v>
      </c>
      <c r="Q10" s="42">
        <v>27</v>
      </c>
      <c r="R10" s="42">
        <v>13</v>
      </c>
      <c r="S10" s="42">
        <v>14</v>
      </c>
      <c r="T10" s="42">
        <v>17127</v>
      </c>
    </row>
    <row r="11" spans="1:25" ht="15" thickBot="1" x14ac:dyDescent="0.4">
      <c r="A11" s="41" t="s">
        <v>133</v>
      </c>
      <c r="B11" s="42">
        <v>7</v>
      </c>
      <c r="C11" s="42">
        <v>18</v>
      </c>
      <c r="D11" s="42">
        <v>17</v>
      </c>
      <c r="E11" s="42">
        <v>12</v>
      </c>
      <c r="F11" s="42">
        <v>26</v>
      </c>
      <c r="G11" s="42">
        <v>48604</v>
      </c>
      <c r="N11" s="41" t="s">
        <v>133</v>
      </c>
      <c r="O11" s="42">
        <v>22</v>
      </c>
      <c r="P11" s="42">
        <v>11</v>
      </c>
      <c r="Q11" s="42">
        <v>12</v>
      </c>
      <c r="R11" s="42">
        <v>17</v>
      </c>
      <c r="S11" s="42">
        <v>3</v>
      </c>
      <c r="T11" s="42">
        <v>48604</v>
      </c>
    </row>
    <row r="12" spans="1:25" ht="15" thickBot="1" x14ac:dyDescent="0.4">
      <c r="A12" s="41" t="s">
        <v>134</v>
      </c>
      <c r="B12" s="42">
        <v>26</v>
      </c>
      <c r="C12" s="42">
        <v>27</v>
      </c>
      <c r="D12" s="42">
        <v>9</v>
      </c>
      <c r="E12" s="42">
        <v>3</v>
      </c>
      <c r="F12" s="42">
        <v>14</v>
      </c>
      <c r="G12" s="42">
        <v>37022</v>
      </c>
      <c r="N12" s="41" t="s">
        <v>134</v>
      </c>
      <c r="O12" s="42">
        <v>3</v>
      </c>
      <c r="P12" s="42">
        <v>2</v>
      </c>
      <c r="Q12" s="42">
        <v>20</v>
      </c>
      <c r="R12" s="42">
        <v>26</v>
      </c>
      <c r="S12" s="42">
        <v>15</v>
      </c>
      <c r="T12" s="42">
        <v>37022</v>
      </c>
    </row>
    <row r="13" spans="1:25" ht="15" thickBot="1" x14ac:dyDescent="0.4">
      <c r="A13" s="41" t="s">
        <v>135</v>
      </c>
      <c r="B13" s="42">
        <v>4</v>
      </c>
      <c r="C13" s="42">
        <v>11</v>
      </c>
      <c r="D13" s="42">
        <v>6</v>
      </c>
      <c r="E13" s="42">
        <v>23</v>
      </c>
      <c r="F13" s="42">
        <v>21</v>
      </c>
      <c r="G13" s="42">
        <v>16284</v>
      </c>
      <c r="N13" s="41" t="s">
        <v>135</v>
      </c>
      <c r="O13" s="42">
        <v>25</v>
      </c>
      <c r="P13" s="42">
        <v>18</v>
      </c>
      <c r="Q13" s="42">
        <v>23</v>
      </c>
      <c r="R13" s="42">
        <v>6</v>
      </c>
      <c r="S13" s="42">
        <v>8</v>
      </c>
      <c r="T13" s="42">
        <v>16284</v>
      </c>
    </row>
    <row r="14" spans="1:25" ht="15" thickBot="1" x14ac:dyDescent="0.4">
      <c r="A14" s="41" t="s">
        <v>136</v>
      </c>
      <c r="B14" s="42">
        <v>5</v>
      </c>
      <c r="C14" s="42">
        <v>17</v>
      </c>
      <c r="D14" s="42">
        <v>14</v>
      </c>
      <c r="E14" s="42">
        <v>14</v>
      </c>
      <c r="F14" s="42">
        <v>5</v>
      </c>
      <c r="G14" s="42">
        <v>52881</v>
      </c>
      <c r="N14" s="41" t="s">
        <v>136</v>
      </c>
      <c r="O14" s="42">
        <v>24</v>
      </c>
      <c r="P14" s="42">
        <v>12</v>
      </c>
      <c r="Q14" s="42">
        <v>15</v>
      </c>
      <c r="R14" s="42">
        <v>15</v>
      </c>
      <c r="S14" s="42">
        <v>24</v>
      </c>
      <c r="T14" s="42">
        <v>52881</v>
      </c>
    </row>
    <row r="15" spans="1:25" ht="15" thickBot="1" x14ac:dyDescent="0.4">
      <c r="A15" s="41" t="s">
        <v>137</v>
      </c>
      <c r="B15" s="42">
        <v>19</v>
      </c>
      <c r="C15" s="42">
        <v>2</v>
      </c>
      <c r="D15" s="42">
        <v>24</v>
      </c>
      <c r="E15" s="42">
        <v>6</v>
      </c>
      <c r="F15" s="42">
        <v>9</v>
      </c>
      <c r="G15" s="42">
        <v>17095</v>
      </c>
      <c r="N15" s="41" t="s">
        <v>137</v>
      </c>
      <c r="O15" s="42">
        <v>10</v>
      </c>
      <c r="P15" s="42">
        <v>27</v>
      </c>
      <c r="Q15" s="42">
        <v>5</v>
      </c>
      <c r="R15" s="42">
        <v>23</v>
      </c>
      <c r="S15" s="42">
        <v>20</v>
      </c>
      <c r="T15" s="42">
        <v>17095</v>
      </c>
    </row>
    <row r="16" spans="1:25" ht="15" thickBot="1" x14ac:dyDescent="0.4">
      <c r="A16" s="41" t="s">
        <v>138</v>
      </c>
      <c r="B16" s="42">
        <v>23</v>
      </c>
      <c r="C16" s="42">
        <v>3</v>
      </c>
      <c r="D16" s="42">
        <v>26</v>
      </c>
      <c r="E16" s="42">
        <v>4</v>
      </c>
      <c r="F16" s="42">
        <v>6</v>
      </c>
      <c r="G16" s="42">
        <v>23634</v>
      </c>
      <c r="N16" s="41" t="s">
        <v>138</v>
      </c>
      <c r="O16" s="42">
        <v>6</v>
      </c>
      <c r="P16" s="42">
        <v>26</v>
      </c>
      <c r="Q16" s="42">
        <v>3</v>
      </c>
      <c r="R16" s="42">
        <v>25</v>
      </c>
      <c r="S16" s="42">
        <v>23</v>
      </c>
      <c r="T16" s="42">
        <v>23634</v>
      </c>
    </row>
    <row r="17" spans="1:20" ht="15" thickBot="1" x14ac:dyDescent="0.4">
      <c r="A17" s="41" t="s">
        <v>139</v>
      </c>
      <c r="B17" s="42">
        <v>24</v>
      </c>
      <c r="C17" s="42">
        <v>4</v>
      </c>
      <c r="D17" s="42">
        <v>19</v>
      </c>
      <c r="E17" s="42">
        <v>1</v>
      </c>
      <c r="F17" s="42">
        <v>7</v>
      </c>
      <c r="G17" s="42">
        <v>33088</v>
      </c>
      <c r="N17" s="41" t="s">
        <v>139</v>
      </c>
      <c r="O17" s="42">
        <v>5</v>
      </c>
      <c r="P17" s="42">
        <v>25</v>
      </c>
      <c r="Q17" s="42">
        <v>10</v>
      </c>
      <c r="R17" s="42">
        <v>28</v>
      </c>
      <c r="S17" s="42">
        <v>22</v>
      </c>
      <c r="T17" s="42">
        <v>33088</v>
      </c>
    </row>
    <row r="18" spans="1:20" ht="15" thickBot="1" x14ac:dyDescent="0.4">
      <c r="A18" s="41" t="s">
        <v>140</v>
      </c>
      <c r="B18" s="42">
        <v>14</v>
      </c>
      <c r="C18" s="42">
        <v>5</v>
      </c>
      <c r="D18" s="42">
        <v>11</v>
      </c>
      <c r="E18" s="42">
        <v>12</v>
      </c>
      <c r="F18" s="42">
        <v>12</v>
      </c>
      <c r="G18" s="42">
        <v>11248</v>
      </c>
      <c r="N18" s="41" t="s">
        <v>140</v>
      </c>
      <c r="O18" s="42">
        <v>15</v>
      </c>
      <c r="P18" s="42">
        <v>24</v>
      </c>
      <c r="Q18" s="42">
        <v>18</v>
      </c>
      <c r="R18" s="42">
        <v>17</v>
      </c>
      <c r="S18" s="42">
        <v>17</v>
      </c>
      <c r="T18" s="42">
        <v>11248</v>
      </c>
    </row>
    <row r="19" spans="1:20" ht="15" thickBot="1" x14ac:dyDescent="0.4">
      <c r="A19" s="41" t="s">
        <v>141</v>
      </c>
      <c r="B19" s="42">
        <v>25</v>
      </c>
      <c r="C19" s="42">
        <v>1</v>
      </c>
      <c r="D19" s="42">
        <v>25</v>
      </c>
      <c r="E19" s="42">
        <v>5</v>
      </c>
      <c r="F19" s="42">
        <v>8</v>
      </c>
      <c r="G19" s="42">
        <v>27732</v>
      </c>
      <c r="N19" s="41" t="s">
        <v>141</v>
      </c>
      <c r="O19" s="42">
        <v>4</v>
      </c>
      <c r="P19" s="42">
        <v>28</v>
      </c>
      <c r="Q19" s="42">
        <v>4</v>
      </c>
      <c r="R19" s="42">
        <v>24</v>
      </c>
      <c r="S19" s="42">
        <v>21</v>
      </c>
      <c r="T19" s="42">
        <v>27732</v>
      </c>
    </row>
    <row r="20" spans="1:20" ht="15" thickBot="1" x14ac:dyDescent="0.4">
      <c r="A20" s="41" t="s">
        <v>142</v>
      </c>
      <c r="B20" s="42">
        <v>3</v>
      </c>
      <c r="C20" s="42">
        <v>10</v>
      </c>
      <c r="D20" s="42">
        <v>15</v>
      </c>
      <c r="E20" s="42">
        <v>23</v>
      </c>
      <c r="F20" s="42">
        <v>20</v>
      </c>
      <c r="G20" s="42">
        <v>22792</v>
      </c>
      <c r="N20" s="41" t="s">
        <v>142</v>
      </c>
      <c r="O20" s="42">
        <v>26</v>
      </c>
      <c r="P20" s="42">
        <v>19</v>
      </c>
      <c r="Q20" s="42">
        <v>14</v>
      </c>
      <c r="R20" s="42">
        <v>6</v>
      </c>
      <c r="S20" s="42">
        <v>9</v>
      </c>
      <c r="T20" s="42">
        <v>22792</v>
      </c>
    </row>
    <row r="21" spans="1:20" ht="15" thickBot="1" x14ac:dyDescent="0.4">
      <c r="A21" s="41" t="s">
        <v>143</v>
      </c>
      <c r="B21" s="42">
        <v>9</v>
      </c>
      <c r="C21" s="42">
        <v>15</v>
      </c>
      <c r="D21" s="42">
        <v>5</v>
      </c>
      <c r="E21" s="42">
        <v>25</v>
      </c>
      <c r="F21" s="42">
        <v>26</v>
      </c>
      <c r="G21" s="42">
        <v>12570</v>
      </c>
      <c r="N21" s="41" t="s">
        <v>143</v>
      </c>
      <c r="O21" s="42">
        <v>20</v>
      </c>
      <c r="P21" s="42">
        <v>14</v>
      </c>
      <c r="Q21" s="42">
        <v>24</v>
      </c>
      <c r="R21" s="42">
        <v>4</v>
      </c>
      <c r="S21" s="42">
        <v>3</v>
      </c>
      <c r="T21" s="42">
        <v>12570</v>
      </c>
    </row>
    <row r="22" spans="1:20" ht="15" thickBot="1" x14ac:dyDescent="0.4">
      <c r="A22" s="41" t="s">
        <v>144</v>
      </c>
      <c r="B22" s="42">
        <v>10</v>
      </c>
      <c r="C22" s="42">
        <v>7</v>
      </c>
      <c r="D22" s="42">
        <v>1</v>
      </c>
      <c r="E22" s="42">
        <v>21</v>
      </c>
      <c r="F22" s="42">
        <v>25</v>
      </c>
      <c r="G22" s="42">
        <v>13402</v>
      </c>
      <c r="N22" s="41" t="s">
        <v>144</v>
      </c>
      <c r="O22" s="42">
        <v>19</v>
      </c>
      <c r="P22" s="42">
        <v>22</v>
      </c>
      <c r="Q22" s="42">
        <v>28</v>
      </c>
      <c r="R22" s="42">
        <v>8</v>
      </c>
      <c r="S22" s="42">
        <v>4</v>
      </c>
      <c r="T22" s="42">
        <v>13402</v>
      </c>
    </row>
    <row r="23" spans="1:20" ht="15" thickBot="1" x14ac:dyDescent="0.4">
      <c r="A23" s="41" t="s">
        <v>145</v>
      </c>
      <c r="B23" s="42">
        <v>1</v>
      </c>
      <c r="C23" s="42">
        <v>25</v>
      </c>
      <c r="D23" s="42">
        <v>21</v>
      </c>
      <c r="E23" s="42">
        <v>25</v>
      </c>
      <c r="F23" s="42">
        <v>24</v>
      </c>
      <c r="G23" s="42">
        <v>91162</v>
      </c>
      <c r="N23" s="41" t="s">
        <v>145</v>
      </c>
      <c r="O23" s="42">
        <v>28</v>
      </c>
      <c r="P23" s="42">
        <v>4</v>
      </c>
      <c r="Q23" s="42">
        <v>8</v>
      </c>
      <c r="R23" s="42">
        <v>4</v>
      </c>
      <c r="S23" s="42">
        <v>5</v>
      </c>
      <c r="T23" s="42">
        <v>91162</v>
      </c>
    </row>
    <row r="24" spans="1:20" ht="15" thickBot="1" x14ac:dyDescent="0.4">
      <c r="A24" s="41" t="s">
        <v>146</v>
      </c>
      <c r="B24" s="42">
        <v>20</v>
      </c>
      <c r="C24" s="42">
        <v>20</v>
      </c>
      <c r="D24" s="42">
        <v>13</v>
      </c>
      <c r="E24" s="42">
        <v>21</v>
      </c>
      <c r="F24" s="42">
        <v>3</v>
      </c>
      <c r="G24" s="42">
        <v>11848</v>
      </c>
      <c r="N24" s="41" t="s">
        <v>146</v>
      </c>
      <c r="O24" s="42">
        <v>9</v>
      </c>
      <c r="P24" s="42">
        <v>9</v>
      </c>
      <c r="Q24" s="42">
        <v>16</v>
      </c>
      <c r="R24" s="42">
        <v>8</v>
      </c>
      <c r="S24" s="42">
        <v>26</v>
      </c>
      <c r="T24" s="42">
        <v>11848</v>
      </c>
    </row>
    <row r="25" spans="1:20" ht="15" thickBot="1" x14ac:dyDescent="0.4">
      <c r="A25" s="41" t="s">
        <v>147</v>
      </c>
      <c r="B25" s="42">
        <v>2</v>
      </c>
      <c r="C25" s="42">
        <v>28</v>
      </c>
      <c r="D25" s="42">
        <v>27</v>
      </c>
      <c r="E25" s="42">
        <v>25</v>
      </c>
      <c r="F25" s="42">
        <v>22</v>
      </c>
      <c r="G25" s="42">
        <v>21616</v>
      </c>
      <c r="N25" s="41" t="s">
        <v>147</v>
      </c>
      <c r="O25" s="42">
        <v>27</v>
      </c>
      <c r="P25" s="42">
        <v>1</v>
      </c>
      <c r="Q25" s="42">
        <v>2</v>
      </c>
      <c r="R25" s="42">
        <v>4</v>
      </c>
      <c r="S25" s="42">
        <v>7</v>
      </c>
      <c r="T25" s="42">
        <v>21616</v>
      </c>
    </row>
    <row r="26" spans="1:20" ht="15" thickBot="1" x14ac:dyDescent="0.4">
      <c r="A26" s="41" t="s">
        <v>148</v>
      </c>
      <c r="B26" s="42">
        <v>16</v>
      </c>
      <c r="C26" s="42">
        <v>26</v>
      </c>
      <c r="D26" s="42">
        <v>20</v>
      </c>
      <c r="E26" s="42">
        <v>16</v>
      </c>
      <c r="F26" s="42">
        <v>18</v>
      </c>
      <c r="G26" s="42">
        <v>41659</v>
      </c>
      <c r="N26" s="41" t="s">
        <v>148</v>
      </c>
      <c r="O26" s="42">
        <v>13</v>
      </c>
      <c r="P26" s="42">
        <v>3</v>
      </c>
      <c r="Q26" s="42">
        <v>9</v>
      </c>
      <c r="R26" s="42">
        <v>13</v>
      </c>
      <c r="S26" s="42">
        <v>11</v>
      </c>
      <c r="T26" s="42">
        <v>41659</v>
      </c>
    </row>
    <row r="27" spans="1:20" ht="15" thickBot="1" x14ac:dyDescent="0.4">
      <c r="A27" s="41" t="s">
        <v>149</v>
      </c>
      <c r="B27" s="42">
        <v>11</v>
      </c>
      <c r="C27" s="42">
        <v>24</v>
      </c>
      <c r="D27" s="42">
        <v>12</v>
      </c>
      <c r="E27" s="42">
        <v>15</v>
      </c>
      <c r="F27" s="42">
        <v>17</v>
      </c>
      <c r="G27" s="42">
        <v>40060</v>
      </c>
      <c r="N27" s="41" t="s">
        <v>149</v>
      </c>
      <c r="O27" s="42">
        <v>18</v>
      </c>
      <c r="P27" s="42">
        <v>5</v>
      </c>
      <c r="Q27" s="42">
        <v>17</v>
      </c>
      <c r="R27" s="42">
        <v>14</v>
      </c>
      <c r="S27" s="42">
        <v>12</v>
      </c>
      <c r="T27" s="42">
        <v>40060</v>
      </c>
    </row>
    <row r="28" spans="1:20" ht="15" thickBot="1" x14ac:dyDescent="0.4">
      <c r="A28" s="41" t="s">
        <v>150</v>
      </c>
      <c r="B28" s="42">
        <v>28</v>
      </c>
      <c r="C28" s="42">
        <v>14</v>
      </c>
      <c r="D28" s="42">
        <v>3</v>
      </c>
      <c r="E28" s="42">
        <v>10</v>
      </c>
      <c r="F28" s="42">
        <v>10</v>
      </c>
      <c r="G28" s="42">
        <v>11368</v>
      </c>
      <c r="N28" s="41" t="s">
        <v>150</v>
      </c>
      <c r="O28" s="42">
        <v>1</v>
      </c>
      <c r="P28" s="42">
        <v>15</v>
      </c>
      <c r="Q28" s="42">
        <v>26</v>
      </c>
      <c r="R28" s="42">
        <v>19</v>
      </c>
      <c r="S28" s="42">
        <v>19</v>
      </c>
      <c r="T28" s="42">
        <v>11368</v>
      </c>
    </row>
    <row r="29" spans="1:20" ht="15" thickBot="1" x14ac:dyDescent="0.4">
      <c r="A29" s="41" t="s">
        <v>151</v>
      </c>
      <c r="B29" s="42">
        <v>17</v>
      </c>
      <c r="C29" s="42">
        <v>8</v>
      </c>
      <c r="D29" s="42">
        <v>28</v>
      </c>
      <c r="E29" s="42">
        <v>9</v>
      </c>
      <c r="F29" s="42">
        <v>11</v>
      </c>
      <c r="G29" s="42">
        <v>17950</v>
      </c>
      <c r="N29" s="41" t="s">
        <v>151</v>
      </c>
      <c r="O29" s="42">
        <v>12</v>
      </c>
      <c r="P29" s="42">
        <v>21</v>
      </c>
      <c r="Q29" s="42">
        <v>1</v>
      </c>
      <c r="R29" s="42">
        <v>20</v>
      </c>
      <c r="S29" s="42">
        <v>18</v>
      </c>
      <c r="T29" s="42">
        <v>17950</v>
      </c>
    </row>
    <row r="30" spans="1:20" ht="15" thickBot="1" x14ac:dyDescent="0.4">
      <c r="A30" s="41" t="s">
        <v>152</v>
      </c>
      <c r="B30" s="42">
        <v>27</v>
      </c>
      <c r="C30" s="42">
        <v>6</v>
      </c>
      <c r="D30" s="42">
        <v>22</v>
      </c>
      <c r="E30" s="42">
        <v>10</v>
      </c>
      <c r="F30" s="42">
        <v>2</v>
      </c>
      <c r="G30" s="42">
        <v>8242</v>
      </c>
      <c r="N30" s="41" t="s">
        <v>152</v>
      </c>
      <c r="O30" s="42">
        <v>2</v>
      </c>
      <c r="P30" s="42">
        <v>23</v>
      </c>
      <c r="Q30" s="42">
        <v>7</v>
      </c>
      <c r="R30" s="42">
        <v>19</v>
      </c>
      <c r="S30" s="42">
        <v>27</v>
      </c>
      <c r="T30" s="42">
        <v>8242</v>
      </c>
    </row>
    <row r="31" spans="1:20" ht="15" thickBot="1" x14ac:dyDescent="0.4">
      <c r="A31" s="41" t="s">
        <v>153</v>
      </c>
      <c r="B31" s="42">
        <v>6</v>
      </c>
      <c r="C31" s="42">
        <v>21</v>
      </c>
      <c r="D31" s="42">
        <v>8</v>
      </c>
      <c r="E31" s="42">
        <v>25</v>
      </c>
      <c r="F31" s="42">
        <v>16</v>
      </c>
      <c r="G31" s="42">
        <v>19630</v>
      </c>
      <c r="N31" s="41" t="s">
        <v>153</v>
      </c>
      <c r="O31" s="42">
        <v>23</v>
      </c>
      <c r="P31" s="42">
        <v>8</v>
      </c>
      <c r="Q31" s="42">
        <v>21</v>
      </c>
      <c r="R31" s="42">
        <v>4</v>
      </c>
      <c r="S31" s="42">
        <v>13</v>
      </c>
      <c r="T31" s="42">
        <v>19630</v>
      </c>
    </row>
    <row r="32" spans="1:20" ht="15" thickBot="1" x14ac:dyDescent="0.4">
      <c r="A32" s="41" t="s">
        <v>154</v>
      </c>
      <c r="B32" s="42">
        <v>15</v>
      </c>
      <c r="C32" s="42">
        <v>13</v>
      </c>
      <c r="D32" s="42">
        <v>4</v>
      </c>
      <c r="E32" s="42">
        <v>19</v>
      </c>
      <c r="F32" s="42">
        <v>19</v>
      </c>
      <c r="G32" s="42">
        <v>14791</v>
      </c>
      <c r="N32" s="41" t="s">
        <v>154</v>
      </c>
      <c r="O32" s="42">
        <v>14</v>
      </c>
      <c r="P32" s="42">
        <v>16</v>
      </c>
      <c r="Q32" s="42">
        <v>25</v>
      </c>
      <c r="R32" s="42">
        <v>10</v>
      </c>
      <c r="S32" s="42">
        <v>10</v>
      </c>
      <c r="T32" s="42">
        <v>14791</v>
      </c>
    </row>
    <row r="33" spans="1:20" ht="15" thickBot="1" x14ac:dyDescent="0.4">
      <c r="A33" s="41" t="s">
        <v>155</v>
      </c>
      <c r="B33" s="42">
        <v>8</v>
      </c>
      <c r="C33" s="42">
        <v>16</v>
      </c>
      <c r="D33" s="42">
        <v>7</v>
      </c>
      <c r="E33" s="42">
        <v>8</v>
      </c>
      <c r="F33" s="42">
        <v>23</v>
      </c>
      <c r="G33" s="42">
        <v>39309</v>
      </c>
      <c r="N33" s="41" t="s">
        <v>155</v>
      </c>
      <c r="O33" s="42">
        <v>21</v>
      </c>
      <c r="P33" s="42">
        <v>13</v>
      </c>
      <c r="Q33" s="42">
        <v>22</v>
      </c>
      <c r="R33" s="42">
        <v>21</v>
      </c>
      <c r="S33" s="42">
        <v>6</v>
      </c>
      <c r="T33" s="42">
        <v>39309</v>
      </c>
    </row>
    <row r="34" spans="1:20" ht="15" thickBot="1" x14ac:dyDescent="0.4">
      <c r="A34" s="41" t="s">
        <v>156</v>
      </c>
      <c r="B34" s="42">
        <v>12</v>
      </c>
      <c r="C34" s="42">
        <v>23</v>
      </c>
      <c r="D34" s="42">
        <v>10</v>
      </c>
      <c r="E34" s="42">
        <v>7</v>
      </c>
      <c r="F34" s="42">
        <v>28</v>
      </c>
      <c r="G34" s="42">
        <v>45393</v>
      </c>
      <c r="N34" s="41" t="s">
        <v>156</v>
      </c>
      <c r="O34" s="42">
        <v>17</v>
      </c>
      <c r="P34" s="42">
        <v>6</v>
      </c>
      <c r="Q34" s="42">
        <v>19</v>
      </c>
      <c r="R34" s="42">
        <v>22</v>
      </c>
      <c r="S34" s="42">
        <v>1</v>
      </c>
      <c r="T34" s="42">
        <v>45393</v>
      </c>
    </row>
    <row r="35" spans="1:20" ht="15" thickBot="1" x14ac:dyDescent="0.4">
      <c r="A35" s="41" t="s">
        <v>157</v>
      </c>
      <c r="B35" s="42">
        <v>22</v>
      </c>
      <c r="C35" s="42">
        <v>19</v>
      </c>
      <c r="D35" s="42">
        <v>18</v>
      </c>
      <c r="E35" s="42">
        <v>2</v>
      </c>
      <c r="F35" s="42">
        <v>1</v>
      </c>
      <c r="G35" s="42">
        <v>34938</v>
      </c>
      <c r="N35" s="41" t="s">
        <v>157</v>
      </c>
      <c r="O35" s="42">
        <v>7</v>
      </c>
      <c r="P35" s="42">
        <v>10</v>
      </c>
      <c r="Q35" s="42">
        <v>11</v>
      </c>
      <c r="R35" s="42">
        <v>27</v>
      </c>
      <c r="S35" s="42">
        <v>28</v>
      </c>
      <c r="T35" s="42">
        <v>34938</v>
      </c>
    </row>
    <row r="36" spans="1:20" ht="18.5" thickBot="1" x14ac:dyDescent="0.4">
      <c r="A36" s="21"/>
      <c r="N36" s="21"/>
    </row>
    <row r="37" spans="1:20" ht="15" thickBot="1" x14ac:dyDescent="0.4">
      <c r="A37" s="41" t="s">
        <v>158</v>
      </c>
      <c r="B37" s="41" t="s">
        <v>122</v>
      </c>
      <c r="C37" s="41" t="s">
        <v>123</v>
      </c>
      <c r="D37" s="41" t="s">
        <v>124</v>
      </c>
      <c r="E37" s="41" t="s">
        <v>125</v>
      </c>
      <c r="F37" s="41" t="s">
        <v>126</v>
      </c>
      <c r="N37" s="41" t="s">
        <v>158</v>
      </c>
      <c r="O37" s="41" t="s">
        <v>122</v>
      </c>
      <c r="P37" s="41" t="s">
        <v>123</v>
      </c>
      <c r="Q37" s="41" t="s">
        <v>124</v>
      </c>
      <c r="R37" s="41" t="s">
        <v>125</v>
      </c>
      <c r="S37" s="41" t="s">
        <v>126</v>
      </c>
    </row>
    <row r="38" spans="1:20" ht="20" thickBot="1" x14ac:dyDescent="0.4">
      <c r="A38" s="41" t="s">
        <v>159</v>
      </c>
      <c r="B38" s="42" t="s">
        <v>386</v>
      </c>
      <c r="C38" s="42" t="s">
        <v>387</v>
      </c>
      <c r="D38" s="42" t="s">
        <v>388</v>
      </c>
      <c r="E38" s="42" t="s">
        <v>389</v>
      </c>
      <c r="F38" s="42" t="s">
        <v>390</v>
      </c>
      <c r="N38" s="41" t="s">
        <v>159</v>
      </c>
      <c r="O38" s="42" t="s">
        <v>409</v>
      </c>
      <c r="P38" s="42" t="s">
        <v>410</v>
      </c>
      <c r="Q38" s="42" t="s">
        <v>411</v>
      </c>
      <c r="R38" s="42" t="s">
        <v>412</v>
      </c>
      <c r="S38" s="42" t="s">
        <v>413</v>
      </c>
    </row>
    <row r="39" spans="1:20" ht="20" thickBot="1" x14ac:dyDescent="0.4">
      <c r="A39" s="41" t="s">
        <v>160</v>
      </c>
      <c r="B39" s="42" t="s">
        <v>391</v>
      </c>
      <c r="C39" s="42" t="s">
        <v>187</v>
      </c>
      <c r="D39" s="42" t="s">
        <v>388</v>
      </c>
      <c r="E39" s="42" t="s">
        <v>389</v>
      </c>
      <c r="F39" s="42" t="s">
        <v>390</v>
      </c>
      <c r="N39" s="41" t="s">
        <v>160</v>
      </c>
      <c r="O39" s="42" t="s">
        <v>414</v>
      </c>
      <c r="P39" s="42" t="s">
        <v>410</v>
      </c>
      <c r="Q39" s="42" t="s">
        <v>415</v>
      </c>
      <c r="R39" s="42" t="s">
        <v>412</v>
      </c>
      <c r="S39" s="42" t="s">
        <v>416</v>
      </c>
    </row>
    <row r="40" spans="1:20" ht="20" thickBot="1" x14ac:dyDescent="0.4">
      <c r="A40" s="41" t="s">
        <v>161</v>
      </c>
      <c r="B40" s="42" t="s">
        <v>392</v>
      </c>
      <c r="C40" s="42" t="s">
        <v>187</v>
      </c>
      <c r="D40" s="42" t="s">
        <v>388</v>
      </c>
      <c r="E40" s="42" t="s">
        <v>389</v>
      </c>
      <c r="F40" s="42" t="s">
        <v>390</v>
      </c>
      <c r="N40" s="41" t="s">
        <v>161</v>
      </c>
      <c r="O40" s="42" t="s">
        <v>414</v>
      </c>
      <c r="P40" s="42" t="s">
        <v>410</v>
      </c>
      <c r="Q40" s="42" t="s">
        <v>415</v>
      </c>
      <c r="R40" s="42" t="s">
        <v>412</v>
      </c>
      <c r="S40" s="42" t="s">
        <v>416</v>
      </c>
    </row>
    <row r="41" spans="1:20" ht="20" thickBot="1" x14ac:dyDescent="0.4">
      <c r="A41" s="41" t="s">
        <v>162</v>
      </c>
      <c r="B41" s="42" t="s">
        <v>393</v>
      </c>
      <c r="C41" s="42" t="s">
        <v>187</v>
      </c>
      <c r="D41" s="42" t="s">
        <v>388</v>
      </c>
      <c r="E41" s="42" t="s">
        <v>394</v>
      </c>
      <c r="F41" s="42" t="s">
        <v>395</v>
      </c>
      <c r="N41" s="41" t="s">
        <v>162</v>
      </c>
      <c r="O41" s="42" t="s">
        <v>414</v>
      </c>
      <c r="P41" s="42" t="s">
        <v>410</v>
      </c>
      <c r="Q41" s="42" t="s">
        <v>415</v>
      </c>
      <c r="R41" s="42" t="s">
        <v>412</v>
      </c>
      <c r="S41" s="42" t="s">
        <v>416</v>
      </c>
    </row>
    <row r="42" spans="1:20" ht="20" thickBot="1" x14ac:dyDescent="0.4">
      <c r="A42" s="41" t="s">
        <v>163</v>
      </c>
      <c r="B42" s="42" t="s">
        <v>393</v>
      </c>
      <c r="C42" s="42" t="s">
        <v>187</v>
      </c>
      <c r="D42" s="42" t="s">
        <v>396</v>
      </c>
      <c r="E42" s="42" t="s">
        <v>394</v>
      </c>
      <c r="F42" s="42" t="s">
        <v>395</v>
      </c>
      <c r="N42" s="41" t="s">
        <v>163</v>
      </c>
      <c r="O42" s="42" t="s">
        <v>414</v>
      </c>
      <c r="P42" s="42" t="s">
        <v>417</v>
      </c>
      <c r="Q42" s="42" t="s">
        <v>415</v>
      </c>
      <c r="R42" s="42" t="s">
        <v>412</v>
      </c>
      <c r="S42" s="42" t="s">
        <v>416</v>
      </c>
    </row>
    <row r="43" spans="1:20" ht="20" thickBot="1" x14ac:dyDescent="0.4">
      <c r="A43" s="41" t="s">
        <v>164</v>
      </c>
      <c r="B43" s="42" t="s">
        <v>393</v>
      </c>
      <c r="C43" s="42" t="s">
        <v>187</v>
      </c>
      <c r="D43" s="42" t="s">
        <v>396</v>
      </c>
      <c r="E43" s="42" t="s">
        <v>397</v>
      </c>
      <c r="F43" s="42" t="s">
        <v>187</v>
      </c>
      <c r="N43" s="41" t="s">
        <v>164</v>
      </c>
      <c r="O43" s="42" t="s">
        <v>418</v>
      </c>
      <c r="P43" s="42" t="s">
        <v>417</v>
      </c>
      <c r="Q43" s="42" t="s">
        <v>415</v>
      </c>
      <c r="R43" s="42" t="s">
        <v>412</v>
      </c>
      <c r="S43" s="42" t="s">
        <v>416</v>
      </c>
    </row>
    <row r="44" spans="1:20" ht="20" thickBot="1" x14ac:dyDescent="0.4">
      <c r="A44" s="41" t="s">
        <v>165</v>
      </c>
      <c r="B44" s="42" t="s">
        <v>393</v>
      </c>
      <c r="C44" s="42" t="s">
        <v>187</v>
      </c>
      <c r="D44" s="42" t="s">
        <v>396</v>
      </c>
      <c r="E44" s="42" t="s">
        <v>397</v>
      </c>
      <c r="F44" s="42" t="s">
        <v>187</v>
      </c>
      <c r="N44" s="41" t="s">
        <v>165</v>
      </c>
      <c r="O44" s="42" t="s">
        <v>418</v>
      </c>
      <c r="P44" s="42" t="s">
        <v>419</v>
      </c>
      <c r="Q44" s="42" t="s">
        <v>415</v>
      </c>
      <c r="R44" s="42" t="s">
        <v>412</v>
      </c>
      <c r="S44" s="42" t="s">
        <v>420</v>
      </c>
    </row>
    <row r="45" spans="1:20" ht="20" thickBot="1" x14ac:dyDescent="0.4">
      <c r="A45" s="41" t="s">
        <v>166</v>
      </c>
      <c r="B45" s="42" t="s">
        <v>398</v>
      </c>
      <c r="C45" s="42" t="s">
        <v>187</v>
      </c>
      <c r="D45" s="42" t="s">
        <v>396</v>
      </c>
      <c r="E45" s="42" t="s">
        <v>399</v>
      </c>
      <c r="F45" s="42" t="s">
        <v>187</v>
      </c>
      <c r="N45" s="41" t="s">
        <v>166</v>
      </c>
      <c r="O45" s="42" t="s">
        <v>421</v>
      </c>
      <c r="P45" s="42" t="s">
        <v>419</v>
      </c>
      <c r="Q45" s="42" t="s">
        <v>415</v>
      </c>
      <c r="R45" s="42" t="s">
        <v>412</v>
      </c>
      <c r="S45" s="42" t="s">
        <v>420</v>
      </c>
    </row>
    <row r="46" spans="1:20" ht="20" thickBot="1" x14ac:dyDescent="0.4">
      <c r="A46" s="41" t="s">
        <v>167</v>
      </c>
      <c r="B46" s="42" t="s">
        <v>400</v>
      </c>
      <c r="C46" s="42" t="s">
        <v>187</v>
      </c>
      <c r="D46" s="42" t="s">
        <v>396</v>
      </c>
      <c r="E46" s="42" t="s">
        <v>399</v>
      </c>
      <c r="F46" s="42" t="s">
        <v>187</v>
      </c>
      <c r="N46" s="41" t="s">
        <v>167</v>
      </c>
      <c r="O46" s="42" t="s">
        <v>421</v>
      </c>
      <c r="P46" s="42" t="s">
        <v>419</v>
      </c>
      <c r="Q46" s="42" t="s">
        <v>415</v>
      </c>
      <c r="R46" s="42" t="s">
        <v>412</v>
      </c>
      <c r="S46" s="42" t="s">
        <v>422</v>
      </c>
    </row>
    <row r="47" spans="1:20" ht="20" thickBot="1" x14ac:dyDescent="0.4">
      <c r="A47" s="41" t="s">
        <v>168</v>
      </c>
      <c r="B47" s="42" t="s">
        <v>400</v>
      </c>
      <c r="C47" s="42" t="s">
        <v>187</v>
      </c>
      <c r="D47" s="42" t="s">
        <v>396</v>
      </c>
      <c r="E47" s="42" t="s">
        <v>401</v>
      </c>
      <c r="F47" s="42" t="s">
        <v>187</v>
      </c>
      <c r="N47" s="41" t="s">
        <v>168</v>
      </c>
      <c r="O47" s="42" t="s">
        <v>421</v>
      </c>
      <c r="P47" s="42" t="s">
        <v>419</v>
      </c>
      <c r="Q47" s="42" t="s">
        <v>415</v>
      </c>
      <c r="R47" s="42" t="s">
        <v>412</v>
      </c>
      <c r="S47" s="42" t="s">
        <v>422</v>
      </c>
    </row>
    <row r="48" spans="1:20" ht="20" thickBot="1" x14ac:dyDescent="0.4">
      <c r="A48" s="41" t="s">
        <v>169</v>
      </c>
      <c r="B48" s="42" t="s">
        <v>400</v>
      </c>
      <c r="C48" s="42" t="s">
        <v>187</v>
      </c>
      <c r="D48" s="42" t="s">
        <v>396</v>
      </c>
      <c r="E48" s="42" t="s">
        <v>401</v>
      </c>
      <c r="F48" s="42" t="s">
        <v>187</v>
      </c>
      <c r="N48" s="41" t="s">
        <v>169</v>
      </c>
      <c r="O48" s="42" t="s">
        <v>421</v>
      </c>
      <c r="P48" s="42" t="s">
        <v>419</v>
      </c>
      <c r="Q48" s="42" t="s">
        <v>415</v>
      </c>
      <c r="R48" s="42" t="s">
        <v>412</v>
      </c>
      <c r="S48" s="42" t="s">
        <v>422</v>
      </c>
    </row>
    <row r="49" spans="1:19" ht="20" thickBot="1" x14ac:dyDescent="0.4">
      <c r="A49" s="41" t="s">
        <v>170</v>
      </c>
      <c r="B49" s="42" t="s">
        <v>400</v>
      </c>
      <c r="C49" s="42" t="s">
        <v>187</v>
      </c>
      <c r="D49" s="42" t="s">
        <v>396</v>
      </c>
      <c r="E49" s="42" t="s">
        <v>401</v>
      </c>
      <c r="F49" s="42" t="s">
        <v>187</v>
      </c>
      <c r="N49" s="41" t="s">
        <v>170</v>
      </c>
      <c r="O49" s="42" t="s">
        <v>421</v>
      </c>
      <c r="P49" s="42" t="s">
        <v>419</v>
      </c>
      <c r="Q49" s="42" t="s">
        <v>415</v>
      </c>
      <c r="R49" s="42" t="s">
        <v>412</v>
      </c>
      <c r="S49" s="42" t="s">
        <v>422</v>
      </c>
    </row>
    <row r="50" spans="1:19" ht="20" thickBot="1" x14ac:dyDescent="0.4">
      <c r="A50" s="41" t="s">
        <v>171</v>
      </c>
      <c r="B50" s="42" t="s">
        <v>400</v>
      </c>
      <c r="C50" s="42" t="s">
        <v>187</v>
      </c>
      <c r="D50" s="42" t="s">
        <v>396</v>
      </c>
      <c r="E50" s="42" t="s">
        <v>401</v>
      </c>
      <c r="F50" s="42" t="s">
        <v>187</v>
      </c>
      <c r="N50" s="41" t="s">
        <v>171</v>
      </c>
      <c r="O50" s="42" t="s">
        <v>421</v>
      </c>
      <c r="P50" s="42" t="s">
        <v>423</v>
      </c>
      <c r="Q50" s="42" t="s">
        <v>415</v>
      </c>
      <c r="R50" s="42" t="s">
        <v>412</v>
      </c>
      <c r="S50" s="42" t="s">
        <v>422</v>
      </c>
    </row>
    <row r="51" spans="1:19" ht="20" thickBot="1" x14ac:dyDescent="0.4">
      <c r="A51" s="41" t="s">
        <v>172</v>
      </c>
      <c r="B51" s="42" t="s">
        <v>402</v>
      </c>
      <c r="C51" s="42" t="s">
        <v>187</v>
      </c>
      <c r="D51" s="42" t="s">
        <v>396</v>
      </c>
      <c r="E51" s="42" t="s">
        <v>401</v>
      </c>
      <c r="F51" s="42" t="s">
        <v>187</v>
      </c>
      <c r="N51" s="41" t="s">
        <v>172</v>
      </c>
      <c r="O51" s="42" t="s">
        <v>421</v>
      </c>
      <c r="P51" s="42" t="s">
        <v>187</v>
      </c>
      <c r="Q51" s="42" t="s">
        <v>415</v>
      </c>
      <c r="R51" s="42" t="s">
        <v>412</v>
      </c>
      <c r="S51" s="42" t="s">
        <v>424</v>
      </c>
    </row>
    <row r="52" spans="1:19" ht="20" thickBot="1" x14ac:dyDescent="0.4">
      <c r="A52" s="41" t="s">
        <v>173</v>
      </c>
      <c r="B52" s="42" t="s">
        <v>402</v>
      </c>
      <c r="C52" s="42" t="s">
        <v>187</v>
      </c>
      <c r="D52" s="42" t="s">
        <v>396</v>
      </c>
      <c r="E52" s="42" t="s">
        <v>401</v>
      </c>
      <c r="F52" s="42" t="s">
        <v>187</v>
      </c>
      <c r="N52" s="41" t="s">
        <v>173</v>
      </c>
      <c r="O52" s="42" t="s">
        <v>421</v>
      </c>
      <c r="P52" s="42" t="s">
        <v>187</v>
      </c>
      <c r="Q52" s="42" t="s">
        <v>415</v>
      </c>
      <c r="R52" s="42" t="s">
        <v>412</v>
      </c>
      <c r="S52" s="42" t="s">
        <v>424</v>
      </c>
    </row>
    <row r="53" spans="1:19" ht="20" thickBot="1" x14ac:dyDescent="0.4">
      <c r="A53" s="41" t="s">
        <v>174</v>
      </c>
      <c r="B53" s="42" t="s">
        <v>402</v>
      </c>
      <c r="C53" s="42" t="s">
        <v>187</v>
      </c>
      <c r="D53" s="42" t="s">
        <v>396</v>
      </c>
      <c r="E53" s="42" t="s">
        <v>401</v>
      </c>
      <c r="F53" s="42" t="s">
        <v>187</v>
      </c>
      <c r="N53" s="41" t="s">
        <v>174</v>
      </c>
      <c r="O53" s="42" t="s">
        <v>421</v>
      </c>
      <c r="P53" s="42" t="s">
        <v>187</v>
      </c>
      <c r="Q53" s="42" t="s">
        <v>425</v>
      </c>
      <c r="R53" s="42" t="s">
        <v>187</v>
      </c>
      <c r="S53" s="42" t="s">
        <v>424</v>
      </c>
    </row>
    <row r="54" spans="1:19" ht="15" thickBot="1" x14ac:dyDescent="0.4">
      <c r="A54" s="41" t="s">
        <v>175</v>
      </c>
      <c r="B54" s="42" t="s">
        <v>403</v>
      </c>
      <c r="C54" s="42" t="s">
        <v>187</v>
      </c>
      <c r="D54" s="42" t="s">
        <v>396</v>
      </c>
      <c r="E54" s="42" t="s">
        <v>404</v>
      </c>
      <c r="F54" s="42" t="s">
        <v>187</v>
      </c>
      <c r="N54" s="41" t="s">
        <v>175</v>
      </c>
      <c r="O54" s="42" t="s">
        <v>421</v>
      </c>
      <c r="P54" s="42" t="s">
        <v>187</v>
      </c>
      <c r="Q54" s="42" t="s">
        <v>425</v>
      </c>
      <c r="R54" s="42" t="s">
        <v>187</v>
      </c>
      <c r="S54" s="42" t="s">
        <v>424</v>
      </c>
    </row>
    <row r="55" spans="1:19" ht="15" thickBot="1" x14ac:dyDescent="0.4">
      <c r="A55" s="41" t="s">
        <v>176</v>
      </c>
      <c r="B55" s="42" t="s">
        <v>403</v>
      </c>
      <c r="C55" s="42" t="s">
        <v>187</v>
      </c>
      <c r="D55" s="42" t="s">
        <v>405</v>
      </c>
      <c r="E55" s="42" t="s">
        <v>404</v>
      </c>
      <c r="F55" s="42" t="s">
        <v>187</v>
      </c>
      <c r="N55" s="41" t="s">
        <v>176</v>
      </c>
      <c r="O55" s="42" t="s">
        <v>421</v>
      </c>
      <c r="P55" s="42" t="s">
        <v>187</v>
      </c>
      <c r="Q55" s="42" t="s">
        <v>426</v>
      </c>
      <c r="R55" s="42" t="s">
        <v>187</v>
      </c>
      <c r="S55" s="42" t="s">
        <v>424</v>
      </c>
    </row>
    <row r="56" spans="1:19" ht="15" thickBot="1" x14ac:dyDescent="0.4">
      <c r="A56" s="41" t="s">
        <v>177</v>
      </c>
      <c r="B56" s="42" t="s">
        <v>187</v>
      </c>
      <c r="C56" s="42" t="s">
        <v>187</v>
      </c>
      <c r="D56" s="42" t="s">
        <v>406</v>
      </c>
      <c r="E56" s="42" t="s">
        <v>404</v>
      </c>
      <c r="F56" s="42" t="s">
        <v>187</v>
      </c>
      <c r="N56" s="41" t="s">
        <v>177</v>
      </c>
      <c r="O56" s="42" t="s">
        <v>421</v>
      </c>
      <c r="P56" s="42" t="s">
        <v>187</v>
      </c>
      <c r="Q56" s="42" t="s">
        <v>427</v>
      </c>
      <c r="R56" s="42" t="s">
        <v>187</v>
      </c>
      <c r="S56" s="42" t="s">
        <v>424</v>
      </c>
    </row>
    <row r="57" spans="1:19" ht="15" thickBot="1" x14ac:dyDescent="0.4">
      <c r="A57" s="41" t="s">
        <v>178</v>
      </c>
      <c r="B57" s="42" t="s">
        <v>187</v>
      </c>
      <c r="C57" s="42" t="s">
        <v>187</v>
      </c>
      <c r="D57" s="42" t="s">
        <v>406</v>
      </c>
      <c r="E57" s="42" t="s">
        <v>187</v>
      </c>
      <c r="F57" s="42" t="s">
        <v>187</v>
      </c>
      <c r="N57" s="41" t="s">
        <v>178</v>
      </c>
      <c r="O57" s="42" t="s">
        <v>421</v>
      </c>
      <c r="P57" s="42" t="s">
        <v>187</v>
      </c>
      <c r="Q57" s="42" t="s">
        <v>427</v>
      </c>
      <c r="R57" s="42" t="s">
        <v>187</v>
      </c>
      <c r="S57" s="42" t="s">
        <v>424</v>
      </c>
    </row>
    <row r="58" spans="1:19" ht="15" thickBot="1" x14ac:dyDescent="0.4">
      <c r="A58" s="41" t="s">
        <v>179</v>
      </c>
      <c r="B58" s="42" t="s">
        <v>187</v>
      </c>
      <c r="C58" s="42" t="s">
        <v>187</v>
      </c>
      <c r="D58" s="42" t="s">
        <v>187</v>
      </c>
      <c r="E58" s="42" t="s">
        <v>187</v>
      </c>
      <c r="F58" s="42" t="s">
        <v>187</v>
      </c>
      <c r="N58" s="41" t="s">
        <v>179</v>
      </c>
      <c r="O58" s="42" t="s">
        <v>421</v>
      </c>
      <c r="P58" s="42" t="s">
        <v>187</v>
      </c>
      <c r="Q58" s="42" t="s">
        <v>427</v>
      </c>
      <c r="R58" s="42" t="s">
        <v>187</v>
      </c>
      <c r="S58" s="42" t="s">
        <v>424</v>
      </c>
    </row>
    <row r="59" spans="1:19" ht="15" thickBot="1" x14ac:dyDescent="0.4">
      <c r="A59" s="41" t="s">
        <v>180</v>
      </c>
      <c r="B59" s="42" t="s">
        <v>187</v>
      </c>
      <c r="C59" s="42" t="s">
        <v>187</v>
      </c>
      <c r="D59" s="42" t="s">
        <v>187</v>
      </c>
      <c r="E59" s="42" t="s">
        <v>187</v>
      </c>
      <c r="F59" s="42" t="s">
        <v>187</v>
      </c>
      <c r="N59" s="41" t="s">
        <v>180</v>
      </c>
      <c r="O59" s="42" t="s">
        <v>421</v>
      </c>
      <c r="P59" s="42" t="s">
        <v>187</v>
      </c>
      <c r="Q59" s="42" t="s">
        <v>427</v>
      </c>
      <c r="R59" s="42" t="s">
        <v>187</v>
      </c>
      <c r="S59" s="42" t="s">
        <v>424</v>
      </c>
    </row>
    <row r="60" spans="1:19" ht="15" thickBot="1" x14ac:dyDescent="0.4">
      <c r="A60" s="41" t="s">
        <v>181</v>
      </c>
      <c r="B60" s="42" t="s">
        <v>187</v>
      </c>
      <c r="C60" s="42" t="s">
        <v>187</v>
      </c>
      <c r="D60" s="42" t="s">
        <v>187</v>
      </c>
      <c r="E60" s="42" t="s">
        <v>187</v>
      </c>
      <c r="F60" s="42" t="s">
        <v>187</v>
      </c>
      <c r="N60" s="41" t="s">
        <v>181</v>
      </c>
      <c r="O60" s="42" t="s">
        <v>421</v>
      </c>
      <c r="P60" s="42" t="s">
        <v>187</v>
      </c>
      <c r="Q60" s="42" t="s">
        <v>427</v>
      </c>
      <c r="R60" s="42" t="s">
        <v>187</v>
      </c>
      <c r="S60" s="42" t="s">
        <v>424</v>
      </c>
    </row>
    <row r="61" spans="1:19" ht="15" thickBot="1" x14ac:dyDescent="0.4">
      <c r="A61" s="41" t="s">
        <v>182</v>
      </c>
      <c r="B61" s="42" t="s">
        <v>187</v>
      </c>
      <c r="C61" s="42" t="s">
        <v>187</v>
      </c>
      <c r="D61" s="42" t="s">
        <v>187</v>
      </c>
      <c r="E61" s="42" t="s">
        <v>187</v>
      </c>
      <c r="F61" s="42" t="s">
        <v>187</v>
      </c>
      <c r="N61" s="41" t="s">
        <v>182</v>
      </c>
      <c r="O61" s="42" t="s">
        <v>421</v>
      </c>
      <c r="P61" s="42" t="s">
        <v>187</v>
      </c>
      <c r="Q61" s="42" t="s">
        <v>187</v>
      </c>
      <c r="R61" s="42" t="s">
        <v>187</v>
      </c>
      <c r="S61" s="42" t="s">
        <v>424</v>
      </c>
    </row>
    <row r="62" spans="1:19" ht="15" thickBot="1" x14ac:dyDescent="0.4">
      <c r="A62" s="41" t="s">
        <v>183</v>
      </c>
      <c r="B62" s="42" t="s">
        <v>187</v>
      </c>
      <c r="C62" s="42" t="s">
        <v>187</v>
      </c>
      <c r="D62" s="42" t="s">
        <v>187</v>
      </c>
      <c r="E62" s="42" t="s">
        <v>187</v>
      </c>
      <c r="F62" s="42" t="s">
        <v>187</v>
      </c>
      <c r="N62" s="41" t="s">
        <v>183</v>
      </c>
      <c r="O62" s="42" t="s">
        <v>421</v>
      </c>
      <c r="P62" s="42" t="s">
        <v>187</v>
      </c>
      <c r="Q62" s="42" t="s">
        <v>187</v>
      </c>
      <c r="R62" s="42" t="s">
        <v>187</v>
      </c>
      <c r="S62" s="42" t="s">
        <v>187</v>
      </c>
    </row>
    <row r="63" spans="1:19" ht="15" thickBot="1" x14ac:dyDescent="0.4">
      <c r="A63" s="41" t="s">
        <v>184</v>
      </c>
      <c r="B63" s="42" t="s">
        <v>187</v>
      </c>
      <c r="C63" s="42" t="s">
        <v>187</v>
      </c>
      <c r="D63" s="42" t="s">
        <v>187</v>
      </c>
      <c r="E63" s="42" t="s">
        <v>187</v>
      </c>
      <c r="F63" s="42" t="s">
        <v>187</v>
      </c>
      <c r="N63" s="41" t="s">
        <v>184</v>
      </c>
      <c r="O63" s="42" t="s">
        <v>421</v>
      </c>
      <c r="P63" s="42" t="s">
        <v>187</v>
      </c>
      <c r="Q63" s="42" t="s">
        <v>187</v>
      </c>
      <c r="R63" s="42" t="s">
        <v>187</v>
      </c>
      <c r="S63" s="42" t="s">
        <v>187</v>
      </c>
    </row>
    <row r="64" spans="1:19" ht="15" thickBot="1" x14ac:dyDescent="0.4">
      <c r="A64" s="41" t="s">
        <v>185</v>
      </c>
      <c r="B64" s="42" t="s">
        <v>187</v>
      </c>
      <c r="C64" s="42" t="s">
        <v>187</v>
      </c>
      <c r="D64" s="42" t="s">
        <v>187</v>
      </c>
      <c r="E64" s="42" t="s">
        <v>187</v>
      </c>
      <c r="F64" s="42" t="s">
        <v>187</v>
      </c>
      <c r="N64" s="41" t="s">
        <v>185</v>
      </c>
      <c r="O64" s="42" t="s">
        <v>187</v>
      </c>
      <c r="P64" s="42" t="s">
        <v>187</v>
      </c>
      <c r="Q64" s="42" t="s">
        <v>187</v>
      </c>
      <c r="R64" s="42" t="s">
        <v>187</v>
      </c>
      <c r="S64" s="42" t="s">
        <v>187</v>
      </c>
    </row>
    <row r="65" spans="1:19" ht="15" thickBot="1" x14ac:dyDescent="0.4">
      <c r="A65" s="41" t="s">
        <v>186</v>
      </c>
      <c r="B65" s="42" t="s">
        <v>187</v>
      </c>
      <c r="C65" s="42" t="s">
        <v>187</v>
      </c>
      <c r="D65" s="42" t="s">
        <v>187</v>
      </c>
      <c r="E65" s="42" t="s">
        <v>187</v>
      </c>
      <c r="F65" s="42" t="s">
        <v>187</v>
      </c>
      <c r="N65" s="41" t="s">
        <v>186</v>
      </c>
      <c r="O65" s="42" t="s">
        <v>187</v>
      </c>
      <c r="P65" s="42" t="s">
        <v>187</v>
      </c>
      <c r="Q65" s="42" t="s">
        <v>187</v>
      </c>
      <c r="R65" s="42" t="s">
        <v>187</v>
      </c>
      <c r="S65" s="42" t="s">
        <v>187</v>
      </c>
    </row>
    <row r="66" spans="1:19" ht="18.5" thickBot="1" x14ac:dyDescent="0.4">
      <c r="A66" s="21"/>
      <c r="N66" s="21"/>
    </row>
    <row r="67" spans="1:19" ht="15" thickBot="1" x14ac:dyDescent="0.4">
      <c r="A67" s="41" t="s">
        <v>188</v>
      </c>
      <c r="B67" s="41" t="s">
        <v>122</v>
      </c>
      <c r="C67" s="41" t="s">
        <v>123</v>
      </c>
      <c r="D67" s="41" t="s">
        <v>124</v>
      </c>
      <c r="E67" s="41" t="s">
        <v>125</v>
      </c>
      <c r="F67" s="41" t="s">
        <v>126</v>
      </c>
      <c r="N67" s="41" t="s">
        <v>188</v>
      </c>
      <c r="O67" s="41" t="s">
        <v>122</v>
      </c>
      <c r="P67" s="41" t="s">
        <v>123</v>
      </c>
      <c r="Q67" s="41" t="s">
        <v>124</v>
      </c>
      <c r="R67" s="41" t="s">
        <v>125</v>
      </c>
      <c r="S67" s="41" t="s">
        <v>126</v>
      </c>
    </row>
    <row r="68" spans="1:19" ht="15" thickBot="1" x14ac:dyDescent="0.4">
      <c r="A68" s="41" t="s">
        <v>159</v>
      </c>
      <c r="B68" s="42">
        <v>92424.3</v>
      </c>
      <c r="C68" s="42">
        <v>2077.4</v>
      </c>
      <c r="D68" s="42">
        <v>3824.7</v>
      </c>
      <c r="E68" s="42">
        <v>33227.800000000003</v>
      </c>
      <c r="F68" s="42">
        <v>3693.4</v>
      </c>
      <c r="N68" s="41" t="s">
        <v>159</v>
      </c>
      <c r="O68" s="42">
        <v>6414</v>
      </c>
      <c r="P68" s="42">
        <v>16904.7</v>
      </c>
      <c r="Q68" s="42">
        <v>15343.7</v>
      </c>
      <c r="R68" s="42">
        <v>6531.9</v>
      </c>
      <c r="S68" s="42">
        <v>32349.8</v>
      </c>
    </row>
    <row r="69" spans="1:19" ht="15" thickBot="1" x14ac:dyDescent="0.4">
      <c r="A69" s="41" t="s">
        <v>160</v>
      </c>
      <c r="B69" s="42">
        <v>21915.3</v>
      </c>
      <c r="C69" s="42">
        <v>0</v>
      </c>
      <c r="D69" s="42">
        <v>3824.7</v>
      </c>
      <c r="E69" s="42">
        <v>33227.800000000003</v>
      </c>
      <c r="F69" s="42">
        <v>3693.4</v>
      </c>
      <c r="N69" s="41" t="s">
        <v>160</v>
      </c>
      <c r="O69" s="42">
        <v>6119.9</v>
      </c>
      <c r="P69" s="42">
        <v>16904.7</v>
      </c>
      <c r="Q69" s="42">
        <v>13728.1</v>
      </c>
      <c r="R69" s="42">
        <v>6531.9</v>
      </c>
      <c r="S69" s="42">
        <v>20407.900000000001</v>
      </c>
    </row>
    <row r="70" spans="1:19" ht="15" thickBot="1" x14ac:dyDescent="0.4">
      <c r="A70" s="41" t="s">
        <v>161</v>
      </c>
      <c r="B70" s="42">
        <v>20624.2</v>
      </c>
      <c r="C70" s="42">
        <v>0</v>
      </c>
      <c r="D70" s="42">
        <v>3824.7</v>
      </c>
      <c r="E70" s="42">
        <v>33227.800000000003</v>
      </c>
      <c r="F70" s="42">
        <v>3693.4</v>
      </c>
      <c r="N70" s="41" t="s">
        <v>161</v>
      </c>
      <c r="O70" s="42">
        <v>6119.9</v>
      </c>
      <c r="P70" s="42">
        <v>16904.7</v>
      </c>
      <c r="Q70" s="42">
        <v>13728.1</v>
      </c>
      <c r="R70" s="42">
        <v>6531.9</v>
      </c>
      <c r="S70" s="42">
        <v>20407.900000000001</v>
      </c>
    </row>
    <row r="71" spans="1:19" ht="15" thickBot="1" x14ac:dyDescent="0.4">
      <c r="A71" s="41" t="s">
        <v>162</v>
      </c>
      <c r="B71" s="42">
        <v>17325.099999999999</v>
      </c>
      <c r="C71" s="42">
        <v>0</v>
      </c>
      <c r="D71" s="42">
        <v>3824.7</v>
      </c>
      <c r="E71" s="42">
        <v>26038.6</v>
      </c>
      <c r="F71" s="42">
        <v>2168.1</v>
      </c>
      <c r="N71" s="41" t="s">
        <v>162</v>
      </c>
      <c r="O71" s="42">
        <v>6119.9</v>
      </c>
      <c r="P71" s="42">
        <v>16904.7</v>
      </c>
      <c r="Q71" s="42">
        <v>13728.1</v>
      </c>
      <c r="R71" s="42">
        <v>6531.9</v>
      </c>
      <c r="S71" s="42">
        <v>20407.900000000001</v>
      </c>
    </row>
    <row r="72" spans="1:19" ht="15" thickBot="1" x14ac:dyDescent="0.4">
      <c r="A72" s="41" t="s">
        <v>163</v>
      </c>
      <c r="B72" s="42">
        <v>17325.099999999999</v>
      </c>
      <c r="C72" s="42">
        <v>0</v>
      </c>
      <c r="D72" s="42">
        <v>3403</v>
      </c>
      <c r="E72" s="42">
        <v>26038.6</v>
      </c>
      <c r="F72" s="42">
        <v>2168.1</v>
      </c>
      <c r="N72" s="41" t="s">
        <v>163</v>
      </c>
      <c r="O72" s="42">
        <v>6119.9</v>
      </c>
      <c r="P72" s="42">
        <v>11663.8</v>
      </c>
      <c r="Q72" s="42">
        <v>13728.1</v>
      </c>
      <c r="R72" s="42">
        <v>6531.9</v>
      </c>
      <c r="S72" s="42">
        <v>20407.900000000001</v>
      </c>
    </row>
    <row r="73" spans="1:19" ht="15" thickBot="1" x14ac:dyDescent="0.4">
      <c r="A73" s="41" t="s">
        <v>164</v>
      </c>
      <c r="B73" s="42">
        <v>17325.099999999999</v>
      </c>
      <c r="C73" s="42">
        <v>0</v>
      </c>
      <c r="D73" s="42">
        <v>3403</v>
      </c>
      <c r="E73" s="42">
        <v>22723.9</v>
      </c>
      <c r="F73" s="42">
        <v>0</v>
      </c>
      <c r="N73" s="41" t="s">
        <v>164</v>
      </c>
      <c r="O73" s="42">
        <v>1599.6</v>
      </c>
      <c r="P73" s="42">
        <v>11663.8</v>
      </c>
      <c r="Q73" s="42">
        <v>13728.1</v>
      </c>
      <c r="R73" s="42">
        <v>6531.9</v>
      </c>
      <c r="S73" s="42">
        <v>20407.900000000001</v>
      </c>
    </row>
    <row r="74" spans="1:19" ht="15" thickBot="1" x14ac:dyDescent="0.4">
      <c r="A74" s="41" t="s">
        <v>165</v>
      </c>
      <c r="B74" s="42">
        <v>17325.099999999999</v>
      </c>
      <c r="C74" s="42">
        <v>0</v>
      </c>
      <c r="D74" s="42">
        <v>3403</v>
      </c>
      <c r="E74" s="42">
        <v>22723.9</v>
      </c>
      <c r="F74" s="42">
        <v>0</v>
      </c>
      <c r="N74" s="41" t="s">
        <v>165</v>
      </c>
      <c r="O74" s="42">
        <v>1599.6</v>
      </c>
      <c r="P74" s="42">
        <v>11658.3</v>
      </c>
      <c r="Q74" s="42">
        <v>13728.1</v>
      </c>
      <c r="R74" s="42">
        <v>6531.9</v>
      </c>
      <c r="S74" s="42">
        <v>6210.7</v>
      </c>
    </row>
    <row r="75" spans="1:19" ht="15" thickBot="1" x14ac:dyDescent="0.4">
      <c r="A75" s="41" t="s">
        <v>166</v>
      </c>
      <c r="B75" s="42">
        <v>13804.5</v>
      </c>
      <c r="C75" s="42">
        <v>0</v>
      </c>
      <c r="D75" s="42">
        <v>3403</v>
      </c>
      <c r="E75" s="42">
        <v>20831</v>
      </c>
      <c r="F75" s="42">
        <v>0</v>
      </c>
      <c r="N75" s="41" t="s">
        <v>166</v>
      </c>
      <c r="O75" s="42">
        <v>750.6</v>
      </c>
      <c r="P75" s="42">
        <v>11658.3</v>
      </c>
      <c r="Q75" s="42">
        <v>13728.1</v>
      </c>
      <c r="R75" s="42">
        <v>6531.9</v>
      </c>
      <c r="S75" s="42">
        <v>6210.7</v>
      </c>
    </row>
    <row r="76" spans="1:19" ht="15" thickBot="1" x14ac:dyDescent="0.4">
      <c r="A76" s="41" t="s">
        <v>167</v>
      </c>
      <c r="B76" s="42">
        <v>11921.8</v>
      </c>
      <c r="C76" s="42">
        <v>0</v>
      </c>
      <c r="D76" s="42">
        <v>3403</v>
      </c>
      <c r="E76" s="42">
        <v>20831</v>
      </c>
      <c r="F76" s="42">
        <v>0</v>
      </c>
      <c r="N76" s="41" t="s">
        <v>167</v>
      </c>
      <c r="O76" s="42">
        <v>750.6</v>
      </c>
      <c r="P76" s="42">
        <v>11658.3</v>
      </c>
      <c r="Q76" s="42">
        <v>13728.1</v>
      </c>
      <c r="R76" s="42">
        <v>6531.9</v>
      </c>
      <c r="S76" s="42">
        <v>5461.6</v>
      </c>
    </row>
    <row r="77" spans="1:19" ht="15" thickBot="1" x14ac:dyDescent="0.4">
      <c r="A77" s="41" t="s">
        <v>168</v>
      </c>
      <c r="B77" s="42">
        <v>11921.8</v>
      </c>
      <c r="C77" s="42">
        <v>0</v>
      </c>
      <c r="D77" s="42">
        <v>3403</v>
      </c>
      <c r="E77" s="42">
        <v>16343.2</v>
      </c>
      <c r="F77" s="42">
        <v>0</v>
      </c>
      <c r="N77" s="41" t="s">
        <v>168</v>
      </c>
      <c r="O77" s="42">
        <v>750.6</v>
      </c>
      <c r="P77" s="42">
        <v>11658.3</v>
      </c>
      <c r="Q77" s="42">
        <v>13728.1</v>
      </c>
      <c r="R77" s="42">
        <v>6531.9</v>
      </c>
      <c r="S77" s="42">
        <v>5461.6</v>
      </c>
    </row>
    <row r="78" spans="1:19" ht="15" thickBot="1" x14ac:dyDescent="0.4">
      <c r="A78" s="41" t="s">
        <v>169</v>
      </c>
      <c r="B78" s="42">
        <v>11921.8</v>
      </c>
      <c r="C78" s="42">
        <v>0</v>
      </c>
      <c r="D78" s="42">
        <v>3403</v>
      </c>
      <c r="E78" s="42">
        <v>16343.2</v>
      </c>
      <c r="F78" s="42">
        <v>0</v>
      </c>
      <c r="N78" s="41" t="s">
        <v>169</v>
      </c>
      <c r="O78" s="42">
        <v>750.6</v>
      </c>
      <c r="P78" s="42">
        <v>11658.3</v>
      </c>
      <c r="Q78" s="42">
        <v>13728.1</v>
      </c>
      <c r="R78" s="42">
        <v>6531.9</v>
      </c>
      <c r="S78" s="42">
        <v>5461.6</v>
      </c>
    </row>
    <row r="79" spans="1:19" ht="15" thickBot="1" x14ac:dyDescent="0.4">
      <c r="A79" s="41" t="s">
        <v>170</v>
      </c>
      <c r="B79" s="42">
        <v>11921.8</v>
      </c>
      <c r="C79" s="42">
        <v>0</v>
      </c>
      <c r="D79" s="42">
        <v>3403</v>
      </c>
      <c r="E79" s="42">
        <v>16343.2</v>
      </c>
      <c r="F79" s="42">
        <v>0</v>
      </c>
      <c r="N79" s="41" t="s">
        <v>170</v>
      </c>
      <c r="O79" s="42">
        <v>750.6</v>
      </c>
      <c r="P79" s="42">
        <v>11658.3</v>
      </c>
      <c r="Q79" s="42">
        <v>13728.1</v>
      </c>
      <c r="R79" s="42">
        <v>6531.9</v>
      </c>
      <c r="S79" s="42">
        <v>5461.6</v>
      </c>
    </row>
    <row r="80" spans="1:19" ht="15" thickBot="1" x14ac:dyDescent="0.4">
      <c r="A80" s="41" t="s">
        <v>171</v>
      </c>
      <c r="B80" s="42">
        <v>11921.8</v>
      </c>
      <c r="C80" s="42">
        <v>0</v>
      </c>
      <c r="D80" s="42">
        <v>3403</v>
      </c>
      <c r="E80" s="42">
        <v>16343.2</v>
      </c>
      <c r="F80" s="42">
        <v>0</v>
      </c>
      <c r="N80" s="41" t="s">
        <v>171</v>
      </c>
      <c r="O80" s="42">
        <v>750.6</v>
      </c>
      <c r="P80" s="42">
        <v>8611.1</v>
      </c>
      <c r="Q80" s="42">
        <v>13728.1</v>
      </c>
      <c r="R80" s="42">
        <v>6531.9</v>
      </c>
      <c r="S80" s="42">
        <v>5461.6</v>
      </c>
    </row>
    <row r="81" spans="1:25" ht="15" thickBot="1" x14ac:dyDescent="0.4">
      <c r="A81" s="41" t="s">
        <v>172</v>
      </c>
      <c r="B81" s="42">
        <v>7073.6</v>
      </c>
      <c r="C81" s="42">
        <v>0</v>
      </c>
      <c r="D81" s="42">
        <v>3403</v>
      </c>
      <c r="E81" s="42">
        <v>16343.2</v>
      </c>
      <c r="F81" s="42">
        <v>0</v>
      </c>
      <c r="N81" s="41" t="s">
        <v>172</v>
      </c>
      <c r="O81" s="42">
        <v>750.6</v>
      </c>
      <c r="P81" s="42">
        <v>0</v>
      </c>
      <c r="Q81" s="42">
        <v>13728.1</v>
      </c>
      <c r="R81" s="42">
        <v>6531.9</v>
      </c>
      <c r="S81" s="42">
        <v>4994.5</v>
      </c>
    </row>
    <row r="82" spans="1:25" ht="15" thickBot="1" x14ac:dyDescent="0.4">
      <c r="A82" s="41" t="s">
        <v>173</v>
      </c>
      <c r="B82" s="42">
        <v>7073.6</v>
      </c>
      <c r="C82" s="42">
        <v>0</v>
      </c>
      <c r="D82" s="42">
        <v>3403</v>
      </c>
      <c r="E82" s="42">
        <v>16343.2</v>
      </c>
      <c r="F82" s="42">
        <v>0</v>
      </c>
      <c r="N82" s="41" t="s">
        <v>173</v>
      </c>
      <c r="O82" s="42">
        <v>750.6</v>
      </c>
      <c r="P82" s="42">
        <v>0</v>
      </c>
      <c r="Q82" s="42">
        <v>13728.1</v>
      </c>
      <c r="R82" s="42">
        <v>6531.9</v>
      </c>
      <c r="S82" s="42">
        <v>4994.5</v>
      </c>
    </row>
    <row r="83" spans="1:25" ht="15" thickBot="1" x14ac:dyDescent="0.4">
      <c r="A83" s="41" t="s">
        <v>174</v>
      </c>
      <c r="B83" s="42">
        <v>7073.6</v>
      </c>
      <c r="C83" s="42">
        <v>0</v>
      </c>
      <c r="D83" s="42">
        <v>3403</v>
      </c>
      <c r="E83" s="42">
        <v>16343.2</v>
      </c>
      <c r="F83" s="42">
        <v>0</v>
      </c>
      <c r="N83" s="41" t="s">
        <v>174</v>
      </c>
      <c r="O83" s="42">
        <v>750.6</v>
      </c>
      <c r="P83" s="42">
        <v>0</v>
      </c>
      <c r="Q83" s="42">
        <v>6209.7</v>
      </c>
      <c r="R83" s="42">
        <v>0</v>
      </c>
      <c r="S83" s="42">
        <v>4994.5</v>
      </c>
    </row>
    <row r="84" spans="1:25" ht="15" thickBot="1" x14ac:dyDescent="0.4">
      <c r="A84" s="41" t="s">
        <v>175</v>
      </c>
      <c r="B84" s="42">
        <v>433.4</v>
      </c>
      <c r="C84" s="42">
        <v>0</v>
      </c>
      <c r="D84" s="42">
        <v>3403</v>
      </c>
      <c r="E84" s="42">
        <v>2230</v>
      </c>
      <c r="F84" s="42">
        <v>0</v>
      </c>
      <c r="N84" s="41" t="s">
        <v>175</v>
      </c>
      <c r="O84" s="42">
        <v>750.6</v>
      </c>
      <c r="P84" s="42">
        <v>0</v>
      </c>
      <c r="Q84" s="42">
        <v>6209.7</v>
      </c>
      <c r="R84" s="42">
        <v>0</v>
      </c>
      <c r="S84" s="42">
        <v>4994.5</v>
      </c>
    </row>
    <row r="85" spans="1:25" ht="15" thickBot="1" x14ac:dyDescent="0.4">
      <c r="A85" s="41" t="s">
        <v>176</v>
      </c>
      <c r="B85" s="42">
        <v>433.4</v>
      </c>
      <c r="C85" s="42">
        <v>0</v>
      </c>
      <c r="D85" s="42">
        <v>3250.4</v>
      </c>
      <c r="E85" s="42">
        <v>2230</v>
      </c>
      <c r="F85" s="42">
        <v>0</v>
      </c>
      <c r="N85" s="41" t="s">
        <v>176</v>
      </c>
      <c r="O85" s="42">
        <v>750.6</v>
      </c>
      <c r="P85" s="42">
        <v>0</v>
      </c>
      <c r="Q85" s="42">
        <v>5542.9</v>
      </c>
      <c r="R85" s="42">
        <v>0</v>
      </c>
      <c r="S85" s="42">
        <v>4994.5</v>
      </c>
    </row>
    <row r="86" spans="1:25" ht="15" thickBot="1" x14ac:dyDescent="0.4">
      <c r="A86" s="41" t="s">
        <v>177</v>
      </c>
      <c r="B86" s="42">
        <v>0</v>
      </c>
      <c r="C86" s="42">
        <v>0</v>
      </c>
      <c r="D86" s="42">
        <v>2312.6</v>
      </c>
      <c r="E86" s="42">
        <v>2230</v>
      </c>
      <c r="F86" s="42">
        <v>0</v>
      </c>
      <c r="N86" s="41" t="s">
        <v>177</v>
      </c>
      <c r="O86" s="42">
        <v>750.6</v>
      </c>
      <c r="P86" s="42">
        <v>0</v>
      </c>
      <c r="Q86" s="42">
        <v>788.8</v>
      </c>
      <c r="R86" s="42">
        <v>0</v>
      </c>
      <c r="S86" s="42">
        <v>4994.5</v>
      </c>
    </row>
    <row r="87" spans="1:25" ht="15" thickBot="1" x14ac:dyDescent="0.4">
      <c r="A87" s="41" t="s">
        <v>178</v>
      </c>
      <c r="B87" s="42">
        <v>0</v>
      </c>
      <c r="C87" s="42">
        <v>0</v>
      </c>
      <c r="D87" s="42">
        <v>2312.6</v>
      </c>
      <c r="E87" s="42">
        <v>0</v>
      </c>
      <c r="F87" s="42">
        <v>0</v>
      </c>
      <c r="N87" s="41" t="s">
        <v>178</v>
      </c>
      <c r="O87" s="42">
        <v>750.6</v>
      </c>
      <c r="P87" s="42">
        <v>0</v>
      </c>
      <c r="Q87" s="42">
        <v>788.8</v>
      </c>
      <c r="R87" s="42">
        <v>0</v>
      </c>
      <c r="S87" s="42">
        <v>4994.5</v>
      </c>
    </row>
    <row r="88" spans="1:25" ht="15" thickBot="1" x14ac:dyDescent="0.4">
      <c r="A88" s="41" t="s">
        <v>179</v>
      </c>
      <c r="B88" s="42">
        <v>0</v>
      </c>
      <c r="C88" s="42">
        <v>0</v>
      </c>
      <c r="D88" s="42">
        <v>0</v>
      </c>
      <c r="E88" s="42">
        <v>0</v>
      </c>
      <c r="F88" s="42">
        <v>0</v>
      </c>
      <c r="N88" s="41" t="s">
        <v>179</v>
      </c>
      <c r="O88" s="42">
        <v>750.6</v>
      </c>
      <c r="P88" s="42">
        <v>0</v>
      </c>
      <c r="Q88" s="42">
        <v>788.8</v>
      </c>
      <c r="R88" s="42">
        <v>0</v>
      </c>
      <c r="S88" s="42">
        <v>4994.5</v>
      </c>
    </row>
    <row r="89" spans="1:25" ht="15" thickBot="1" x14ac:dyDescent="0.4">
      <c r="A89" s="41" t="s">
        <v>180</v>
      </c>
      <c r="B89" s="42">
        <v>0</v>
      </c>
      <c r="C89" s="42">
        <v>0</v>
      </c>
      <c r="D89" s="42">
        <v>0</v>
      </c>
      <c r="E89" s="42">
        <v>0</v>
      </c>
      <c r="F89" s="42">
        <v>0</v>
      </c>
      <c r="N89" s="41" t="s">
        <v>180</v>
      </c>
      <c r="O89" s="42">
        <v>750.6</v>
      </c>
      <c r="P89" s="42">
        <v>0</v>
      </c>
      <c r="Q89" s="42">
        <v>788.8</v>
      </c>
      <c r="R89" s="42">
        <v>0</v>
      </c>
      <c r="S89" s="42">
        <v>4994.5</v>
      </c>
    </row>
    <row r="90" spans="1:25" ht="15" thickBot="1" x14ac:dyDescent="0.4">
      <c r="A90" s="41" t="s">
        <v>181</v>
      </c>
      <c r="B90" s="42">
        <v>0</v>
      </c>
      <c r="C90" s="42">
        <v>0</v>
      </c>
      <c r="D90" s="42">
        <v>0</v>
      </c>
      <c r="E90" s="42">
        <v>0</v>
      </c>
      <c r="F90" s="42">
        <v>0</v>
      </c>
      <c r="N90" s="41" t="s">
        <v>181</v>
      </c>
      <c r="O90" s="42">
        <v>750.6</v>
      </c>
      <c r="P90" s="42">
        <v>0</v>
      </c>
      <c r="Q90" s="42">
        <v>788.8</v>
      </c>
      <c r="R90" s="42">
        <v>0</v>
      </c>
      <c r="S90" s="42">
        <v>4994.5</v>
      </c>
    </row>
    <row r="91" spans="1:25" ht="15" thickBot="1" x14ac:dyDescent="0.4">
      <c r="A91" s="41" t="s">
        <v>182</v>
      </c>
      <c r="B91" s="42">
        <v>0</v>
      </c>
      <c r="C91" s="42">
        <v>0</v>
      </c>
      <c r="D91" s="42">
        <v>0</v>
      </c>
      <c r="E91" s="42">
        <v>0</v>
      </c>
      <c r="F91" s="42">
        <v>0</v>
      </c>
      <c r="N91" s="41" t="s">
        <v>182</v>
      </c>
      <c r="O91" s="42">
        <v>750.6</v>
      </c>
      <c r="P91" s="42">
        <v>0</v>
      </c>
      <c r="Q91" s="42">
        <v>0</v>
      </c>
      <c r="R91" s="42">
        <v>0</v>
      </c>
      <c r="S91" s="42">
        <v>4994.5</v>
      </c>
    </row>
    <row r="92" spans="1:25" ht="15" thickBot="1" x14ac:dyDescent="0.4">
      <c r="A92" s="41" t="s">
        <v>183</v>
      </c>
      <c r="B92" s="42">
        <v>0</v>
      </c>
      <c r="C92" s="42">
        <v>0</v>
      </c>
      <c r="D92" s="42">
        <v>0</v>
      </c>
      <c r="E92" s="42">
        <v>0</v>
      </c>
      <c r="F92" s="42">
        <v>0</v>
      </c>
      <c r="N92" s="41" t="s">
        <v>183</v>
      </c>
      <c r="O92" s="42">
        <v>750.6</v>
      </c>
      <c r="P92" s="42">
        <v>0</v>
      </c>
      <c r="Q92" s="42">
        <v>0</v>
      </c>
      <c r="R92" s="42">
        <v>0</v>
      </c>
      <c r="S92" s="42">
        <v>0</v>
      </c>
    </row>
    <row r="93" spans="1:25" ht="15" thickBot="1" x14ac:dyDescent="0.4">
      <c r="A93" s="41" t="s">
        <v>184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N93" s="41" t="s">
        <v>184</v>
      </c>
      <c r="O93" s="42">
        <v>750.6</v>
      </c>
      <c r="P93" s="42">
        <v>0</v>
      </c>
      <c r="Q93" s="42">
        <v>0</v>
      </c>
      <c r="R93" s="42">
        <v>0</v>
      </c>
      <c r="S93" s="42">
        <v>0</v>
      </c>
    </row>
    <row r="94" spans="1:25" ht="15" thickBot="1" x14ac:dyDescent="0.4">
      <c r="A94" s="41" t="s">
        <v>185</v>
      </c>
      <c r="B94" s="42">
        <v>0</v>
      </c>
      <c r="C94" s="42">
        <v>0</v>
      </c>
      <c r="D94" s="42">
        <v>0</v>
      </c>
      <c r="E94" s="42">
        <v>0</v>
      </c>
      <c r="F94" s="42">
        <v>0</v>
      </c>
      <c r="N94" s="41" t="s">
        <v>185</v>
      </c>
      <c r="O94" s="42">
        <v>0</v>
      </c>
      <c r="P94" s="42">
        <v>0</v>
      </c>
      <c r="Q94" s="42">
        <v>0</v>
      </c>
      <c r="R94" s="42">
        <v>0</v>
      </c>
      <c r="S94" s="42">
        <v>0</v>
      </c>
    </row>
    <row r="95" spans="1:25" ht="15" thickBot="1" x14ac:dyDescent="0.4">
      <c r="A95" s="41" t="s">
        <v>186</v>
      </c>
      <c r="B95" s="42">
        <v>0</v>
      </c>
      <c r="C95" s="42">
        <v>0</v>
      </c>
      <c r="D95" s="42">
        <v>0</v>
      </c>
      <c r="E95" s="42">
        <v>0</v>
      </c>
      <c r="F95" s="42">
        <v>0</v>
      </c>
      <c r="N95" s="41" t="s">
        <v>186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</row>
    <row r="96" spans="1:25" ht="18.5" thickBot="1" x14ac:dyDescent="0.4">
      <c r="A96" s="21"/>
      <c r="N96" s="21"/>
      <c r="Y96">
        <f>SUM(Y98:Y125)</f>
        <v>9</v>
      </c>
    </row>
    <row r="97" spans="1:25" ht="15" thickBot="1" x14ac:dyDescent="0.4">
      <c r="A97" s="41" t="s">
        <v>203</v>
      </c>
      <c r="B97" s="41" t="s">
        <v>122</v>
      </c>
      <c r="C97" s="41" t="s">
        <v>123</v>
      </c>
      <c r="D97" s="41" t="s">
        <v>124</v>
      </c>
      <c r="E97" s="41" t="s">
        <v>125</v>
      </c>
      <c r="F97" s="41" t="s">
        <v>126</v>
      </c>
      <c r="G97" s="41" t="s">
        <v>189</v>
      </c>
      <c r="H97" s="41" t="s">
        <v>190</v>
      </c>
      <c r="I97" s="41" t="s">
        <v>191</v>
      </c>
      <c r="J97" s="41" t="s">
        <v>192</v>
      </c>
      <c r="N97" s="41" t="s">
        <v>203</v>
      </c>
      <c r="O97" s="41" t="s">
        <v>122</v>
      </c>
      <c r="P97" s="41" t="s">
        <v>123</v>
      </c>
      <c r="Q97" s="41" t="s">
        <v>124</v>
      </c>
      <c r="R97" s="41" t="s">
        <v>125</v>
      </c>
      <c r="S97" s="41" t="s">
        <v>126</v>
      </c>
      <c r="T97" s="41" t="s">
        <v>189</v>
      </c>
      <c r="U97" s="41" t="s">
        <v>190</v>
      </c>
      <c r="V97" s="41" t="s">
        <v>191</v>
      </c>
      <c r="W97" s="41" t="s">
        <v>192</v>
      </c>
      <c r="X97" t="str">
        <f>J97</f>
        <v>Delta/T�ny</v>
      </c>
      <c r="Y97" s="47" t="s">
        <v>288</v>
      </c>
    </row>
    <row r="98" spans="1:25" ht="15" thickBot="1" x14ac:dyDescent="0.4">
      <c r="A98" s="41" t="s">
        <v>130</v>
      </c>
      <c r="B98" s="42">
        <v>11921.8</v>
      </c>
      <c r="C98" s="42">
        <v>0</v>
      </c>
      <c r="D98" s="42">
        <v>0</v>
      </c>
      <c r="E98" s="42">
        <v>16343.2</v>
      </c>
      <c r="F98" s="42">
        <v>0</v>
      </c>
      <c r="G98" s="42">
        <v>28265</v>
      </c>
      <c r="H98" s="42">
        <v>37097</v>
      </c>
      <c r="I98" s="42">
        <v>8832</v>
      </c>
      <c r="J98" s="42">
        <v>23.81</v>
      </c>
      <c r="N98" s="41" t="s">
        <v>130</v>
      </c>
      <c r="O98" s="42">
        <v>750.6</v>
      </c>
      <c r="P98" s="42">
        <v>0</v>
      </c>
      <c r="Q98" s="42">
        <v>13728.1</v>
      </c>
      <c r="R98" s="42">
        <v>6531.9</v>
      </c>
      <c r="S98" s="42">
        <v>4994.5</v>
      </c>
      <c r="T98" s="42">
        <v>26005</v>
      </c>
      <c r="U98" s="42">
        <v>37097</v>
      </c>
      <c r="V98" s="42">
        <v>11092</v>
      </c>
      <c r="W98" s="42">
        <v>29.9</v>
      </c>
      <c r="X98">
        <f t="shared" ref="X98:X125" si="0">J98</f>
        <v>23.81</v>
      </c>
      <c r="Y98">
        <f>IF(W98*X98&lt;=0,1,0)</f>
        <v>0</v>
      </c>
    </row>
    <row r="99" spans="1:25" ht="15" thickBot="1" x14ac:dyDescent="0.4">
      <c r="A99" s="41" t="s">
        <v>131</v>
      </c>
      <c r="B99" s="42">
        <v>0</v>
      </c>
      <c r="C99" s="42">
        <v>0</v>
      </c>
      <c r="D99" s="42">
        <v>3403</v>
      </c>
      <c r="E99" s="42">
        <v>2230</v>
      </c>
      <c r="F99" s="42">
        <v>2168.1</v>
      </c>
      <c r="G99" s="42">
        <v>7801</v>
      </c>
      <c r="H99" s="42">
        <v>6550</v>
      </c>
      <c r="I99" s="42">
        <v>-1251</v>
      </c>
      <c r="J99" s="42">
        <v>-19.100000000000001</v>
      </c>
      <c r="N99" s="41" t="s">
        <v>131</v>
      </c>
      <c r="O99" s="42">
        <v>750.6</v>
      </c>
      <c r="P99" s="42">
        <v>0</v>
      </c>
      <c r="Q99" s="42">
        <v>13728.1</v>
      </c>
      <c r="R99" s="42">
        <v>6531.9</v>
      </c>
      <c r="S99" s="42">
        <v>0</v>
      </c>
      <c r="T99" s="42">
        <v>21010.6</v>
      </c>
      <c r="U99" s="42">
        <v>6550</v>
      </c>
      <c r="V99" s="42">
        <v>-14460.6</v>
      </c>
      <c r="W99" s="42">
        <v>-220.77</v>
      </c>
      <c r="X99">
        <f t="shared" si="0"/>
        <v>-19.100000000000001</v>
      </c>
      <c r="Y99">
        <f t="shared" ref="Y99:Y125" si="1">IF(W99*X99&lt;=0,1,0)</f>
        <v>0</v>
      </c>
    </row>
    <row r="100" spans="1:25" ht="15" thickBot="1" x14ac:dyDescent="0.4">
      <c r="A100" s="41" t="s">
        <v>132</v>
      </c>
      <c r="B100" s="42">
        <v>433.4</v>
      </c>
      <c r="C100" s="42">
        <v>0</v>
      </c>
      <c r="D100" s="42">
        <v>3824.7</v>
      </c>
      <c r="E100" s="42">
        <v>16343.2</v>
      </c>
      <c r="F100" s="42">
        <v>0</v>
      </c>
      <c r="G100" s="42">
        <v>20601.400000000001</v>
      </c>
      <c r="H100" s="42">
        <v>17127</v>
      </c>
      <c r="I100" s="42">
        <v>-3474.4</v>
      </c>
      <c r="J100" s="42">
        <v>-20.29</v>
      </c>
      <c r="N100" s="41" t="s">
        <v>132</v>
      </c>
      <c r="O100" s="42">
        <v>750.6</v>
      </c>
      <c r="P100" s="42">
        <v>11658.3</v>
      </c>
      <c r="Q100" s="42">
        <v>0</v>
      </c>
      <c r="R100" s="42">
        <v>6531.9</v>
      </c>
      <c r="S100" s="42">
        <v>4994.5</v>
      </c>
      <c r="T100" s="42">
        <v>23935.3</v>
      </c>
      <c r="U100" s="42">
        <v>17127</v>
      </c>
      <c r="V100" s="42">
        <v>-6808.3</v>
      </c>
      <c r="W100" s="42">
        <v>-39.75</v>
      </c>
      <c r="X100">
        <f t="shared" si="0"/>
        <v>-20.29</v>
      </c>
      <c r="Y100">
        <f t="shared" si="1"/>
        <v>0</v>
      </c>
    </row>
    <row r="101" spans="1:25" ht="15" thickBot="1" x14ac:dyDescent="0.4">
      <c r="A101" s="41" t="s">
        <v>133</v>
      </c>
      <c r="B101" s="42">
        <v>17325.099999999999</v>
      </c>
      <c r="C101" s="42">
        <v>0</v>
      </c>
      <c r="D101" s="42">
        <v>3403</v>
      </c>
      <c r="E101" s="42">
        <v>16343.2</v>
      </c>
      <c r="F101" s="42">
        <v>0</v>
      </c>
      <c r="G101" s="42">
        <v>37071.300000000003</v>
      </c>
      <c r="H101" s="42">
        <v>48604</v>
      </c>
      <c r="I101" s="42">
        <v>11532.7</v>
      </c>
      <c r="J101" s="42">
        <v>23.73</v>
      </c>
      <c r="N101" s="41" t="s">
        <v>133</v>
      </c>
      <c r="O101" s="42">
        <v>750.6</v>
      </c>
      <c r="P101" s="42">
        <v>11658.3</v>
      </c>
      <c r="Q101" s="42">
        <v>13728.1</v>
      </c>
      <c r="R101" s="42">
        <v>0</v>
      </c>
      <c r="S101" s="42">
        <v>20407.900000000001</v>
      </c>
      <c r="T101" s="42">
        <v>46544.9</v>
      </c>
      <c r="U101" s="42">
        <v>48604</v>
      </c>
      <c r="V101" s="42">
        <v>2059.1</v>
      </c>
      <c r="W101" s="42">
        <v>4.24</v>
      </c>
      <c r="X101">
        <f t="shared" si="0"/>
        <v>23.73</v>
      </c>
      <c r="Y101">
        <f t="shared" si="1"/>
        <v>0</v>
      </c>
    </row>
    <row r="102" spans="1:25" ht="15" thickBot="1" x14ac:dyDescent="0.4">
      <c r="A102" s="41" t="s">
        <v>134</v>
      </c>
      <c r="B102" s="42">
        <v>0</v>
      </c>
      <c r="C102" s="42">
        <v>0</v>
      </c>
      <c r="D102" s="42">
        <v>3403</v>
      </c>
      <c r="E102" s="42">
        <v>33227.800000000003</v>
      </c>
      <c r="F102" s="42">
        <v>0</v>
      </c>
      <c r="G102" s="42">
        <v>36630.800000000003</v>
      </c>
      <c r="H102" s="42">
        <v>37022</v>
      </c>
      <c r="I102" s="42">
        <v>391.2</v>
      </c>
      <c r="J102" s="42">
        <v>1.06</v>
      </c>
      <c r="N102" s="41" t="s">
        <v>134</v>
      </c>
      <c r="O102" s="42">
        <v>6119.9</v>
      </c>
      <c r="P102" s="42">
        <v>16904.7</v>
      </c>
      <c r="Q102" s="42">
        <v>788.8</v>
      </c>
      <c r="R102" s="42">
        <v>0</v>
      </c>
      <c r="S102" s="42">
        <v>4994.5</v>
      </c>
      <c r="T102" s="42">
        <v>28807.9</v>
      </c>
      <c r="U102" s="42">
        <v>37022</v>
      </c>
      <c r="V102" s="42">
        <v>8214.1</v>
      </c>
      <c r="W102" s="42">
        <v>22.19</v>
      </c>
      <c r="X102">
        <f t="shared" si="0"/>
        <v>1.06</v>
      </c>
      <c r="Y102">
        <f t="shared" si="1"/>
        <v>0</v>
      </c>
    </row>
    <row r="103" spans="1:25" ht="15" thickBot="1" x14ac:dyDescent="0.4">
      <c r="A103" s="41" t="s">
        <v>135</v>
      </c>
      <c r="B103" s="42">
        <v>17325.099999999999</v>
      </c>
      <c r="C103" s="42">
        <v>0</v>
      </c>
      <c r="D103" s="42">
        <v>3403</v>
      </c>
      <c r="E103" s="42">
        <v>0</v>
      </c>
      <c r="F103" s="42">
        <v>0</v>
      </c>
      <c r="G103" s="42">
        <v>20728.099999999999</v>
      </c>
      <c r="H103" s="42">
        <v>16284</v>
      </c>
      <c r="I103" s="42">
        <v>-4444.1000000000004</v>
      </c>
      <c r="J103" s="42">
        <v>-27.29</v>
      </c>
      <c r="N103" s="41" t="s">
        <v>135</v>
      </c>
      <c r="O103" s="42">
        <v>750.6</v>
      </c>
      <c r="P103" s="42">
        <v>0</v>
      </c>
      <c r="Q103" s="42">
        <v>788.8</v>
      </c>
      <c r="R103" s="42">
        <v>6531.9</v>
      </c>
      <c r="S103" s="42">
        <v>6210.7</v>
      </c>
      <c r="T103" s="42">
        <v>14282</v>
      </c>
      <c r="U103" s="42">
        <v>16284</v>
      </c>
      <c r="V103" s="42">
        <v>2002</v>
      </c>
      <c r="W103" s="42">
        <v>12.29</v>
      </c>
      <c r="X103">
        <f t="shared" si="0"/>
        <v>-27.29</v>
      </c>
      <c r="Y103">
        <f t="shared" si="1"/>
        <v>1</v>
      </c>
    </row>
    <row r="104" spans="1:25" ht="15" thickBot="1" x14ac:dyDescent="0.4">
      <c r="A104" s="41" t="s">
        <v>136</v>
      </c>
      <c r="B104" s="42">
        <v>17325.099999999999</v>
      </c>
      <c r="C104" s="42">
        <v>0</v>
      </c>
      <c r="D104" s="42">
        <v>3403</v>
      </c>
      <c r="E104" s="42">
        <v>16343.2</v>
      </c>
      <c r="F104" s="42">
        <v>2168.1</v>
      </c>
      <c r="G104" s="42">
        <v>39239.4</v>
      </c>
      <c r="H104" s="42">
        <v>52881</v>
      </c>
      <c r="I104" s="42">
        <v>13641.6</v>
      </c>
      <c r="J104" s="42">
        <v>25.8</v>
      </c>
      <c r="N104" s="41" t="s">
        <v>136</v>
      </c>
      <c r="O104" s="42">
        <v>750.6</v>
      </c>
      <c r="P104" s="42">
        <v>11658.3</v>
      </c>
      <c r="Q104" s="42">
        <v>13728.1</v>
      </c>
      <c r="R104" s="42">
        <v>6531.9</v>
      </c>
      <c r="S104" s="42">
        <v>4994.5</v>
      </c>
      <c r="T104" s="42">
        <v>37663.4</v>
      </c>
      <c r="U104" s="42">
        <v>52881</v>
      </c>
      <c r="V104" s="42">
        <v>15217.6</v>
      </c>
      <c r="W104" s="42">
        <v>28.78</v>
      </c>
      <c r="X104">
        <f t="shared" si="0"/>
        <v>25.8</v>
      </c>
      <c r="Y104">
        <f t="shared" si="1"/>
        <v>0</v>
      </c>
    </row>
    <row r="105" spans="1:25" ht="15" thickBot="1" x14ac:dyDescent="0.4">
      <c r="A105" s="41" t="s">
        <v>137</v>
      </c>
      <c r="B105" s="42">
        <v>0</v>
      </c>
      <c r="C105" s="42">
        <v>0</v>
      </c>
      <c r="D105" s="42">
        <v>0</v>
      </c>
      <c r="E105" s="42">
        <v>22723.9</v>
      </c>
      <c r="F105" s="42">
        <v>0</v>
      </c>
      <c r="G105" s="42">
        <v>22723.9</v>
      </c>
      <c r="H105" s="42">
        <v>17095</v>
      </c>
      <c r="I105" s="42">
        <v>-5628.9</v>
      </c>
      <c r="J105" s="42">
        <v>-32.93</v>
      </c>
      <c r="N105" s="41" t="s">
        <v>137</v>
      </c>
      <c r="O105" s="42">
        <v>750.6</v>
      </c>
      <c r="P105" s="42">
        <v>0</v>
      </c>
      <c r="Q105" s="42">
        <v>13728.1</v>
      </c>
      <c r="R105" s="42">
        <v>0</v>
      </c>
      <c r="S105" s="42">
        <v>4994.5</v>
      </c>
      <c r="T105" s="42">
        <v>19473.2</v>
      </c>
      <c r="U105" s="42">
        <v>17095</v>
      </c>
      <c r="V105" s="42">
        <v>-2378.1999999999998</v>
      </c>
      <c r="W105" s="42">
        <v>-13.91</v>
      </c>
      <c r="X105">
        <f t="shared" si="0"/>
        <v>-32.93</v>
      </c>
      <c r="Y105">
        <f t="shared" si="1"/>
        <v>0</v>
      </c>
    </row>
    <row r="106" spans="1:25" ht="15" thickBot="1" x14ac:dyDescent="0.4">
      <c r="A106" s="41" t="s">
        <v>138</v>
      </c>
      <c r="B106" s="42">
        <v>0</v>
      </c>
      <c r="C106" s="42">
        <v>0</v>
      </c>
      <c r="D106" s="42">
        <v>0</v>
      </c>
      <c r="E106" s="42">
        <v>26038.6</v>
      </c>
      <c r="F106" s="42">
        <v>0</v>
      </c>
      <c r="G106" s="42">
        <v>26038.6</v>
      </c>
      <c r="H106" s="42">
        <v>23634</v>
      </c>
      <c r="I106" s="42">
        <v>-2404.6</v>
      </c>
      <c r="J106" s="42">
        <v>-10.17</v>
      </c>
      <c r="N106" s="41" t="s">
        <v>138</v>
      </c>
      <c r="O106" s="42">
        <v>1599.6</v>
      </c>
      <c r="P106" s="42">
        <v>0</v>
      </c>
      <c r="Q106" s="42">
        <v>13728.1</v>
      </c>
      <c r="R106" s="42">
        <v>0</v>
      </c>
      <c r="S106" s="42">
        <v>4994.5</v>
      </c>
      <c r="T106" s="42">
        <v>20322.099999999999</v>
      </c>
      <c r="U106" s="42">
        <v>23634</v>
      </c>
      <c r="V106" s="42">
        <v>3311.9</v>
      </c>
      <c r="W106" s="42">
        <v>14.01</v>
      </c>
      <c r="X106">
        <f t="shared" si="0"/>
        <v>-10.17</v>
      </c>
      <c r="Y106">
        <f t="shared" si="1"/>
        <v>1</v>
      </c>
    </row>
    <row r="107" spans="1:25" ht="15" thickBot="1" x14ac:dyDescent="0.4">
      <c r="A107" s="41" t="s">
        <v>139</v>
      </c>
      <c r="B107" s="42">
        <v>0</v>
      </c>
      <c r="C107" s="42">
        <v>0</v>
      </c>
      <c r="D107" s="42">
        <v>2312.6</v>
      </c>
      <c r="E107" s="42">
        <v>33227.800000000003</v>
      </c>
      <c r="F107" s="42">
        <v>0</v>
      </c>
      <c r="G107" s="42">
        <v>35540.400000000001</v>
      </c>
      <c r="H107" s="42">
        <v>33088</v>
      </c>
      <c r="I107" s="42">
        <v>-2452.4</v>
      </c>
      <c r="J107" s="42">
        <v>-7.41</v>
      </c>
      <c r="N107" s="41" t="s">
        <v>139</v>
      </c>
      <c r="O107" s="42">
        <v>6119.9</v>
      </c>
      <c r="P107" s="42">
        <v>0</v>
      </c>
      <c r="Q107" s="42">
        <v>13728.1</v>
      </c>
      <c r="R107" s="42">
        <v>0</v>
      </c>
      <c r="S107" s="42">
        <v>4994.5</v>
      </c>
      <c r="T107" s="42">
        <v>24842.5</v>
      </c>
      <c r="U107" s="42">
        <v>33088</v>
      </c>
      <c r="V107" s="42">
        <v>8245.5</v>
      </c>
      <c r="W107" s="42">
        <v>24.92</v>
      </c>
      <c r="X107">
        <f t="shared" si="0"/>
        <v>-7.41</v>
      </c>
      <c r="Y107">
        <f t="shared" si="1"/>
        <v>1</v>
      </c>
    </row>
    <row r="108" spans="1:25" ht="15" thickBot="1" x14ac:dyDescent="0.4">
      <c r="A108" s="41" t="s">
        <v>140</v>
      </c>
      <c r="B108" s="42">
        <v>7073.6</v>
      </c>
      <c r="C108" s="42">
        <v>0</v>
      </c>
      <c r="D108" s="42">
        <v>3403</v>
      </c>
      <c r="E108" s="42">
        <v>16343.2</v>
      </c>
      <c r="F108" s="42">
        <v>0</v>
      </c>
      <c r="G108" s="42">
        <v>26819.8</v>
      </c>
      <c r="H108" s="42">
        <v>11248</v>
      </c>
      <c r="I108" s="42">
        <v>-15571.8</v>
      </c>
      <c r="J108" s="42">
        <v>-138.44</v>
      </c>
      <c r="N108" s="41" t="s">
        <v>140</v>
      </c>
      <c r="O108" s="42">
        <v>750.6</v>
      </c>
      <c r="P108" s="42">
        <v>0</v>
      </c>
      <c r="Q108" s="42">
        <v>5542.9</v>
      </c>
      <c r="R108" s="42">
        <v>0</v>
      </c>
      <c r="S108" s="42">
        <v>4994.5</v>
      </c>
      <c r="T108" s="42">
        <v>11288</v>
      </c>
      <c r="U108" s="42">
        <v>11248</v>
      </c>
      <c r="V108" s="42">
        <v>-40</v>
      </c>
      <c r="W108" s="51">
        <v>-0.36</v>
      </c>
      <c r="X108">
        <f t="shared" si="0"/>
        <v>-138.44</v>
      </c>
      <c r="Y108">
        <f t="shared" si="1"/>
        <v>0</v>
      </c>
    </row>
    <row r="109" spans="1:25" ht="15" thickBot="1" x14ac:dyDescent="0.4">
      <c r="A109" s="41" t="s">
        <v>141</v>
      </c>
      <c r="B109" s="42">
        <v>0</v>
      </c>
      <c r="C109" s="42">
        <v>2077.4</v>
      </c>
      <c r="D109" s="42">
        <v>0</v>
      </c>
      <c r="E109" s="42">
        <v>26038.6</v>
      </c>
      <c r="F109" s="42">
        <v>0</v>
      </c>
      <c r="G109" s="42">
        <v>28116</v>
      </c>
      <c r="H109" s="42">
        <v>27732</v>
      </c>
      <c r="I109" s="42">
        <v>-384</v>
      </c>
      <c r="J109" s="42">
        <v>-1.38</v>
      </c>
      <c r="N109" s="41" t="s">
        <v>141</v>
      </c>
      <c r="O109" s="42">
        <v>6119.9</v>
      </c>
      <c r="P109" s="42">
        <v>0</v>
      </c>
      <c r="Q109" s="42">
        <v>13728.1</v>
      </c>
      <c r="R109" s="42">
        <v>0</v>
      </c>
      <c r="S109" s="42">
        <v>4994.5</v>
      </c>
      <c r="T109" s="42">
        <v>24842.5</v>
      </c>
      <c r="U109" s="42">
        <v>27732</v>
      </c>
      <c r="V109" s="42">
        <v>2889.5</v>
      </c>
      <c r="W109" s="42">
        <v>10.42</v>
      </c>
      <c r="X109">
        <f t="shared" si="0"/>
        <v>-1.38</v>
      </c>
      <c r="Y109">
        <f t="shared" si="1"/>
        <v>1</v>
      </c>
    </row>
    <row r="110" spans="1:25" ht="15" thickBot="1" x14ac:dyDescent="0.4">
      <c r="A110" s="41" t="s">
        <v>142</v>
      </c>
      <c r="B110" s="42">
        <v>20624.2</v>
      </c>
      <c r="C110" s="42">
        <v>0</v>
      </c>
      <c r="D110" s="42">
        <v>3403</v>
      </c>
      <c r="E110" s="42">
        <v>0</v>
      </c>
      <c r="F110" s="42">
        <v>0</v>
      </c>
      <c r="G110" s="42">
        <v>24027.200000000001</v>
      </c>
      <c r="H110" s="42">
        <v>22792</v>
      </c>
      <c r="I110" s="42">
        <v>-1235.2</v>
      </c>
      <c r="J110" s="42">
        <v>-5.42</v>
      </c>
      <c r="N110" s="41" t="s">
        <v>142</v>
      </c>
      <c r="O110" s="42">
        <v>750.6</v>
      </c>
      <c r="P110" s="42">
        <v>0</v>
      </c>
      <c r="Q110" s="42">
        <v>13728.1</v>
      </c>
      <c r="R110" s="42">
        <v>6531.9</v>
      </c>
      <c r="S110" s="42">
        <v>5461.6</v>
      </c>
      <c r="T110" s="42">
        <v>26472.2</v>
      </c>
      <c r="U110" s="42">
        <v>22792</v>
      </c>
      <c r="V110" s="42">
        <v>-3680.2</v>
      </c>
      <c r="W110" s="42">
        <v>-16.149999999999999</v>
      </c>
      <c r="X110">
        <f t="shared" si="0"/>
        <v>-5.42</v>
      </c>
      <c r="Y110">
        <f t="shared" si="1"/>
        <v>0</v>
      </c>
    </row>
    <row r="111" spans="1:25" ht="15" thickBot="1" x14ac:dyDescent="0.4">
      <c r="A111" s="41" t="s">
        <v>143</v>
      </c>
      <c r="B111" s="42">
        <v>11921.8</v>
      </c>
      <c r="C111" s="42">
        <v>0</v>
      </c>
      <c r="D111" s="42">
        <v>3403</v>
      </c>
      <c r="E111" s="42">
        <v>0</v>
      </c>
      <c r="F111" s="42">
        <v>0</v>
      </c>
      <c r="G111" s="42">
        <v>15324.8</v>
      </c>
      <c r="H111" s="42">
        <v>12570</v>
      </c>
      <c r="I111" s="42">
        <v>-2754.8</v>
      </c>
      <c r="J111" s="42">
        <v>-21.92</v>
      </c>
      <c r="N111" s="41" t="s">
        <v>143</v>
      </c>
      <c r="O111" s="42">
        <v>750.6</v>
      </c>
      <c r="P111" s="42">
        <v>0</v>
      </c>
      <c r="Q111" s="42">
        <v>0</v>
      </c>
      <c r="R111" s="42">
        <v>6531.9</v>
      </c>
      <c r="S111" s="42">
        <v>20407.900000000001</v>
      </c>
      <c r="T111" s="42">
        <v>27690.400000000001</v>
      </c>
      <c r="U111" s="42">
        <v>12570</v>
      </c>
      <c r="V111" s="42">
        <v>-15120.4</v>
      </c>
      <c r="W111" s="42">
        <v>-120.29</v>
      </c>
      <c r="X111">
        <f t="shared" si="0"/>
        <v>-21.92</v>
      </c>
      <c r="Y111">
        <f t="shared" si="1"/>
        <v>0</v>
      </c>
    </row>
    <row r="112" spans="1:25" ht="15" thickBot="1" x14ac:dyDescent="0.4">
      <c r="A112" s="41" t="s">
        <v>144</v>
      </c>
      <c r="B112" s="42">
        <v>11921.8</v>
      </c>
      <c r="C112" s="42">
        <v>0</v>
      </c>
      <c r="D112" s="42">
        <v>3824.7</v>
      </c>
      <c r="E112" s="42">
        <v>0</v>
      </c>
      <c r="F112" s="42">
        <v>0</v>
      </c>
      <c r="G112" s="42">
        <v>15746.6</v>
      </c>
      <c r="H112" s="42">
        <v>13402</v>
      </c>
      <c r="I112" s="42">
        <v>-2344.6</v>
      </c>
      <c r="J112" s="42">
        <v>-17.489999999999998</v>
      </c>
      <c r="N112" s="41" t="s">
        <v>144</v>
      </c>
      <c r="O112" s="42">
        <v>750.6</v>
      </c>
      <c r="P112" s="42">
        <v>0</v>
      </c>
      <c r="Q112" s="42">
        <v>0</v>
      </c>
      <c r="R112" s="42">
        <v>6531.9</v>
      </c>
      <c r="S112" s="42">
        <v>20407.900000000001</v>
      </c>
      <c r="T112" s="42">
        <v>27690.400000000001</v>
      </c>
      <c r="U112" s="42">
        <v>13402</v>
      </c>
      <c r="V112" s="42">
        <v>-14288.4</v>
      </c>
      <c r="W112" s="42">
        <v>-106.61</v>
      </c>
      <c r="X112">
        <f t="shared" si="0"/>
        <v>-17.489999999999998</v>
      </c>
      <c r="Y112">
        <f t="shared" si="1"/>
        <v>0</v>
      </c>
    </row>
    <row r="113" spans="1:25" ht="15" thickBot="1" x14ac:dyDescent="0.4">
      <c r="A113" s="41" t="s">
        <v>145</v>
      </c>
      <c r="B113" s="42">
        <v>92424.3</v>
      </c>
      <c r="C113" s="42">
        <v>0</v>
      </c>
      <c r="D113" s="42">
        <v>0</v>
      </c>
      <c r="E113" s="42">
        <v>0</v>
      </c>
      <c r="F113" s="42">
        <v>0</v>
      </c>
      <c r="G113" s="42">
        <v>92424.3</v>
      </c>
      <c r="H113" s="42">
        <v>91162</v>
      </c>
      <c r="I113" s="42">
        <v>-1262.3</v>
      </c>
      <c r="J113" s="42">
        <v>-1.38</v>
      </c>
      <c r="N113" s="41" t="s">
        <v>145</v>
      </c>
      <c r="O113" s="42">
        <v>0</v>
      </c>
      <c r="P113" s="42">
        <v>16904.7</v>
      </c>
      <c r="Q113" s="42">
        <v>13728.1</v>
      </c>
      <c r="R113" s="42">
        <v>6531.9</v>
      </c>
      <c r="S113" s="42">
        <v>20407.900000000001</v>
      </c>
      <c r="T113" s="42">
        <v>57572.6</v>
      </c>
      <c r="U113" s="42">
        <v>91162</v>
      </c>
      <c r="V113" s="42">
        <v>33589.4</v>
      </c>
      <c r="W113" s="42">
        <v>36.85</v>
      </c>
      <c r="X113">
        <f t="shared" si="0"/>
        <v>-1.38</v>
      </c>
      <c r="Y113">
        <f t="shared" si="1"/>
        <v>1</v>
      </c>
    </row>
    <row r="114" spans="1:25" ht="15" thickBot="1" x14ac:dyDescent="0.4">
      <c r="A114" s="41" t="s">
        <v>146</v>
      </c>
      <c r="B114" s="42">
        <v>0</v>
      </c>
      <c r="C114" s="42">
        <v>0</v>
      </c>
      <c r="D114" s="42">
        <v>3403</v>
      </c>
      <c r="E114" s="42">
        <v>0</v>
      </c>
      <c r="F114" s="42">
        <v>3693.4</v>
      </c>
      <c r="G114" s="42">
        <v>7096.4</v>
      </c>
      <c r="H114" s="42">
        <v>11848</v>
      </c>
      <c r="I114" s="42">
        <v>4751.6000000000004</v>
      </c>
      <c r="J114" s="42">
        <v>40.1</v>
      </c>
      <c r="N114" s="41" t="s">
        <v>146</v>
      </c>
      <c r="O114" s="42">
        <v>750.6</v>
      </c>
      <c r="P114" s="42">
        <v>11658.3</v>
      </c>
      <c r="Q114" s="42">
        <v>6209.7</v>
      </c>
      <c r="R114" s="42">
        <v>6531.9</v>
      </c>
      <c r="S114" s="42">
        <v>0</v>
      </c>
      <c r="T114" s="42">
        <v>25150.5</v>
      </c>
      <c r="U114" s="42">
        <v>11848</v>
      </c>
      <c r="V114" s="42">
        <v>-13302.5</v>
      </c>
      <c r="W114" s="42">
        <v>-112.28</v>
      </c>
      <c r="X114">
        <f t="shared" si="0"/>
        <v>40.1</v>
      </c>
      <c r="Y114">
        <f t="shared" si="1"/>
        <v>1</v>
      </c>
    </row>
    <row r="115" spans="1:25" ht="15" thickBot="1" x14ac:dyDescent="0.4">
      <c r="A115" s="41" t="s">
        <v>147</v>
      </c>
      <c r="B115" s="42">
        <v>21915.3</v>
      </c>
      <c r="C115" s="42">
        <v>0</v>
      </c>
      <c r="D115" s="42">
        <v>0</v>
      </c>
      <c r="E115" s="42">
        <v>0</v>
      </c>
      <c r="F115" s="42">
        <v>0</v>
      </c>
      <c r="G115" s="42">
        <v>21915.3</v>
      </c>
      <c r="H115" s="42">
        <v>21616</v>
      </c>
      <c r="I115" s="42">
        <v>-299.3</v>
      </c>
      <c r="J115" s="42">
        <v>-1.38</v>
      </c>
      <c r="N115" s="41" t="s">
        <v>147</v>
      </c>
      <c r="O115" s="42">
        <v>0</v>
      </c>
      <c r="P115" s="42">
        <v>16904.7</v>
      </c>
      <c r="Q115" s="42">
        <v>13728.1</v>
      </c>
      <c r="R115" s="42">
        <v>6531.9</v>
      </c>
      <c r="S115" s="42">
        <v>6210.7</v>
      </c>
      <c r="T115" s="42">
        <v>43375.4</v>
      </c>
      <c r="U115" s="42">
        <v>21616</v>
      </c>
      <c r="V115" s="42">
        <v>-21759.4</v>
      </c>
      <c r="W115" s="42">
        <v>-100.66</v>
      </c>
      <c r="X115">
        <f t="shared" si="0"/>
        <v>-1.38</v>
      </c>
      <c r="Y115">
        <f t="shared" si="1"/>
        <v>0</v>
      </c>
    </row>
    <row r="116" spans="1:25" ht="15" thickBot="1" x14ac:dyDescent="0.4">
      <c r="A116" s="41" t="s">
        <v>148</v>
      </c>
      <c r="B116" s="42">
        <v>7073.6</v>
      </c>
      <c r="C116" s="42">
        <v>0</v>
      </c>
      <c r="D116" s="42">
        <v>2312.6</v>
      </c>
      <c r="E116" s="42">
        <v>16343.2</v>
      </c>
      <c r="F116" s="42">
        <v>0</v>
      </c>
      <c r="G116" s="42">
        <v>25729.4</v>
      </c>
      <c r="H116" s="42">
        <v>41659</v>
      </c>
      <c r="I116" s="42">
        <v>15929.6</v>
      </c>
      <c r="J116" s="42">
        <v>38.24</v>
      </c>
      <c r="N116" s="41" t="s">
        <v>148</v>
      </c>
      <c r="O116" s="42">
        <v>750.6</v>
      </c>
      <c r="P116" s="42">
        <v>16904.7</v>
      </c>
      <c r="Q116" s="42">
        <v>13728.1</v>
      </c>
      <c r="R116" s="42">
        <v>6531.9</v>
      </c>
      <c r="S116" s="42">
        <v>5461.6</v>
      </c>
      <c r="T116" s="42">
        <v>43376.9</v>
      </c>
      <c r="U116" s="42">
        <v>41659</v>
      </c>
      <c r="V116" s="42">
        <v>-1717.9</v>
      </c>
      <c r="W116" s="42">
        <v>-4.12</v>
      </c>
      <c r="X116">
        <f t="shared" si="0"/>
        <v>38.24</v>
      </c>
      <c r="Y116">
        <f t="shared" si="1"/>
        <v>1</v>
      </c>
    </row>
    <row r="117" spans="1:25" ht="15" thickBot="1" x14ac:dyDescent="0.4">
      <c r="A117" s="41" t="s">
        <v>149</v>
      </c>
      <c r="B117" s="42">
        <v>11921.8</v>
      </c>
      <c r="C117" s="42">
        <v>0</v>
      </c>
      <c r="D117" s="42">
        <v>3403</v>
      </c>
      <c r="E117" s="42">
        <v>16343.2</v>
      </c>
      <c r="F117" s="42">
        <v>0</v>
      </c>
      <c r="G117" s="42">
        <v>31668</v>
      </c>
      <c r="H117" s="42">
        <v>40060</v>
      </c>
      <c r="I117" s="42">
        <v>8392</v>
      </c>
      <c r="J117" s="42">
        <v>20.95</v>
      </c>
      <c r="N117" s="41" t="s">
        <v>149</v>
      </c>
      <c r="O117" s="42">
        <v>750.6</v>
      </c>
      <c r="P117" s="42">
        <v>11663.8</v>
      </c>
      <c r="Q117" s="42">
        <v>6209.7</v>
      </c>
      <c r="R117" s="42">
        <v>6531.9</v>
      </c>
      <c r="S117" s="42">
        <v>5461.6</v>
      </c>
      <c r="T117" s="42">
        <v>30617.7</v>
      </c>
      <c r="U117" s="42">
        <v>40060</v>
      </c>
      <c r="V117" s="42">
        <v>9442.2999999999993</v>
      </c>
      <c r="W117" s="42">
        <v>23.57</v>
      </c>
      <c r="X117">
        <f t="shared" si="0"/>
        <v>20.95</v>
      </c>
      <c r="Y117">
        <f t="shared" si="1"/>
        <v>0</v>
      </c>
    </row>
    <row r="118" spans="1:25" ht="15" thickBot="1" x14ac:dyDescent="0.4">
      <c r="A118" s="41" t="s">
        <v>150</v>
      </c>
      <c r="B118" s="42">
        <v>0</v>
      </c>
      <c r="C118" s="42">
        <v>0</v>
      </c>
      <c r="D118" s="42">
        <v>3824.7</v>
      </c>
      <c r="E118" s="42">
        <v>16343.2</v>
      </c>
      <c r="F118" s="42">
        <v>0</v>
      </c>
      <c r="G118" s="42">
        <v>20167.900000000001</v>
      </c>
      <c r="H118" s="42">
        <v>11368</v>
      </c>
      <c r="I118" s="42">
        <v>-8799.9</v>
      </c>
      <c r="J118" s="42">
        <v>-77.41</v>
      </c>
      <c r="N118" s="41" t="s">
        <v>150</v>
      </c>
      <c r="O118" s="42">
        <v>6414</v>
      </c>
      <c r="P118" s="42">
        <v>0</v>
      </c>
      <c r="Q118" s="42">
        <v>0</v>
      </c>
      <c r="R118" s="42">
        <v>0</v>
      </c>
      <c r="S118" s="42">
        <v>4994.5</v>
      </c>
      <c r="T118" s="42">
        <v>11408.4</v>
      </c>
      <c r="U118" s="42">
        <v>11368</v>
      </c>
      <c r="V118" s="42">
        <v>-40.4</v>
      </c>
      <c r="W118" s="51">
        <v>-0.36</v>
      </c>
      <c r="X118">
        <f t="shared" si="0"/>
        <v>-77.41</v>
      </c>
      <c r="Y118">
        <f t="shared" si="1"/>
        <v>0</v>
      </c>
    </row>
    <row r="119" spans="1:25" ht="15" thickBot="1" x14ac:dyDescent="0.4">
      <c r="A119" s="41" t="s">
        <v>151</v>
      </c>
      <c r="B119" s="42">
        <v>433.4</v>
      </c>
      <c r="C119" s="42">
        <v>0</v>
      </c>
      <c r="D119" s="42">
        <v>0</v>
      </c>
      <c r="E119" s="42">
        <v>20831</v>
      </c>
      <c r="F119" s="42">
        <v>0</v>
      </c>
      <c r="G119" s="42">
        <v>21264.400000000001</v>
      </c>
      <c r="H119" s="42">
        <v>17950</v>
      </c>
      <c r="I119" s="42">
        <v>-3314.4</v>
      </c>
      <c r="J119" s="42">
        <v>-18.46</v>
      </c>
      <c r="N119" s="41" t="s">
        <v>151</v>
      </c>
      <c r="O119" s="42">
        <v>750.6</v>
      </c>
      <c r="P119" s="42">
        <v>0</v>
      </c>
      <c r="Q119" s="42">
        <v>15343.7</v>
      </c>
      <c r="R119" s="42">
        <v>0</v>
      </c>
      <c r="S119" s="42">
        <v>4994.5</v>
      </c>
      <c r="T119" s="42">
        <v>21088.799999999999</v>
      </c>
      <c r="U119" s="42">
        <v>17950</v>
      </c>
      <c r="V119" s="42">
        <v>-3138.8</v>
      </c>
      <c r="W119" s="42">
        <v>-17.489999999999998</v>
      </c>
      <c r="X119">
        <f t="shared" si="0"/>
        <v>-18.46</v>
      </c>
      <c r="Y119">
        <f t="shared" si="1"/>
        <v>0</v>
      </c>
    </row>
    <row r="120" spans="1:25" ht="15" thickBot="1" x14ac:dyDescent="0.4">
      <c r="A120" s="41" t="s">
        <v>152</v>
      </c>
      <c r="B120" s="42">
        <v>0</v>
      </c>
      <c r="C120" s="42">
        <v>0</v>
      </c>
      <c r="D120" s="42">
        <v>0</v>
      </c>
      <c r="E120" s="42">
        <v>16343.2</v>
      </c>
      <c r="F120" s="42">
        <v>3693.4</v>
      </c>
      <c r="G120" s="42">
        <v>20036.7</v>
      </c>
      <c r="H120" s="42">
        <v>8242</v>
      </c>
      <c r="I120" s="42">
        <v>-11794.7</v>
      </c>
      <c r="J120" s="42">
        <v>-143.1</v>
      </c>
      <c r="N120" s="41" t="s">
        <v>152</v>
      </c>
      <c r="O120" s="42">
        <v>6119.9</v>
      </c>
      <c r="P120" s="42">
        <v>0</v>
      </c>
      <c r="Q120" s="42">
        <v>13728.1</v>
      </c>
      <c r="R120" s="42">
        <v>0</v>
      </c>
      <c r="S120" s="42">
        <v>0</v>
      </c>
      <c r="T120" s="42">
        <v>19848</v>
      </c>
      <c r="U120" s="42">
        <v>8242</v>
      </c>
      <c r="V120" s="42">
        <v>-11606</v>
      </c>
      <c r="W120" s="42">
        <v>-140.82</v>
      </c>
      <c r="X120">
        <f t="shared" si="0"/>
        <v>-143.1</v>
      </c>
      <c r="Y120">
        <f t="shared" si="1"/>
        <v>0</v>
      </c>
    </row>
    <row r="121" spans="1:25" ht="15" thickBot="1" x14ac:dyDescent="0.4">
      <c r="A121" s="41" t="s">
        <v>153</v>
      </c>
      <c r="B121" s="42">
        <v>17325.099999999999</v>
      </c>
      <c r="C121" s="42">
        <v>0</v>
      </c>
      <c r="D121" s="42">
        <v>3403</v>
      </c>
      <c r="E121" s="42">
        <v>0</v>
      </c>
      <c r="F121" s="42">
        <v>0</v>
      </c>
      <c r="G121" s="42">
        <v>20728.099999999999</v>
      </c>
      <c r="H121" s="42">
        <v>19630</v>
      </c>
      <c r="I121" s="42">
        <v>-1098.0999999999999</v>
      </c>
      <c r="J121" s="42">
        <v>-5.59</v>
      </c>
      <c r="N121" s="41" t="s">
        <v>153</v>
      </c>
      <c r="O121" s="42">
        <v>750.6</v>
      </c>
      <c r="P121" s="42">
        <v>11658.3</v>
      </c>
      <c r="Q121" s="42">
        <v>788.8</v>
      </c>
      <c r="R121" s="42">
        <v>6531.9</v>
      </c>
      <c r="S121" s="42">
        <v>5461.6</v>
      </c>
      <c r="T121" s="42">
        <v>25191.200000000001</v>
      </c>
      <c r="U121" s="42">
        <v>19630</v>
      </c>
      <c r="V121" s="42">
        <v>-5561.2</v>
      </c>
      <c r="W121" s="42">
        <v>-28.33</v>
      </c>
      <c r="X121">
        <f t="shared" si="0"/>
        <v>-5.59</v>
      </c>
      <c r="Y121">
        <f t="shared" si="1"/>
        <v>0</v>
      </c>
    </row>
    <row r="122" spans="1:25" ht="15" thickBot="1" x14ac:dyDescent="0.4">
      <c r="A122" s="41" t="s">
        <v>154</v>
      </c>
      <c r="B122" s="42">
        <v>7073.6</v>
      </c>
      <c r="C122" s="42">
        <v>0</v>
      </c>
      <c r="D122" s="42">
        <v>3824.7</v>
      </c>
      <c r="E122" s="42">
        <v>2230</v>
      </c>
      <c r="F122" s="42">
        <v>0</v>
      </c>
      <c r="G122" s="42">
        <v>13128.3</v>
      </c>
      <c r="H122" s="42">
        <v>14791</v>
      </c>
      <c r="I122" s="42">
        <v>1662.7</v>
      </c>
      <c r="J122" s="42">
        <v>11.24</v>
      </c>
      <c r="N122" s="41" t="s">
        <v>154</v>
      </c>
      <c r="O122" s="42">
        <v>750.6</v>
      </c>
      <c r="P122" s="42">
        <v>0</v>
      </c>
      <c r="Q122" s="42">
        <v>0</v>
      </c>
      <c r="R122" s="42">
        <v>6531.9</v>
      </c>
      <c r="S122" s="42">
        <v>5461.6</v>
      </c>
      <c r="T122" s="42">
        <v>12744.1</v>
      </c>
      <c r="U122" s="42">
        <v>14791</v>
      </c>
      <c r="V122" s="42">
        <v>2046.9</v>
      </c>
      <c r="W122" s="42">
        <v>13.84</v>
      </c>
      <c r="X122">
        <f t="shared" si="0"/>
        <v>11.24</v>
      </c>
      <c r="Y122">
        <f t="shared" si="1"/>
        <v>0</v>
      </c>
    </row>
    <row r="123" spans="1:25" ht="15" thickBot="1" x14ac:dyDescent="0.4">
      <c r="A123" s="41" t="s">
        <v>155</v>
      </c>
      <c r="B123" s="42">
        <v>13804.5</v>
      </c>
      <c r="C123" s="42">
        <v>0</v>
      </c>
      <c r="D123" s="42">
        <v>3403</v>
      </c>
      <c r="E123" s="42">
        <v>20831</v>
      </c>
      <c r="F123" s="42">
        <v>0</v>
      </c>
      <c r="G123" s="42">
        <v>38038.5</v>
      </c>
      <c r="H123" s="42">
        <v>39309</v>
      </c>
      <c r="I123" s="42">
        <v>1270.5</v>
      </c>
      <c r="J123" s="42">
        <v>3.23</v>
      </c>
      <c r="N123" s="41" t="s">
        <v>155</v>
      </c>
      <c r="O123" s="42">
        <v>750.6</v>
      </c>
      <c r="P123" s="42">
        <v>8611.1</v>
      </c>
      <c r="Q123" s="42">
        <v>788.8</v>
      </c>
      <c r="R123" s="42">
        <v>0</v>
      </c>
      <c r="S123" s="42">
        <v>20407.900000000001</v>
      </c>
      <c r="T123" s="42">
        <v>30558.5</v>
      </c>
      <c r="U123" s="42">
        <v>39309</v>
      </c>
      <c r="V123" s="42">
        <v>8750.5</v>
      </c>
      <c r="W123" s="42">
        <v>22.26</v>
      </c>
      <c r="X123">
        <f t="shared" si="0"/>
        <v>3.23</v>
      </c>
      <c r="Y123">
        <f t="shared" si="1"/>
        <v>0</v>
      </c>
    </row>
    <row r="124" spans="1:25" ht="15" thickBot="1" x14ac:dyDescent="0.4">
      <c r="A124" s="41" t="s">
        <v>156</v>
      </c>
      <c r="B124" s="42">
        <v>11921.8</v>
      </c>
      <c r="C124" s="42">
        <v>0</v>
      </c>
      <c r="D124" s="42">
        <v>3403</v>
      </c>
      <c r="E124" s="42">
        <v>22723.9</v>
      </c>
      <c r="F124" s="42">
        <v>0</v>
      </c>
      <c r="G124" s="42">
        <v>38048.699999999997</v>
      </c>
      <c r="H124" s="42">
        <v>45393</v>
      </c>
      <c r="I124" s="42">
        <v>7344.3</v>
      </c>
      <c r="J124" s="42">
        <v>16.18</v>
      </c>
      <c r="N124" s="41" t="s">
        <v>156</v>
      </c>
      <c r="O124" s="42">
        <v>750.6</v>
      </c>
      <c r="P124" s="42">
        <v>11663.8</v>
      </c>
      <c r="Q124" s="42">
        <v>788.8</v>
      </c>
      <c r="R124" s="42">
        <v>0</v>
      </c>
      <c r="S124" s="42">
        <v>32349.8</v>
      </c>
      <c r="T124" s="42">
        <v>45553</v>
      </c>
      <c r="U124" s="42">
        <v>45393</v>
      </c>
      <c r="V124" s="42">
        <v>-160</v>
      </c>
      <c r="W124" s="42">
        <v>-0.35</v>
      </c>
      <c r="X124">
        <f t="shared" si="0"/>
        <v>16.18</v>
      </c>
      <c r="Y124">
        <f t="shared" si="1"/>
        <v>1</v>
      </c>
    </row>
    <row r="125" spans="1:25" ht="15" thickBot="1" x14ac:dyDescent="0.4">
      <c r="A125" s="41" t="s">
        <v>157</v>
      </c>
      <c r="B125" s="42">
        <v>0</v>
      </c>
      <c r="C125" s="42">
        <v>0</v>
      </c>
      <c r="D125" s="42">
        <v>3250.4</v>
      </c>
      <c r="E125" s="42">
        <v>33227.800000000003</v>
      </c>
      <c r="F125" s="42">
        <v>3693.4</v>
      </c>
      <c r="G125" s="42">
        <v>40171.699999999997</v>
      </c>
      <c r="H125" s="42">
        <v>34938</v>
      </c>
      <c r="I125" s="42">
        <v>-5233.7</v>
      </c>
      <c r="J125" s="42">
        <v>-14.98</v>
      </c>
      <c r="N125" s="41" t="s">
        <v>157</v>
      </c>
      <c r="O125" s="42">
        <v>1599.6</v>
      </c>
      <c r="P125" s="42">
        <v>11658.3</v>
      </c>
      <c r="Q125" s="42">
        <v>13728.1</v>
      </c>
      <c r="R125" s="42">
        <v>0</v>
      </c>
      <c r="S125" s="42">
        <v>0</v>
      </c>
      <c r="T125" s="42">
        <v>26986</v>
      </c>
      <c r="U125" s="42">
        <v>34938</v>
      </c>
      <c r="V125" s="42">
        <v>7952</v>
      </c>
      <c r="W125" s="42">
        <v>22.76</v>
      </c>
      <c r="X125">
        <f t="shared" si="0"/>
        <v>-14.98</v>
      </c>
      <c r="Y125">
        <f t="shared" si="1"/>
        <v>1</v>
      </c>
    </row>
    <row r="126" spans="1:25" ht="15" thickBot="1" x14ac:dyDescent="0.4"/>
    <row r="127" spans="1:25" ht="15" thickBot="1" x14ac:dyDescent="0.4">
      <c r="A127" s="43" t="s">
        <v>193</v>
      </c>
      <c r="B127" s="44">
        <v>135247.6</v>
      </c>
      <c r="N127" s="43" t="s">
        <v>193</v>
      </c>
      <c r="O127" s="44">
        <v>77544.100000000006</v>
      </c>
    </row>
    <row r="128" spans="1:25" ht="15" thickBot="1" x14ac:dyDescent="0.4">
      <c r="A128" s="43" t="s">
        <v>194</v>
      </c>
      <c r="B128" s="44">
        <v>0</v>
      </c>
      <c r="N128" s="43" t="s">
        <v>194</v>
      </c>
      <c r="O128" s="44">
        <v>0</v>
      </c>
    </row>
    <row r="129" spans="1:15" ht="15" thickBot="1" x14ac:dyDescent="0.4">
      <c r="A129" s="43" t="s">
        <v>195</v>
      </c>
      <c r="B129" s="44">
        <v>775092</v>
      </c>
      <c r="N129" s="43" t="s">
        <v>195</v>
      </c>
      <c r="O129" s="44">
        <v>774341.5</v>
      </c>
    </row>
    <row r="130" spans="1:15" ht="15" thickBot="1" x14ac:dyDescent="0.4">
      <c r="A130" s="43" t="s">
        <v>196</v>
      </c>
      <c r="B130" s="44">
        <v>775092</v>
      </c>
      <c r="N130" s="43" t="s">
        <v>196</v>
      </c>
      <c r="O130" s="44">
        <v>775092</v>
      </c>
    </row>
    <row r="131" spans="1:15" ht="15" thickBot="1" x14ac:dyDescent="0.4">
      <c r="A131" s="43" t="s">
        <v>197</v>
      </c>
      <c r="B131" s="44">
        <v>0</v>
      </c>
      <c r="N131" s="43" t="s">
        <v>197</v>
      </c>
      <c r="O131" s="44">
        <v>-750.5</v>
      </c>
    </row>
    <row r="132" spans="1:15" ht="20" thickBot="1" x14ac:dyDescent="0.4">
      <c r="A132" s="43" t="s">
        <v>198</v>
      </c>
      <c r="B132" s="44"/>
      <c r="N132" s="43" t="s">
        <v>198</v>
      </c>
      <c r="O132" s="44"/>
    </row>
    <row r="133" spans="1:15" ht="20" thickBot="1" x14ac:dyDescent="0.4">
      <c r="A133" s="43" t="s">
        <v>199</v>
      </c>
      <c r="B133" s="44"/>
      <c r="N133" s="43" t="s">
        <v>199</v>
      </c>
      <c r="O133" s="44"/>
    </row>
    <row r="134" spans="1:15" ht="15" thickBot="1" x14ac:dyDescent="0.4">
      <c r="A134" s="43" t="s">
        <v>200</v>
      </c>
      <c r="B134" s="44">
        <v>0</v>
      </c>
      <c r="N134" s="43" t="s">
        <v>200</v>
      </c>
      <c r="O134" s="44">
        <v>0</v>
      </c>
    </row>
    <row r="136" spans="1:15" x14ac:dyDescent="0.35">
      <c r="A136" s="1" t="s">
        <v>201</v>
      </c>
      <c r="N136" s="1" t="s">
        <v>201</v>
      </c>
    </row>
    <row r="138" spans="1:15" x14ac:dyDescent="0.35">
      <c r="A138" s="45" t="s">
        <v>336</v>
      </c>
      <c r="N138" s="45" t="s">
        <v>336</v>
      </c>
    </row>
    <row r="139" spans="1:15" x14ac:dyDescent="0.35">
      <c r="A139" s="45" t="s">
        <v>407</v>
      </c>
      <c r="N139" s="45" t="s">
        <v>317</v>
      </c>
    </row>
  </sheetData>
  <hyperlinks>
    <hyperlink ref="A136" r:id="rId1" display="https://miau.my-x.hu/myx-free/coco/test/727268720210318180909.html" xr:uid="{00000000-0004-0000-0400-000000000000}"/>
    <hyperlink ref="N136" r:id="rId2" display="https://miau.my-x.hu/myx-free/coco/test/729090220210318180938.html" xr:uid="{00000000-0004-0000-0400-000001000000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71"/>
  <sheetViews>
    <sheetView topLeftCell="A52" zoomScale="103" workbookViewId="0">
      <selection activeCell="T67" sqref="T67"/>
    </sheetView>
  </sheetViews>
  <sheetFormatPr defaultRowHeight="14.5" x14ac:dyDescent="0.35"/>
  <sheetData>
    <row r="1" spans="1:21" ht="15" thickBot="1" x14ac:dyDescent="0.4">
      <c r="A1" s="25" t="s">
        <v>121</v>
      </c>
      <c r="B1" s="25" t="s">
        <v>122</v>
      </c>
      <c r="C1" s="25" t="s">
        <v>124</v>
      </c>
      <c r="D1" s="25" t="s">
        <v>125</v>
      </c>
      <c r="E1" s="25" t="s">
        <v>126</v>
      </c>
      <c r="F1" s="25" t="s">
        <v>127</v>
      </c>
      <c r="G1" s="25" t="s">
        <v>128</v>
      </c>
      <c r="H1" s="25" t="s">
        <v>129</v>
      </c>
      <c r="N1" s="25" t="s">
        <v>121</v>
      </c>
      <c r="O1" s="25" t="s">
        <v>122</v>
      </c>
      <c r="P1" s="25" t="s">
        <v>124</v>
      </c>
      <c r="Q1" s="25" t="s">
        <v>125</v>
      </c>
      <c r="R1" s="25" t="s">
        <v>126</v>
      </c>
      <c r="S1" s="25" t="s">
        <v>127</v>
      </c>
      <c r="T1" s="25" t="s">
        <v>128</v>
      </c>
      <c r="U1" s="25" t="s">
        <v>129</v>
      </c>
    </row>
    <row r="2" spans="1:21" ht="15" thickBot="1" x14ac:dyDescent="0.4">
      <c r="A2" s="25" t="s">
        <v>130</v>
      </c>
      <c r="B2" s="26">
        <v>13</v>
      </c>
      <c r="C2" s="26">
        <v>13</v>
      </c>
      <c r="D2" s="26">
        <v>12</v>
      </c>
      <c r="E2" s="26">
        <v>23</v>
      </c>
      <c r="F2" s="26">
        <v>16</v>
      </c>
      <c r="G2" s="26">
        <v>13</v>
      </c>
      <c r="H2" s="26">
        <v>37097</v>
      </c>
      <c r="N2" s="25" t="s">
        <v>130</v>
      </c>
      <c r="O2" s="26">
        <v>16</v>
      </c>
      <c r="P2" s="26">
        <v>16</v>
      </c>
      <c r="Q2" s="26">
        <v>17</v>
      </c>
      <c r="R2" s="26">
        <v>6</v>
      </c>
      <c r="S2" s="26">
        <v>13</v>
      </c>
      <c r="T2" s="26">
        <v>16</v>
      </c>
      <c r="U2" s="26">
        <v>37097</v>
      </c>
    </row>
    <row r="3" spans="1:21" ht="15" thickBot="1" x14ac:dyDescent="0.4">
      <c r="A3" s="25" t="s">
        <v>131</v>
      </c>
      <c r="B3" s="26">
        <v>16</v>
      </c>
      <c r="C3" s="26">
        <v>21</v>
      </c>
      <c r="D3" s="26">
        <v>9</v>
      </c>
      <c r="E3" s="26">
        <v>15</v>
      </c>
      <c r="F3" s="26">
        <v>19</v>
      </c>
      <c r="G3" s="26">
        <v>4</v>
      </c>
      <c r="H3" s="26">
        <v>6550</v>
      </c>
      <c r="N3" s="25" t="s">
        <v>131</v>
      </c>
      <c r="O3" s="26">
        <v>13</v>
      </c>
      <c r="P3" s="26">
        <v>8</v>
      </c>
      <c r="Q3" s="26">
        <v>20</v>
      </c>
      <c r="R3" s="26">
        <v>14</v>
      </c>
      <c r="S3" s="26">
        <v>10</v>
      </c>
      <c r="T3" s="26">
        <v>25</v>
      </c>
      <c r="U3" s="26">
        <v>6550</v>
      </c>
    </row>
    <row r="4" spans="1:21" ht="15" thickBot="1" x14ac:dyDescent="0.4">
      <c r="A4" s="25" t="s">
        <v>132</v>
      </c>
      <c r="B4" s="26">
        <v>14</v>
      </c>
      <c r="C4" s="26">
        <v>18</v>
      </c>
      <c r="D4" s="26">
        <v>22</v>
      </c>
      <c r="E4" s="26">
        <v>2</v>
      </c>
      <c r="F4" s="26">
        <v>16</v>
      </c>
      <c r="G4" s="26">
        <v>15</v>
      </c>
      <c r="H4" s="26">
        <v>17127</v>
      </c>
      <c r="N4" s="25" t="s">
        <v>132</v>
      </c>
      <c r="O4" s="26">
        <v>15</v>
      </c>
      <c r="P4" s="26">
        <v>11</v>
      </c>
      <c r="Q4" s="26">
        <v>7</v>
      </c>
      <c r="R4" s="26">
        <v>27</v>
      </c>
      <c r="S4" s="26">
        <v>13</v>
      </c>
      <c r="T4" s="26">
        <v>14</v>
      </c>
      <c r="U4" s="26">
        <v>17127</v>
      </c>
    </row>
    <row r="5" spans="1:21" ht="15" thickBot="1" x14ac:dyDescent="0.4">
      <c r="A5" s="25" t="s">
        <v>133</v>
      </c>
      <c r="B5" s="26">
        <v>18</v>
      </c>
      <c r="C5" s="26">
        <v>7</v>
      </c>
      <c r="D5" s="26">
        <v>18</v>
      </c>
      <c r="E5" s="26">
        <v>17</v>
      </c>
      <c r="F5" s="26">
        <v>12</v>
      </c>
      <c r="G5" s="26">
        <v>26</v>
      </c>
      <c r="H5" s="26">
        <v>48604</v>
      </c>
      <c r="N5" s="25" t="s">
        <v>133</v>
      </c>
      <c r="O5" s="26">
        <v>11</v>
      </c>
      <c r="P5" s="26">
        <v>22</v>
      </c>
      <c r="Q5" s="26">
        <v>11</v>
      </c>
      <c r="R5" s="26">
        <v>12</v>
      </c>
      <c r="S5" s="26">
        <v>17</v>
      </c>
      <c r="T5" s="26">
        <v>3</v>
      </c>
      <c r="U5" s="26">
        <v>48604</v>
      </c>
    </row>
    <row r="6" spans="1:21" ht="15" thickBot="1" x14ac:dyDescent="0.4">
      <c r="A6" s="25" t="s">
        <v>134</v>
      </c>
      <c r="B6" s="26">
        <v>17</v>
      </c>
      <c r="C6" s="26">
        <v>26</v>
      </c>
      <c r="D6" s="26">
        <v>27</v>
      </c>
      <c r="E6" s="26">
        <v>9</v>
      </c>
      <c r="F6" s="26">
        <v>3</v>
      </c>
      <c r="G6" s="26">
        <v>14</v>
      </c>
      <c r="H6" s="26">
        <v>37022</v>
      </c>
      <c r="N6" s="25" t="s">
        <v>134</v>
      </c>
      <c r="O6" s="26">
        <v>12</v>
      </c>
      <c r="P6" s="26">
        <v>3</v>
      </c>
      <c r="Q6" s="26">
        <v>2</v>
      </c>
      <c r="R6" s="26">
        <v>20</v>
      </c>
      <c r="S6" s="26">
        <v>26</v>
      </c>
      <c r="T6" s="26">
        <v>15</v>
      </c>
      <c r="U6" s="26">
        <v>37022</v>
      </c>
    </row>
    <row r="7" spans="1:21" ht="15" thickBot="1" x14ac:dyDescent="0.4">
      <c r="A7" s="25" t="s">
        <v>135</v>
      </c>
      <c r="B7" s="26">
        <v>20</v>
      </c>
      <c r="C7" s="26">
        <v>4</v>
      </c>
      <c r="D7" s="26">
        <v>11</v>
      </c>
      <c r="E7" s="26">
        <v>6</v>
      </c>
      <c r="F7" s="26">
        <v>23</v>
      </c>
      <c r="G7" s="26">
        <v>21</v>
      </c>
      <c r="H7" s="26">
        <v>16284</v>
      </c>
      <c r="N7" s="25" t="s">
        <v>135</v>
      </c>
      <c r="O7" s="26">
        <v>9</v>
      </c>
      <c r="P7" s="26">
        <v>25</v>
      </c>
      <c r="Q7" s="26">
        <v>18</v>
      </c>
      <c r="R7" s="26">
        <v>23</v>
      </c>
      <c r="S7" s="26">
        <v>6</v>
      </c>
      <c r="T7" s="26">
        <v>8</v>
      </c>
      <c r="U7" s="26">
        <v>16284</v>
      </c>
    </row>
    <row r="8" spans="1:21" ht="15" thickBot="1" x14ac:dyDescent="0.4">
      <c r="A8" s="25" t="s">
        <v>136</v>
      </c>
      <c r="B8" s="26">
        <v>21</v>
      </c>
      <c r="C8" s="26">
        <v>5</v>
      </c>
      <c r="D8" s="26">
        <v>17</v>
      </c>
      <c r="E8" s="26">
        <v>14</v>
      </c>
      <c r="F8" s="26">
        <v>14</v>
      </c>
      <c r="G8" s="26">
        <v>5</v>
      </c>
      <c r="H8" s="26">
        <v>52881</v>
      </c>
      <c r="N8" s="25" t="s">
        <v>136</v>
      </c>
      <c r="O8" s="26">
        <v>8</v>
      </c>
      <c r="P8" s="26">
        <v>24</v>
      </c>
      <c r="Q8" s="26">
        <v>12</v>
      </c>
      <c r="R8" s="26">
        <v>15</v>
      </c>
      <c r="S8" s="26">
        <v>15</v>
      </c>
      <c r="T8" s="26">
        <v>24</v>
      </c>
      <c r="U8" s="26">
        <v>52881</v>
      </c>
    </row>
    <row r="9" spans="1:21" ht="15" thickBot="1" x14ac:dyDescent="0.4">
      <c r="A9" s="25" t="s">
        <v>137</v>
      </c>
      <c r="B9" s="26">
        <v>15</v>
      </c>
      <c r="C9" s="26">
        <v>19</v>
      </c>
      <c r="D9" s="26">
        <v>2</v>
      </c>
      <c r="E9" s="26">
        <v>24</v>
      </c>
      <c r="F9" s="26">
        <v>6</v>
      </c>
      <c r="G9" s="26">
        <v>9</v>
      </c>
      <c r="H9" s="26">
        <v>17095</v>
      </c>
      <c r="N9" s="25" t="s">
        <v>137</v>
      </c>
      <c r="O9" s="26">
        <v>14</v>
      </c>
      <c r="P9" s="26">
        <v>10</v>
      </c>
      <c r="Q9" s="26">
        <v>27</v>
      </c>
      <c r="R9" s="26">
        <v>5</v>
      </c>
      <c r="S9" s="26">
        <v>23</v>
      </c>
      <c r="T9" s="26">
        <v>20</v>
      </c>
      <c r="U9" s="26">
        <v>17095</v>
      </c>
    </row>
    <row r="10" spans="1:21" ht="15" thickBot="1" x14ac:dyDescent="0.4">
      <c r="A10" s="25" t="s">
        <v>138</v>
      </c>
      <c r="B10" s="26">
        <v>19</v>
      </c>
      <c r="C10" s="26">
        <v>23</v>
      </c>
      <c r="D10" s="26">
        <v>3</v>
      </c>
      <c r="E10" s="26">
        <v>26</v>
      </c>
      <c r="F10" s="26">
        <v>4</v>
      </c>
      <c r="G10" s="26">
        <v>6</v>
      </c>
      <c r="H10" s="26">
        <v>23634</v>
      </c>
      <c r="N10" s="25" t="s">
        <v>138</v>
      </c>
      <c r="O10" s="26">
        <v>10</v>
      </c>
      <c r="P10" s="26">
        <v>6</v>
      </c>
      <c r="Q10" s="26">
        <v>26</v>
      </c>
      <c r="R10" s="26">
        <v>3</v>
      </c>
      <c r="S10" s="26">
        <v>25</v>
      </c>
      <c r="T10" s="26">
        <v>23</v>
      </c>
      <c r="U10" s="26">
        <v>23634</v>
      </c>
    </row>
    <row r="11" spans="1:21" ht="15" thickBot="1" x14ac:dyDescent="0.4">
      <c r="A11" s="25" t="s">
        <v>139</v>
      </c>
      <c r="B11" s="26">
        <v>22</v>
      </c>
      <c r="C11" s="26">
        <v>24</v>
      </c>
      <c r="D11" s="26">
        <v>4</v>
      </c>
      <c r="E11" s="26">
        <v>19</v>
      </c>
      <c r="F11" s="26">
        <v>1</v>
      </c>
      <c r="G11" s="26">
        <v>7</v>
      </c>
      <c r="H11" s="26">
        <v>33088</v>
      </c>
      <c r="N11" s="25" t="s">
        <v>139</v>
      </c>
      <c r="O11" s="26">
        <v>7</v>
      </c>
      <c r="P11" s="26">
        <v>5</v>
      </c>
      <c r="Q11" s="26">
        <v>25</v>
      </c>
      <c r="R11" s="26">
        <v>10</v>
      </c>
      <c r="S11" s="26">
        <v>28</v>
      </c>
      <c r="T11" s="26">
        <v>22</v>
      </c>
      <c r="U11" s="26">
        <v>33088</v>
      </c>
    </row>
    <row r="12" spans="1:21" ht="15" thickBot="1" x14ac:dyDescent="0.4">
      <c r="A12" s="25" t="s">
        <v>140</v>
      </c>
      <c r="B12" s="26">
        <v>23</v>
      </c>
      <c r="C12" s="26">
        <v>14</v>
      </c>
      <c r="D12" s="26">
        <v>5</v>
      </c>
      <c r="E12" s="26">
        <v>11</v>
      </c>
      <c r="F12" s="26">
        <v>12</v>
      </c>
      <c r="G12" s="26">
        <v>12</v>
      </c>
      <c r="H12" s="26">
        <v>11248</v>
      </c>
      <c r="N12" s="25" t="s">
        <v>140</v>
      </c>
      <c r="O12" s="26">
        <v>6</v>
      </c>
      <c r="P12" s="26">
        <v>15</v>
      </c>
      <c r="Q12" s="26">
        <v>24</v>
      </c>
      <c r="R12" s="26">
        <v>18</v>
      </c>
      <c r="S12" s="26">
        <v>17</v>
      </c>
      <c r="T12" s="26">
        <v>17</v>
      </c>
      <c r="U12" s="26">
        <v>11248</v>
      </c>
    </row>
    <row r="13" spans="1:21" ht="15" thickBot="1" x14ac:dyDescent="0.4">
      <c r="A13" s="25" t="s">
        <v>141</v>
      </c>
      <c r="B13" s="26">
        <v>24</v>
      </c>
      <c r="C13" s="26">
        <v>25</v>
      </c>
      <c r="D13" s="26">
        <v>1</v>
      </c>
      <c r="E13" s="26">
        <v>25</v>
      </c>
      <c r="F13" s="26">
        <v>5</v>
      </c>
      <c r="G13" s="26">
        <v>8</v>
      </c>
      <c r="H13" s="26">
        <v>27732</v>
      </c>
      <c r="N13" s="25" t="s">
        <v>141</v>
      </c>
      <c r="O13" s="26">
        <v>5</v>
      </c>
      <c r="P13" s="26">
        <v>4</v>
      </c>
      <c r="Q13" s="26">
        <v>28</v>
      </c>
      <c r="R13" s="26">
        <v>4</v>
      </c>
      <c r="S13" s="26">
        <v>24</v>
      </c>
      <c r="T13" s="26">
        <v>21</v>
      </c>
      <c r="U13" s="26">
        <v>27732</v>
      </c>
    </row>
    <row r="14" spans="1:21" ht="15" thickBot="1" x14ac:dyDescent="0.4">
      <c r="A14" s="25" t="s">
        <v>142</v>
      </c>
      <c r="B14" s="26">
        <v>25</v>
      </c>
      <c r="C14" s="26">
        <v>3</v>
      </c>
      <c r="D14" s="26">
        <v>10</v>
      </c>
      <c r="E14" s="26">
        <v>15</v>
      </c>
      <c r="F14" s="26">
        <v>23</v>
      </c>
      <c r="G14" s="26">
        <v>20</v>
      </c>
      <c r="H14" s="26">
        <v>22792</v>
      </c>
      <c r="N14" s="25" t="s">
        <v>142</v>
      </c>
      <c r="O14" s="26">
        <v>4</v>
      </c>
      <c r="P14" s="26">
        <v>26</v>
      </c>
      <c r="Q14" s="26">
        <v>19</v>
      </c>
      <c r="R14" s="26">
        <v>14</v>
      </c>
      <c r="S14" s="26">
        <v>6</v>
      </c>
      <c r="T14" s="26">
        <v>9</v>
      </c>
      <c r="U14" s="26">
        <v>22792</v>
      </c>
    </row>
    <row r="15" spans="1:21" ht="15" thickBot="1" x14ac:dyDescent="0.4">
      <c r="A15" s="25" t="s">
        <v>143</v>
      </c>
      <c r="B15" s="26">
        <v>26</v>
      </c>
      <c r="C15" s="26">
        <v>9</v>
      </c>
      <c r="D15" s="26">
        <v>15</v>
      </c>
      <c r="E15" s="26">
        <v>5</v>
      </c>
      <c r="F15" s="26">
        <v>25</v>
      </c>
      <c r="G15" s="26">
        <v>26</v>
      </c>
      <c r="H15" s="26">
        <v>12570</v>
      </c>
      <c r="N15" s="25" t="s">
        <v>143</v>
      </c>
      <c r="O15" s="26">
        <v>3</v>
      </c>
      <c r="P15" s="26">
        <v>20</v>
      </c>
      <c r="Q15" s="26">
        <v>14</v>
      </c>
      <c r="R15" s="26">
        <v>24</v>
      </c>
      <c r="S15" s="26">
        <v>4</v>
      </c>
      <c r="T15" s="26">
        <v>3</v>
      </c>
      <c r="U15" s="26">
        <v>12570</v>
      </c>
    </row>
    <row r="16" spans="1:21" ht="15" thickBot="1" x14ac:dyDescent="0.4">
      <c r="A16" s="25" t="s">
        <v>144</v>
      </c>
      <c r="B16" s="26">
        <v>27</v>
      </c>
      <c r="C16" s="26">
        <v>10</v>
      </c>
      <c r="D16" s="26">
        <v>7</v>
      </c>
      <c r="E16" s="26">
        <v>1</v>
      </c>
      <c r="F16" s="26">
        <v>21</v>
      </c>
      <c r="G16" s="26">
        <v>25</v>
      </c>
      <c r="H16" s="26">
        <v>13402</v>
      </c>
      <c r="N16" s="25" t="s">
        <v>144</v>
      </c>
      <c r="O16" s="26">
        <v>2</v>
      </c>
      <c r="P16" s="26">
        <v>19</v>
      </c>
      <c r="Q16" s="26">
        <v>22</v>
      </c>
      <c r="R16" s="26">
        <v>28</v>
      </c>
      <c r="S16" s="26">
        <v>8</v>
      </c>
      <c r="T16" s="26">
        <v>4</v>
      </c>
      <c r="U16" s="26">
        <v>13402</v>
      </c>
    </row>
    <row r="17" spans="1:21" ht="15" thickBot="1" x14ac:dyDescent="0.4">
      <c r="A17" s="25" t="s">
        <v>145</v>
      </c>
      <c r="B17" s="26">
        <v>28</v>
      </c>
      <c r="C17" s="26">
        <v>1</v>
      </c>
      <c r="D17" s="26">
        <v>25</v>
      </c>
      <c r="E17" s="26">
        <v>21</v>
      </c>
      <c r="F17" s="26">
        <v>25</v>
      </c>
      <c r="G17" s="26">
        <v>24</v>
      </c>
      <c r="H17" s="26">
        <v>91162</v>
      </c>
      <c r="N17" s="25" t="s">
        <v>145</v>
      </c>
      <c r="O17" s="26">
        <v>1</v>
      </c>
      <c r="P17" s="26">
        <v>28</v>
      </c>
      <c r="Q17" s="26">
        <v>4</v>
      </c>
      <c r="R17" s="26">
        <v>8</v>
      </c>
      <c r="S17" s="26">
        <v>4</v>
      </c>
      <c r="T17" s="26">
        <v>5</v>
      </c>
      <c r="U17" s="26">
        <v>91162</v>
      </c>
    </row>
    <row r="18" spans="1:21" ht="15" thickBot="1" x14ac:dyDescent="0.4">
      <c r="A18" s="25" t="s">
        <v>146</v>
      </c>
      <c r="B18" s="26">
        <v>9</v>
      </c>
      <c r="C18" s="26">
        <v>20</v>
      </c>
      <c r="D18" s="26">
        <v>20</v>
      </c>
      <c r="E18" s="26">
        <v>13</v>
      </c>
      <c r="F18" s="26">
        <v>21</v>
      </c>
      <c r="G18" s="26">
        <v>3</v>
      </c>
      <c r="H18" s="26">
        <v>11848</v>
      </c>
      <c r="N18" s="25" t="s">
        <v>146</v>
      </c>
      <c r="O18" s="26">
        <v>20</v>
      </c>
      <c r="P18" s="26">
        <v>9</v>
      </c>
      <c r="Q18" s="26">
        <v>9</v>
      </c>
      <c r="R18" s="26">
        <v>16</v>
      </c>
      <c r="S18" s="26">
        <v>8</v>
      </c>
      <c r="T18" s="26">
        <v>26</v>
      </c>
      <c r="U18" s="26">
        <v>11848</v>
      </c>
    </row>
    <row r="19" spans="1:21" ht="15" thickBot="1" x14ac:dyDescent="0.4">
      <c r="A19" s="25" t="s">
        <v>147</v>
      </c>
      <c r="B19" s="26">
        <v>7</v>
      </c>
      <c r="C19" s="26">
        <v>2</v>
      </c>
      <c r="D19" s="26">
        <v>28</v>
      </c>
      <c r="E19" s="26">
        <v>27</v>
      </c>
      <c r="F19" s="26">
        <v>25</v>
      </c>
      <c r="G19" s="26">
        <v>22</v>
      </c>
      <c r="H19" s="26">
        <v>21616</v>
      </c>
      <c r="N19" s="25" t="s">
        <v>147</v>
      </c>
      <c r="O19" s="26">
        <v>22</v>
      </c>
      <c r="P19" s="26">
        <v>27</v>
      </c>
      <c r="Q19" s="26">
        <v>1</v>
      </c>
      <c r="R19" s="26">
        <v>2</v>
      </c>
      <c r="S19" s="26">
        <v>4</v>
      </c>
      <c r="T19" s="26">
        <v>7</v>
      </c>
      <c r="U19" s="26">
        <v>21616</v>
      </c>
    </row>
    <row r="20" spans="1:21" ht="15" thickBot="1" x14ac:dyDescent="0.4">
      <c r="A20" s="25" t="s">
        <v>148</v>
      </c>
      <c r="B20" s="26">
        <v>11</v>
      </c>
      <c r="C20" s="26">
        <v>16</v>
      </c>
      <c r="D20" s="26">
        <v>26</v>
      </c>
      <c r="E20" s="26">
        <v>20</v>
      </c>
      <c r="F20" s="26">
        <v>16</v>
      </c>
      <c r="G20" s="26">
        <v>18</v>
      </c>
      <c r="H20" s="26">
        <v>41659</v>
      </c>
      <c r="N20" s="25" t="s">
        <v>148</v>
      </c>
      <c r="O20" s="26">
        <v>18</v>
      </c>
      <c r="P20" s="26">
        <v>13</v>
      </c>
      <c r="Q20" s="26">
        <v>3</v>
      </c>
      <c r="R20" s="26">
        <v>9</v>
      </c>
      <c r="S20" s="26">
        <v>13</v>
      </c>
      <c r="T20" s="26">
        <v>11</v>
      </c>
      <c r="U20" s="26">
        <v>41659</v>
      </c>
    </row>
    <row r="21" spans="1:21" ht="15" thickBot="1" x14ac:dyDescent="0.4">
      <c r="A21" s="25" t="s">
        <v>149</v>
      </c>
      <c r="B21" s="26">
        <v>10</v>
      </c>
      <c r="C21" s="26">
        <v>11</v>
      </c>
      <c r="D21" s="26">
        <v>24</v>
      </c>
      <c r="E21" s="26">
        <v>12</v>
      </c>
      <c r="F21" s="26">
        <v>15</v>
      </c>
      <c r="G21" s="26">
        <v>17</v>
      </c>
      <c r="H21" s="26">
        <v>40060</v>
      </c>
      <c r="N21" s="25" t="s">
        <v>149</v>
      </c>
      <c r="O21" s="26">
        <v>19</v>
      </c>
      <c r="P21" s="26">
        <v>18</v>
      </c>
      <c r="Q21" s="26">
        <v>5</v>
      </c>
      <c r="R21" s="26">
        <v>17</v>
      </c>
      <c r="S21" s="26">
        <v>14</v>
      </c>
      <c r="T21" s="26">
        <v>12</v>
      </c>
      <c r="U21" s="26">
        <v>40060</v>
      </c>
    </row>
    <row r="22" spans="1:21" ht="15" thickBot="1" x14ac:dyDescent="0.4">
      <c r="A22" s="25" t="s">
        <v>150</v>
      </c>
      <c r="B22" s="26">
        <v>8</v>
      </c>
      <c r="C22" s="26">
        <v>28</v>
      </c>
      <c r="D22" s="26">
        <v>14</v>
      </c>
      <c r="E22" s="26">
        <v>3</v>
      </c>
      <c r="F22" s="26">
        <v>10</v>
      </c>
      <c r="G22" s="26">
        <v>10</v>
      </c>
      <c r="H22" s="26">
        <v>11368</v>
      </c>
      <c r="N22" s="25" t="s">
        <v>150</v>
      </c>
      <c r="O22" s="26">
        <v>21</v>
      </c>
      <c r="P22" s="26">
        <v>1</v>
      </c>
      <c r="Q22" s="26">
        <v>15</v>
      </c>
      <c r="R22" s="26">
        <v>26</v>
      </c>
      <c r="S22" s="26">
        <v>19</v>
      </c>
      <c r="T22" s="26">
        <v>19</v>
      </c>
      <c r="U22" s="26">
        <v>11368</v>
      </c>
    </row>
    <row r="23" spans="1:21" ht="15" thickBot="1" x14ac:dyDescent="0.4">
      <c r="A23" s="25" t="s">
        <v>151</v>
      </c>
      <c r="B23" s="26">
        <v>6</v>
      </c>
      <c r="C23" s="26">
        <v>17</v>
      </c>
      <c r="D23" s="26">
        <v>8</v>
      </c>
      <c r="E23" s="26">
        <v>28</v>
      </c>
      <c r="F23" s="26">
        <v>9</v>
      </c>
      <c r="G23" s="26">
        <v>11</v>
      </c>
      <c r="H23" s="26">
        <v>17950</v>
      </c>
      <c r="N23" s="25" t="s">
        <v>151</v>
      </c>
      <c r="O23" s="26">
        <v>23</v>
      </c>
      <c r="P23" s="26">
        <v>12</v>
      </c>
      <c r="Q23" s="26">
        <v>21</v>
      </c>
      <c r="R23" s="26">
        <v>1</v>
      </c>
      <c r="S23" s="26">
        <v>20</v>
      </c>
      <c r="T23" s="26">
        <v>18</v>
      </c>
      <c r="U23" s="26">
        <v>17950</v>
      </c>
    </row>
    <row r="24" spans="1:21" ht="15" thickBot="1" x14ac:dyDescent="0.4">
      <c r="A24" s="25" t="s">
        <v>152</v>
      </c>
      <c r="B24" s="26">
        <v>12</v>
      </c>
      <c r="C24" s="26">
        <v>27</v>
      </c>
      <c r="D24" s="26">
        <v>6</v>
      </c>
      <c r="E24" s="26">
        <v>22</v>
      </c>
      <c r="F24" s="26">
        <v>10</v>
      </c>
      <c r="G24" s="26">
        <v>2</v>
      </c>
      <c r="H24" s="26">
        <v>8242</v>
      </c>
      <c r="N24" s="25" t="s">
        <v>152</v>
      </c>
      <c r="O24" s="26">
        <v>17</v>
      </c>
      <c r="P24" s="26">
        <v>2</v>
      </c>
      <c r="Q24" s="26">
        <v>23</v>
      </c>
      <c r="R24" s="26">
        <v>7</v>
      </c>
      <c r="S24" s="26">
        <v>19</v>
      </c>
      <c r="T24" s="26">
        <v>27</v>
      </c>
      <c r="U24" s="26">
        <v>8242</v>
      </c>
    </row>
    <row r="25" spans="1:21" ht="15" thickBot="1" x14ac:dyDescent="0.4">
      <c r="A25" s="25" t="s">
        <v>153</v>
      </c>
      <c r="B25" s="26">
        <v>5</v>
      </c>
      <c r="C25" s="26">
        <v>6</v>
      </c>
      <c r="D25" s="26">
        <v>21</v>
      </c>
      <c r="E25" s="26">
        <v>8</v>
      </c>
      <c r="F25" s="26">
        <v>25</v>
      </c>
      <c r="G25" s="26">
        <v>16</v>
      </c>
      <c r="H25" s="26">
        <v>19630</v>
      </c>
      <c r="N25" s="25" t="s">
        <v>153</v>
      </c>
      <c r="O25" s="26">
        <v>24</v>
      </c>
      <c r="P25" s="26">
        <v>23</v>
      </c>
      <c r="Q25" s="26">
        <v>8</v>
      </c>
      <c r="R25" s="26">
        <v>21</v>
      </c>
      <c r="S25" s="26">
        <v>4</v>
      </c>
      <c r="T25" s="26">
        <v>13</v>
      </c>
      <c r="U25" s="26">
        <v>19630</v>
      </c>
    </row>
    <row r="26" spans="1:21" ht="15" thickBot="1" x14ac:dyDescent="0.4">
      <c r="A26" s="25" t="s">
        <v>154</v>
      </c>
      <c r="B26" s="26">
        <v>4</v>
      </c>
      <c r="C26" s="26">
        <v>15</v>
      </c>
      <c r="D26" s="26">
        <v>13</v>
      </c>
      <c r="E26" s="26">
        <v>4</v>
      </c>
      <c r="F26" s="26">
        <v>19</v>
      </c>
      <c r="G26" s="26">
        <v>19</v>
      </c>
      <c r="H26" s="26">
        <v>14791</v>
      </c>
      <c r="N26" s="25" t="s">
        <v>154</v>
      </c>
      <c r="O26" s="26">
        <v>25</v>
      </c>
      <c r="P26" s="26">
        <v>14</v>
      </c>
      <c r="Q26" s="26">
        <v>16</v>
      </c>
      <c r="R26" s="26">
        <v>25</v>
      </c>
      <c r="S26" s="26">
        <v>10</v>
      </c>
      <c r="T26" s="26">
        <v>10</v>
      </c>
      <c r="U26" s="26">
        <v>14791</v>
      </c>
    </row>
    <row r="27" spans="1:21" ht="15" thickBot="1" x14ac:dyDescent="0.4">
      <c r="A27" s="25" t="s">
        <v>155</v>
      </c>
      <c r="B27" s="26">
        <v>2</v>
      </c>
      <c r="C27" s="26">
        <v>8</v>
      </c>
      <c r="D27" s="26">
        <v>16</v>
      </c>
      <c r="E27" s="26">
        <v>7</v>
      </c>
      <c r="F27" s="26">
        <v>8</v>
      </c>
      <c r="G27" s="26">
        <v>23</v>
      </c>
      <c r="H27" s="26">
        <v>39309</v>
      </c>
      <c r="N27" s="25" t="s">
        <v>155</v>
      </c>
      <c r="O27" s="26">
        <v>27</v>
      </c>
      <c r="P27" s="26">
        <v>21</v>
      </c>
      <c r="Q27" s="26">
        <v>13</v>
      </c>
      <c r="R27" s="26">
        <v>22</v>
      </c>
      <c r="S27" s="26">
        <v>21</v>
      </c>
      <c r="T27" s="26">
        <v>6</v>
      </c>
      <c r="U27" s="26">
        <v>39309</v>
      </c>
    </row>
    <row r="28" spans="1:21" ht="15" thickBot="1" x14ac:dyDescent="0.4">
      <c r="A28" s="25" t="s">
        <v>156</v>
      </c>
      <c r="B28" s="26">
        <v>3</v>
      </c>
      <c r="C28" s="26">
        <v>12</v>
      </c>
      <c r="D28" s="26">
        <v>23</v>
      </c>
      <c r="E28" s="26">
        <v>10</v>
      </c>
      <c r="F28" s="26">
        <v>7</v>
      </c>
      <c r="G28" s="26">
        <v>28</v>
      </c>
      <c r="H28" s="26">
        <v>45393</v>
      </c>
      <c r="N28" s="25" t="s">
        <v>156</v>
      </c>
      <c r="O28" s="26">
        <v>26</v>
      </c>
      <c r="P28" s="26">
        <v>17</v>
      </c>
      <c r="Q28" s="26">
        <v>6</v>
      </c>
      <c r="R28" s="26">
        <v>19</v>
      </c>
      <c r="S28" s="26">
        <v>22</v>
      </c>
      <c r="T28" s="26">
        <v>1</v>
      </c>
      <c r="U28" s="26">
        <v>45393</v>
      </c>
    </row>
    <row r="29" spans="1:21" ht="15" thickBot="1" x14ac:dyDescent="0.4">
      <c r="A29" s="25" t="s">
        <v>157</v>
      </c>
      <c r="B29" s="26">
        <v>1</v>
      </c>
      <c r="C29" s="26">
        <v>22</v>
      </c>
      <c r="D29" s="26">
        <v>19</v>
      </c>
      <c r="E29" s="26">
        <v>18</v>
      </c>
      <c r="F29" s="26">
        <v>2</v>
      </c>
      <c r="G29" s="26">
        <v>1</v>
      </c>
      <c r="H29" s="26">
        <v>34938</v>
      </c>
      <c r="N29" s="25" t="s">
        <v>157</v>
      </c>
      <c r="O29" s="26">
        <v>28</v>
      </c>
      <c r="P29" s="26">
        <v>7</v>
      </c>
      <c r="Q29" s="26">
        <v>10</v>
      </c>
      <c r="R29" s="26">
        <v>11</v>
      </c>
      <c r="S29" s="26">
        <v>27</v>
      </c>
      <c r="T29" s="26">
        <v>28</v>
      </c>
      <c r="U29" s="26">
        <v>34938</v>
      </c>
    </row>
    <row r="33" spans="1:35" ht="18" x14ac:dyDescent="0.35">
      <c r="A33" s="21"/>
      <c r="N33" s="21"/>
    </row>
    <row r="34" spans="1:35" x14ac:dyDescent="0.35">
      <c r="A34" s="22"/>
      <c r="N34" s="22"/>
    </row>
    <row r="37" spans="1:35" ht="18" x14ac:dyDescent="0.35">
      <c r="A37" s="39" t="s">
        <v>115</v>
      </c>
      <c r="B37" s="40">
        <v>1513521</v>
      </c>
      <c r="C37" s="39" t="s">
        <v>116</v>
      </c>
      <c r="D37" s="40">
        <v>28</v>
      </c>
      <c r="E37" s="39" t="s">
        <v>117</v>
      </c>
      <c r="F37" s="40">
        <v>6</v>
      </c>
      <c r="G37" s="39" t="s">
        <v>118</v>
      </c>
      <c r="H37" s="40">
        <v>28</v>
      </c>
      <c r="I37" s="39" t="s">
        <v>119</v>
      </c>
      <c r="J37" s="40">
        <v>0</v>
      </c>
      <c r="K37" s="39" t="s">
        <v>120</v>
      </c>
      <c r="L37" s="40" t="s">
        <v>290</v>
      </c>
      <c r="N37" s="39" t="s">
        <v>115</v>
      </c>
      <c r="O37" s="40">
        <v>3985928</v>
      </c>
      <c r="P37" s="39" t="s">
        <v>116</v>
      </c>
      <c r="Q37" s="40">
        <v>28</v>
      </c>
      <c r="R37" s="39" t="s">
        <v>117</v>
      </c>
      <c r="S37" s="40">
        <v>6</v>
      </c>
      <c r="T37" s="39" t="s">
        <v>118</v>
      </c>
      <c r="U37" s="40">
        <v>28</v>
      </c>
      <c r="V37" s="39" t="s">
        <v>119</v>
      </c>
      <c r="W37" s="40">
        <v>0</v>
      </c>
      <c r="X37" s="39" t="s">
        <v>120</v>
      </c>
      <c r="Y37" s="40" t="s">
        <v>318</v>
      </c>
    </row>
    <row r="38" spans="1:35" ht="18.5" thickBot="1" x14ac:dyDescent="0.4">
      <c r="A38" s="21"/>
      <c r="N38" s="21"/>
    </row>
    <row r="39" spans="1:35" ht="15" thickBot="1" x14ac:dyDescent="0.4">
      <c r="A39" s="41" t="s">
        <v>121</v>
      </c>
      <c r="B39" s="41" t="s">
        <v>122</v>
      </c>
      <c r="C39" s="41" t="s">
        <v>123</v>
      </c>
      <c r="D39" s="41" t="s">
        <v>124</v>
      </c>
      <c r="E39" s="41" t="s">
        <v>125</v>
      </c>
      <c r="F39" s="41" t="s">
        <v>126</v>
      </c>
      <c r="G39" s="41" t="s">
        <v>127</v>
      </c>
      <c r="H39" s="41" t="s">
        <v>291</v>
      </c>
      <c r="N39" s="41" t="s">
        <v>121</v>
      </c>
      <c r="O39" s="41" t="s">
        <v>122</v>
      </c>
      <c r="P39" s="41" t="s">
        <v>123</v>
      </c>
      <c r="Q39" s="41" t="s">
        <v>124</v>
      </c>
      <c r="R39" s="41" t="s">
        <v>125</v>
      </c>
      <c r="S39" s="41" t="s">
        <v>126</v>
      </c>
      <c r="T39" s="41" t="s">
        <v>127</v>
      </c>
      <c r="U39" s="41" t="s">
        <v>291</v>
      </c>
    </row>
    <row r="40" spans="1:35" ht="15" thickBot="1" x14ac:dyDescent="0.4">
      <c r="A40" s="41" t="s">
        <v>130</v>
      </c>
      <c r="B40" s="42">
        <v>13</v>
      </c>
      <c r="C40" s="42">
        <v>13</v>
      </c>
      <c r="D40" s="42">
        <v>12</v>
      </c>
      <c r="E40" s="42">
        <v>23</v>
      </c>
      <c r="F40" s="42">
        <v>16</v>
      </c>
      <c r="G40" s="42">
        <v>13</v>
      </c>
      <c r="H40" s="42">
        <v>37097</v>
      </c>
      <c r="N40" s="41" t="s">
        <v>130</v>
      </c>
      <c r="O40" s="42">
        <v>16</v>
      </c>
      <c r="P40" s="42">
        <v>16</v>
      </c>
      <c r="Q40" s="42">
        <v>17</v>
      </c>
      <c r="R40" s="42">
        <v>6</v>
      </c>
      <c r="S40" s="42">
        <v>13</v>
      </c>
      <c r="T40" s="42">
        <v>16</v>
      </c>
      <c r="U40" s="42">
        <v>37097</v>
      </c>
      <c r="W40">
        <f>29-B40</f>
        <v>16</v>
      </c>
      <c r="X40">
        <f t="shared" ref="X40:X67" si="0">29-C40</f>
        <v>16</v>
      </c>
      <c r="Y40">
        <f t="shared" ref="Y40:Y67" si="1">29-D40</f>
        <v>17</v>
      </c>
      <c r="Z40">
        <f t="shared" ref="Z40:Z67" si="2">29-E40</f>
        <v>6</v>
      </c>
      <c r="AA40">
        <f t="shared" ref="AA40:AA67" si="3">29-F40</f>
        <v>13</v>
      </c>
      <c r="AB40">
        <f t="shared" ref="AB40:AB67" si="4">29-G40</f>
        <v>16</v>
      </c>
      <c r="AD40">
        <f>O40-W40</f>
        <v>0</v>
      </c>
      <c r="AE40">
        <f t="shared" ref="AE40:AE67" si="5">P40-X40</f>
        <v>0</v>
      </c>
      <c r="AF40">
        <f t="shared" ref="AF40:AF67" si="6">Q40-Y40</f>
        <v>0</v>
      </c>
      <c r="AG40">
        <f t="shared" ref="AG40:AG67" si="7">R40-Z40</f>
        <v>0</v>
      </c>
      <c r="AH40">
        <f t="shared" ref="AH40:AH67" si="8">S40-AA40</f>
        <v>0</v>
      </c>
      <c r="AI40">
        <f t="shared" ref="AI40:AI67" si="9">T40-AB40</f>
        <v>0</v>
      </c>
    </row>
    <row r="41" spans="1:35" ht="15" thickBot="1" x14ac:dyDescent="0.4">
      <c r="A41" s="41" t="s">
        <v>131</v>
      </c>
      <c r="B41" s="42">
        <v>16</v>
      </c>
      <c r="C41" s="42">
        <v>21</v>
      </c>
      <c r="D41" s="42">
        <v>9</v>
      </c>
      <c r="E41" s="42">
        <v>15</v>
      </c>
      <c r="F41" s="42">
        <v>19</v>
      </c>
      <c r="G41" s="42">
        <v>4</v>
      </c>
      <c r="H41" s="42">
        <v>6550</v>
      </c>
      <c r="N41" s="41" t="s">
        <v>131</v>
      </c>
      <c r="O41" s="42">
        <v>13</v>
      </c>
      <c r="P41" s="42">
        <v>8</v>
      </c>
      <c r="Q41" s="42">
        <v>20</v>
      </c>
      <c r="R41" s="42">
        <v>14</v>
      </c>
      <c r="S41" s="42">
        <v>10</v>
      </c>
      <c r="T41" s="42">
        <v>25</v>
      </c>
      <c r="U41" s="42">
        <v>6550</v>
      </c>
      <c r="W41">
        <f t="shared" ref="W41:W67" si="10">29-B41</f>
        <v>13</v>
      </c>
      <c r="X41">
        <f t="shared" si="0"/>
        <v>8</v>
      </c>
      <c r="Y41">
        <f t="shared" si="1"/>
        <v>20</v>
      </c>
      <c r="Z41">
        <f t="shared" si="2"/>
        <v>14</v>
      </c>
      <c r="AA41">
        <f t="shared" si="3"/>
        <v>10</v>
      </c>
      <c r="AB41">
        <f t="shared" si="4"/>
        <v>25</v>
      </c>
      <c r="AD41">
        <f t="shared" ref="AD41:AD67" si="11">O41-W41</f>
        <v>0</v>
      </c>
      <c r="AE41">
        <f t="shared" si="5"/>
        <v>0</v>
      </c>
      <c r="AF41">
        <f t="shared" si="6"/>
        <v>0</v>
      </c>
      <c r="AG41">
        <f t="shared" si="7"/>
        <v>0</v>
      </c>
      <c r="AH41">
        <f t="shared" si="8"/>
        <v>0</v>
      </c>
      <c r="AI41">
        <f t="shared" si="9"/>
        <v>0</v>
      </c>
    </row>
    <row r="42" spans="1:35" ht="15" thickBot="1" x14ac:dyDescent="0.4">
      <c r="A42" s="41" t="s">
        <v>132</v>
      </c>
      <c r="B42" s="42">
        <v>14</v>
      </c>
      <c r="C42" s="42">
        <v>18</v>
      </c>
      <c r="D42" s="42">
        <v>22</v>
      </c>
      <c r="E42" s="42">
        <v>2</v>
      </c>
      <c r="F42" s="42">
        <v>16</v>
      </c>
      <c r="G42" s="42">
        <v>15</v>
      </c>
      <c r="H42" s="42">
        <v>17127</v>
      </c>
      <c r="N42" s="41" t="s">
        <v>132</v>
      </c>
      <c r="O42" s="42">
        <v>15</v>
      </c>
      <c r="P42" s="42">
        <v>11</v>
      </c>
      <c r="Q42" s="42">
        <v>7</v>
      </c>
      <c r="R42" s="42">
        <v>27</v>
      </c>
      <c r="S42" s="42">
        <v>13</v>
      </c>
      <c r="T42" s="42">
        <v>14</v>
      </c>
      <c r="U42" s="42">
        <v>17127</v>
      </c>
      <c r="W42">
        <f t="shared" si="10"/>
        <v>15</v>
      </c>
      <c r="X42">
        <f t="shared" si="0"/>
        <v>11</v>
      </c>
      <c r="Y42">
        <f t="shared" si="1"/>
        <v>7</v>
      </c>
      <c r="Z42">
        <f t="shared" si="2"/>
        <v>27</v>
      </c>
      <c r="AA42">
        <f t="shared" si="3"/>
        <v>13</v>
      </c>
      <c r="AB42">
        <f t="shared" si="4"/>
        <v>14</v>
      </c>
      <c r="AD42">
        <f t="shared" si="11"/>
        <v>0</v>
      </c>
      <c r="AE42">
        <f t="shared" si="5"/>
        <v>0</v>
      </c>
      <c r="AF42">
        <f t="shared" si="6"/>
        <v>0</v>
      </c>
      <c r="AG42">
        <f t="shared" si="7"/>
        <v>0</v>
      </c>
      <c r="AH42">
        <f t="shared" si="8"/>
        <v>0</v>
      </c>
      <c r="AI42">
        <f t="shared" si="9"/>
        <v>0</v>
      </c>
    </row>
    <row r="43" spans="1:35" ht="15" thickBot="1" x14ac:dyDescent="0.4">
      <c r="A43" s="41" t="s">
        <v>133</v>
      </c>
      <c r="B43" s="42">
        <v>18</v>
      </c>
      <c r="C43" s="42">
        <v>7</v>
      </c>
      <c r="D43" s="42">
        <v>18</v>
      </c>
      <c r="E43" s="42">
        <v>17</v>
      </c>
      <c r="F43" s="42">
        <v>12</v>
      </c>
      <c r="G43" s="42">
        <v>26</v>
      </c>
      <c r="H43" s="42">
        <v>48604</v>
      </c>
      <c r="N43" s="41" t="s">
        <v>133</v>
      </c>
      <c r="O43" s="42">
        <v>11</v>
      </c>
      <c r="P43" s="42">
        <v>22</v>
      </c>
      <c r="Q43" s="42">
        <v>11</v>
      </c>
      <c r="R43" s="42">
        <v>12</v>
      </c>
      <c r="S43" s="42">
        <v>17</v>
      </c>
      <c r="T43" s="42">
        <v>3</v>
      </c>
      <c r="U43" s="42">
        <v>48604</v>
      </c>
      <c r="W43">
        <f t="shared" si="10"/>
        <v>11</v>
      </c>
      <c r="X43">
        <f t="shared" si="0"/>
        <v>22</v>
      </c>
      <c r="Y43">
        <f t="shared" si="1"/>
        <v>11</v>
      </c>
      <c r="Z43">
        <f t="shared" si="2"/>
        <v>12</v>
      </c>
      <c r="AA43">
        <f t="shared" si="3"/>
        <v>17</v>
      </c>
      <c r="AB43">
        <f t="shared" si="4"/>
        <v>3</v>
      </c>
      <c r="AD43">
        <f t="shared" si="11"/>
        <v>0</v>
      </c>
      <c r="AE43">
        <f t="shared" si="5"/>
        <v>0</v>
      </c>
      <c r="AF43">
        <f t="shared" si="6"/>
        <v>0</v>
      </c>
      <c r="AG43">
        <f t="shared" si="7"/>
        <v>0</v>
      </c>
      <c r="AH43">
        <f t="shared" si="8"/>
        <v>0</v>
      </c>
      <c r="AI43">
        <f t="shared" si="9"/>
        <v>0</v>
      </c>
    </row>
    <row r="44" spans="1:35" ht="15" thickBot="1" x14ac:dyDescent="0.4">
      <c r="A44" s="41" t="s">
        <v>134</v>
      </c>
      <c r="B44" s="42">
        <v>17</v>
      </c>
      <c r="C44" s="42">
        <v>26</v>
      </c>
      <c r="D44" s="42">
        <v>27</v>
      </c>
      <c r="E44" s="42">
        <v>9</v>
      </c>
      <c r="F44" s="42">
        <v>3</v>
      </c>
      <c r="G44" s="42">
        <v>14</v>
      </c>
      <c r="H44" s="42">
        <v>37022</v>
      </c>
      <c r="N44" s="41" t="s">
        <v>134</v>
      </c>
      <c r="O44" s="42">
        <v>12</v>
      </c>
      <c r="P44" s="42">
        <v>3</v>
      </c>
      <c r="Q44" s="42">
        <v>2</v>
      </c>
      <c r="R44" s="42">
        <v>20</v>
      </c>
      <c r="S44" s="42">
        <v>26</v>
      </c>
      <c r="T44" s="42">
        <v>15</v>
      </c>
      <c r="U44" s="42">
        <v>37022</v>
      </c>
      <c r="W44">
        <f t="shared" si="10"/>
        <v>12</v>
      </c>
      <c r="X44">
        <f t="shared" si="0"/>
        <v>3</v>
      </c>
      <c r="Y44">
        <f t="shared" si="1"/>
        <v>2</v>
      </c>
      <c r="Z44">
        <f t="shared" si="2"/>
        <v>20</v>
      </c>
      <c r="AA44">
        <f t="shared" si="3"/>
        <v>26</v>
      </c>
      <c r="AB44">
        <f t="shared" si="4"/>
        <v>15</v>
      </c>
      <c r="AD44">
        <f t="shared" si="11"/>
        <v>0</v>
      </c>
      <c r="AE44">
        <f t="shared" si="5"/>
        <v>0</v>
      </c>
      <c r="AF44">
        <f t="shared" si="6"/>
        <v>0</v>
      </c>
      <c r="AG44">
        <f t="shared" si="7"/>
        <v>0</v>
      </c>
      <c r="AH44">
        <f t="shared" si="8"/>
        <v>0</v>
      </c>
      <c r="AI44">
        <f t="shared" si="9"/>
        <v>0</v>
      </c>
    </row>
    <row r="45" spans="1:35" ht="15" thickBot="1" x14ac:dyDescent="0.4">
      <c r="A45" s="41" t="s">
        <v>135</v>
      </c>
      <c r="B45" s="42">
        <v>20</v>
      </c>
      <c r="C45" s="42">
        <v>4</v>
      </c>
      <c r="D45" s="42">
        <v>11</v>
      </c>
      <c r="E45" s="42">
        <v>6</v>
      </c>
      <c r="F45" s="42">
        <v>23</v>
      </c>
      <c r="G45" s="42">
        <v>21</v>
      </c>
      <c r="H45" s="42">
        <v>16284</v>
      </c>
      <c r="N45" s="41" t="s">
        <v>135</v>
      </c>
      <c r="O45" s="42">
        <v>9</v>
      </c>
      <c r="P45" s="42">
        <v>25</v>
      </c>
      <c r="Q45" s="42">
        <v>18</v>
      </c>
      <c r="R45" s="42">
        <v>23</v>
      </c>
      <c r="S45" s="42">
        <v>6</v>
      </c>
      <c r="T45" s="42">
        <v>8</v>
      </c>
      <c r="U45" s="42">
        <v>16284</v>
      </c>
      <c r="W45">
        <f t="shared" si="10"/>
        <v>9</v>
      </c>
      <c r="X45">
        <f t="shared" si="0"/>
        <v>25</v>
      </c>
      <c r="Y45">
        <f t="shared" si="1"/>
        <v>18</v>
      </c>
      <c r="Z45">
        <f t="shared" si="2"/>
        <v>23</v>
      </c>
      <c r="AA45">
        <f t="shared" si="3"/>
        <v>6</v>
      </c>
      <c r="AB45">
        <f t="shared" si="4"/>
        <v>8</v>
      </c>
      <c r="AD45">
        <f t="shared" si="11"/>
        <v>0</v>
      </c>
      <c r="AE45">
        <f t="shared" si="5"/>
        <v>0</v>
      </c>
      <c r="AF45">
        <f t="shared" si="6"/>
        <v>0</v>
      </c>
      <c r="AG45">
        <f t="shared" si="7"/>
        <v>0</v>
      </c>
      <c r="AH45">
        <f t="shared" si="8"/>
        <v>0</v>
      </c>
      <c r="AI45">
        <f t="shared" si="9"/>
        <v>0</v>
      </c>
    </row>
    <row r="46" spans="1:35" ht="15" thickBot="1" x14ac:dyDescent="0.4">
      <c r="A46" s="41" t="s">
        <v>136</v>
      </c>
      <c r="B46" s="42">
        <v>21</v>
      </c>
      <c r="C46" s="42">
        <v>5</v>
      </c>
      <c r="D46" s="42">
        <v>17</v>
      </c>
      <c r="E46" s="42">
        <v>14</v>
      </c>
      <c r="F46" s="42">
        <v>14</v>
      </c>
      <c r="G46" s="42">
        <v>5</v>
      </c>
      <c r="H46" s="42">
        <v>52881</v>
      </c>
      <c r="N46" s="41" t="s">
        <v>136</v>
      </c>
      <c r="O46" s="42">
        <v>8</v>
      </c>
      <c r="P46" s="42">
        <v>24</v>
      </c>
      <c r="Q46" s="42">
        <v>12</v>
      </c>
      <c r="R46" s="42">
        <v>15</v>
      </c>
      <c r="S46" s="42">
        <v>15</v>
      </c>
      <c r="T46" s="42">
        <v>24</v>
      </c>
      <c r="U46" s="42">
        <v>52881</v>
      </c>
      <c r="W46">
        <f t="shared" si="10"/>
        <v>8</v>
      </c>
      <c r="X46">
        <f t="shared" si="0"/>
        <v>24</v>
      </c>
      <c r="Y46">
        <f t="shared" si="1"/>
        <v>12</v>
      </c>
      <c r="Z46">
        <f t="shared" si="2"/>
        <v>15</v>
      </c>
      <c r="AA46">
        <f t="shared" si="3"/>
        <v>15</v>
      </c>
      <c r="AB46">
        <f t="shared" si="4"/>
        <v>24</v>
      </c>
      <c r="AD46">
        <f t="shared" si="11"/>
        <v>0</v>
      </c>
      <c r="AE46">
        <f t="shared" si="5"/>
        <v>0</v>
      </c>
      <c r="AF46">
        <f t="shared" si="6"/>
        <v>0</v>
      </c>
      <c r="AG46">
        <f t="shared" si="7"/>
        <v>0</v>
      </c>
      <c r="AH46">
        <f t="shared" si="8"/>
        <v>0</v>
      </c>
      <c r="AI46">
        <f t="shared" si="9"/>
        <v>0</v>
      </c>
    </row>
    <row r="47" spans="1:35" ht="15" thickBot="1" x14ac:dyDescent="0.4">
      <c r="A47" s="41" t="s">
        <v>137</v>
      </c>
      <c r="B47" s="42">
        <v>15</v>
      </c>
      <c r="C47" s="42">
        <v>19</v>
      </c>
      <c r="D47" s="42">
        <v>2</v>
      </c>
      <c r="E47" s="42">
        <v>24</v>
      </c>
      <c r="F47" s="42">
        <v>6</v>
      </c>
      <c r="G47" s="42">
        <v>9</v>
      </c>
      <c r="H47" s="42">
        <v>17095</v>
      </c>
      <c r="N47" s="41" t="s">
        <v>137</v>
      </c>
      <c r="O47" s="42">
        <v>14</v>
      </c>
      <c r="P47" s="42">
        <v>10</v>
      </c>
      <c r="Q47" s="42">
        <v>27</v>
      </c>
      <c r="R47" s="42">
        <v>5</v>
      </c>
      <c r="S47" s="42">
        <v>23</v>
      </c>
      <c r="T47" s="42">
        <v>20</v>
      </c>
      <c r="U47" s="42">
        <v>17095</v>
      </c>
      <c r="W47">
        <f t="shared" si="10"/>
        <v>14</v>
      </c>
      <c r="X47">
        <f t="shared" si="0"/>
        <v>10</v>
      </c>
      <c r="Y47">
        <f t="shared" si="1"/>
        <v>27</v>
      </c>
      <c r="Z47">
        <f t="shared" si="2"/>
        <v>5</v>
      </c>
      <c r="AA47">
        <f t="shared" si="3"/>
        <v>23</v>
      </c>
      <c r="AB47">
        <f t="shared" si="4"/>
        <v>20</v>
      </c>
      <c r="AD47">
        <f t="shared" si="11"/>
        <v>0</v>
      </c>
      <c r="AE47">
        <f t="shared" si="5"/>
        <v>0</v>
      </c>
      <c r="AF47">
        <f t="shared" si="6"/>
        <v>0</v>
      </c>
      <c r="AG47">
        <f t="shared" si="7"/>
        <v>0</v>
      </c>
      <c r="AH47">
        <f t="shared" si="8"/>
        <v>0</v>
      </c>
      <c r="AI47">
        <f t="shared" si="9"/>
        <v>0</v>
      </c>
    </row>
    <row r="48" spans="1:35" ht="15" thickBot="1" x14ac:dyDescent="0.4">
      <c r="A48" s="41" t="s">
        <v>138</v>
      </c>
      <c r="B48" s="42">
        <v>19</v>
      </c>
      <c r="C48" s="42">
        <v>23</v>
      </c>
      <c r="D48" s="42">
        <v>3</v>
      </c>
      <c r="E48" s="42">
        <v>26</v>
      </c>
      <c r="F48" s="42">
        <v>4</v>
      </c>
      <c r="G48" s="42">
        <v>6</v>
      </c>
      <c r="H48" s="42">
        <v>23634</v>
      </c>
      <c r="N48" s="41" t="s">
        <v>138</v>
      </c>
      <c r="O48" s="42">
        <v>10</v>
      </c>
      <c r="P48" s="42">
        <v>6</v>
      </c>
      <c r="Q48" s="42">
        <v>26</v>
      </c>
      <c r="R48" s="42">
        <v>3</v>
      </c>
      <c r="S48" s="42">
        <v>25</v>
      </c>
      <c r="T48" s="42">
        <v>23</v>
      </c>
      <c r="U48" s="42">
        <v>23634</v>
      </c>
      <c r="W48">
        <f t="shared" si="10"/>
        <v>10</v>
      </c>
      <c r="X48">
        <f t="shared" si="0"/>
        <v>6</v>
      </c>
      <c r="Y48">
        <f t="shared" si="1"/>
        <v>26</v>
      </c>
      <c r="Z48">
        <f t="shared" si="2"/>
        <v>3</v>
      </c>
      <c r="AA48">
        <f t="shared" si="3"/>
        <v>25</v>
      </c>
      <c r="AB48">
        <f t="shared" si="4"/>
        <v>23</v>
      </c>
      <c r="AD48">
        <f t="shared" si="11"/>
        <v>0</v>
      </c>
      <c r="AE48">
        <f t="shared" si="5"/>
        <v>0</v>
      </c>
      <c r="AF48">
        <f t="shared" si="6"/>
        <v>0</v>
      </c>
      <c r="AG48">
        <f t="shared" si="7"/>
        <v>0</v>
      </c>
      <c r="AH48">
        <f t="shared" si="8"/>
        <v>0</v>
      </c>
      <c r="AI48">
        <f t="shared" si="9"/>
        <v>0</v>
      </c>
    </row>
    <row r="49" spans="1:35" ht="15" thickBot="1" x14ac:dyDescent="0.4">
      <c r="A49" s="41" t="s">
        <v>139</v>
      </c>
      <c r="B49" s="42">
        <v>22</v>
      </c>
      <c r="C49" s="42">
        <v>24</v>
      </c>
      <c r="D49" s="42">
        <v>4</v>
      </c>
      <c r="E49" s="42">
        <v>19</v>
      </c>
      <c r="F49" s="42">
        <v>1</v>
      </c>
      <c r="G49" s="42">
        <v>7</v>
      </c>
      <c r="H49" s="42">
        <v>33088</v>
      </c>
      <c r="N49" s="41" t="s">
        <v>139</v>
      </c>
      <c r="O49" s="42">
        <v>7</v>
      </c>
      <c r="P49" s="42">
        <v>5</v>
      </c>
      <c r="Q49" s="42">
        <v>25</v>
      </c>
      <c r="R49" s="42">
        <v>10</v>
      </c>
      <c r="S49" s="42">
        <v>28</v>
      </c>
      <c r="T49" s="42">
        <v>22</v>
      </c>
      <c r="U49" s="42">
        <v>33088</v>
      </c>
      <c r="W49">
        <f t="shared" si="10"/>
        <v>7</v>
      </c>
      <c r="X49">
        <f t="shared" si="0"/>
        <v>5</v>
      </c>
      <c r="Y49">
        <f t="shared" si="1"/>
        <v>25</v>
      </c>
      <c r="Z49">
        <f t="shared" si="2"/>
        <v>10</v>
      </c>
      <c r="AA49">
        <f t="shared" si="3"/>
        <v>28</v>
      </c>
      <c r="AB49">
        <f t="shared" si="4"/>
        <v>22</v>
      </c>
      <c r="AD49">
        <f t="shared" si="11"/>
        <v>0</v>
      </c>
      <c r="AE49">
        <f t="shared" si="5"/>
        <v>0</v>
      </c>
      <c r="AF49">
        <f t="shared" si="6"/>
        <v>0</v>
      </c>
      <c r="AG49">
        <f t="shared" si="7"/>
        <v>0</v>
      </c>
      <c r="AH49">
        <f t="shared" si="8"/>
        <v>0</v>
      </c>
      <c r="AI49">
        <f t="shared" si="9"/>
        <v>0</v>
      </c>
    </row>
    <row r="50" spans="1:35" ht="15" thickBot="1" x14ac:dyDescent="0.4">
      <c r="A50" s="41" t="s">
        <v>140</v>
      </c>
      <c r="B50" s="42">
        <v>23</v>
      </c>
      <c r="C50" s="42">
        <v>14</v>
      </c>
      <c r="D50" s="42">
        <v>5</v>
      </c>
      <c r="E50" s="42">
        <v>11</v>
      </c>
      <c r="F50" s="42">
        <v>12</v>
      </c>
      <c r="G50" s="42">
        <v>12</v>
      </c>
      <c r="H50" s="42">
        <v>11248</v>
      </c>
      <c r="N50" s="41" t="s">
        <v>140</v>
      </c>
      <c r="O50" s="42">
        <v>6</v>
      </c>
      <c r="P50" s="42">
        <v>15</v>
      </c>
      <c r="Q50" s="42">
        <v>24</v>
      </c>
      <c r="R50" s="42">
        <v>18</v>
      </c>
      <c r="S50" s="42">
        <v>17</v>
      </c>
      <c r="T50" s="42">
        <v>17</v>
      </c>
      <c r="U50" s="42">
        <v>11248</v>
      </c>
      <c r="W50">
        <f t="shared" si="10"/>
        <v>6</v>
      </c>
      <c r="X50">
        <f t="shared" si="0"/>
        <v>15</v>
      </c>
      <c r="Y50">
        <f t="shared" si="1"/>
        <v>24</v>
      </c>
      <c r="Z50">
        <f t="shared" si="2"/>
        <v>18</v>
      </c>
      <c r="AA50">
        <f t="shared" si="3"/>
        <v>17</v>
      </c>
      <c r="AB50">
        <f t="shared" si="4"/>
        <v>17</v>
      </c>
      <c r="AD50">
        <f t="shared" si="11"/>
        <v>0</v>
      </c>
      <c r="AE50">
        <f t="shared" si="5"/>
        <v>0</v>
      </c>
      <c r="AF50">
        <f t="shared" si="6"/>
        <v>0</v>
      </c>
      <c r="AG50">
        <f t="shared" si="7"/>
        <v>0</v>
      </c>
      <c r="AH50">
        <f t="shared" si="8"/>
        <v>0</v>
      </c>
      <c r="AI50">
        <f t="shared" si="9"/>
        <v>0</v>
      </c>
    </row>
    <row r="51" spans="1:35" ht="15" thickBot="1" x14ac:dyDescent="0.4">
      <c r="A51" s="41" t="s">
        <v>141</v>
      </c>
      <c r="B51" s="42">
        <v>24</v>
      </c>
      <c r="C51" s="42">
        <v>25</v>
      </c>
      <c r="D51" s="42">
        <v>1</v>
      </c>
      <c r="E51" s="42">
        <v>25</v>
      </c>
      <c r="F51" s="42">
        <v>5</v>
      </c>
      <c r="G51" s="42">
        <v>8</v>
      </c>
      <c r="H51" s="42">
        <v>27732</v>
      </c>
      <c r="N51" s="41" t="s">
        <v>141</v>
      </c>
      <c r="O51" s="42">
        <v>5</v>
      </c>
      <c r="P51" s="42">
        <v>4</v>
      </c>
      <c r="Q51" s="42">
        <v>28</v>
      </c>
      <c r="R51" s="42">
        <v>4</v>
      </c>
      <c r="S51" s="42">
        <v>24</v>
      </c>
      <c r="T51" s="42">
        <v>21</v>
      </c>
      <c r="U51" s="42">
        <v>27732</v>
      </c>
      <c r="W51">
        <f t="shared" si="10"/>
        <v>5</v>
      </c>
      <c r="X51">
        <f t="shared" si="0"/>
        <v>4</v>
      </c>
      <c r="Y51">
        <f t="shared" si="1"/>
        <v>28</v>
      </c>
      <c r="Z51">
        <f t="shared" si="2"/>
        <v>4</v>
      </c>
      <c r="AA51">
        <f t="shared" si="3"/>
        <v>24</v>
      </c>
      <c r="AB51">
        <f t="shared" si="4"/>
        <v>21</v>
      </c>
      <c r="AD51">
        <f t="shared" si="11"/>
        <v>0</v>
      </c>
      <c r="AE51">
        <f t="shared" si="5"/>
        <v>0</v>
      </c>
      <c r="AF51">
        <f t="shared" si="6"/>
        <v>0</v>
      </c>
      <c r="AG51">
        <f t="shared" si="7"/>
        <v>0</v>
      </c>
      <c r="AH51">
        <f t="shared" si="8"/>
        <v>0</v>
      </c>
      <c r="AI51">
        <f t="shared" si="9"/>
        <v>0</v>
      </c>
    </row>
    <row r="52" spans="1:35" ht="15" thickBot="1" x14ac:dyDescent="0.4">
      <c r="A52" s="41" t="s">
        <v>142</v>
      </c>
      <c r="B52" s="42">
        <v>25</v>
      </c>
      <c r="C52" s="42">
        <v>3</v>
      </c>
      <c r="D52" s="42">
        <v>10</v>
      </c>
      <c r="E52" s="42">
        <v>15</v>
      </c>
      <c r="F52" s="42">
        <v>23</v>
      </c>
      <c r="G52" s="42">
        <v>20</v>
      </c>
      <c r="H52" s="42">
        <v>22792</v>
      </c>
      <c r="N52" s="41" t="s">
        <v>142</v>
      </c>
      <c r="O52" s="42">
        <v>4</v>
      </c>
      <c r="P52" s="42">
        <v>26</v>
      </c>
      <c r="Q52" s="42">
        <v>19</v>
      </c>
      <c r="R52" s="42">
        <v>14</v>
      </c>
      <c r="S52" s="42">
        <v>6</v>
      </c>
      <c r="T52" s="42">
        <v>9</v>
      </c>
      <c r="U52" s="42">
        <v>22792</v>
      </c>
      <c r="W52">
        <f t="shared" si="10"/>
        <v>4</v>
      </c>
      <c r="X52">
        <f t="shared" si="0"/>
        <v>26</v>
      </c>
      <c r="Y52">
        <f t="shared" si="1"/>
        <v>19</v>
      </c>
      <c r="Z52">
        <f t="shared" si="2"/>
        <v>14</v>
      </c>
      <c r="AA52">
        <f t="shared" si="3"/>
        <v>6</v>
      </c>
      <c r="AB52">
        <f t="shared" si="4"/>
        <v>9</v>
      </c>
      <c r="AD52">
        <f t="shared" si="11"/>
        <v>0</v>
      </c>
      <c r="AE52">
        <f t="shared" si="5"/>
        <v>0</v>
      </c>
      <c r="AF52">
        <f t="shared" si="6"/>
        <v>0</v>
      </c>
      <c r="AG52">
        <f t="shared" si="7"/>
        <v>0</v>
      </c>
      <c r="AH52">
        <f t="shared" si="8"/>
        <v>0</v>
      </c>
      <c r="AI52">
        <f t="shared" si="9"/>
        <v>0</v>
      </c>
    </row>
    <row r="53" spans="1:35" ht="15" thickBot="1" x14ac:dyDescent="0.4">
      <c r="A53" s="41" t="s">
        <v>143</v>
      </c>
      <c r="B53" s="42">
        <v>26</v>
      </c>
      <c r="C53" s="42">
        <v>9</v>
      </c>
      <c r="D53" s="42">
        <v>15</v>
      </c>
      <c r="E53" s="42">
        <v>5</v>
      </c>
      <c r="F53" s="42">
        <v>25</v>
      </c>
      <c r="G53" s="42">
        <v>26</v>
      </c>
      <c r="H53" s="42">
        <v>12570</v>
      </c>
      <c r="N53" s="41" t="s">
        <v>143</v>
      </c>
      <c r="O53" s="42">
        <v>3</v>
      </c>
      <c r="P53" s="42">
        <v>20</v>
      </c>
      <c r="Q53" s="42">
        <v>14</v>
      </c>
      <c r="R53" s="42">
        <v>24</v>
      </c>
      <c r="S53" s="42">
        <v>4</v>
      </c>
      <c r="T53" s="42">
        <v>3</v>
      </c>
      <c r="U53" s="42">
        <v>12570</v>
      </c>
      <c r="W53">
        <f t="shared" si="10"/>
        <v>3</v>
      </c>
      <c r="X53">
        <f t="shared" si="0"/>
        <v>20</v>
      </c>
      <c r="Y53">
        <f t="shared" si="1"/>
        <v>14</v>
      </c>
      <c r="Z53">
        <f t="shared" si="2"/>
        <v>24</v>
      </c>
      <c r="AA53">
        <f t="shared" si="3"/>
        <v>4</v>
      </c>
      <c r="AB53">
        <f t="shared" si="4"/>
        <v>3</v>
      </c>
      <c r="AD53">
        <f t="shared" si="11"/>
        <v>0</v>
      </c>
      <c r="AE53">
        <f t="shared" si="5"/>
        <v>0</v>
      </c>
      <c r="AF53">
        <f t="shared" si="6"/>
        <v>0</v>
      </c>
      <c r="AG53">
        <f t="shared" si="7"/>
        <v>0</v>
      </c>
      <c r="AH53">
        <f t="shared" si="8"/>
        <v>0</v>
      </c>
      <c r="AI53">
        <f t="shared" si="9"/>
        <v>0</v>
      </c>
    </row>
    <row r="54" spans="1:35" ht="15" thickBot="1" x14ac:dyDescent="0.4">
      <c r="A54" s="41" t="s">
        <v>144</v>
      </c>
      <c r="B54" s="42">
        <v>27</v>
      </c>
      <c r="C54" s="42">
        <v>10</v>
      </c>
      <c r="D54" s="42">
        <v>7</v>
      </c>
      <c r="E54" s="42">
        <v>1</v>
      </c>
      <c r="F54" s="42">
        <v>21</v>
      </c>
      <c r="G54" s="42">
        <v>25</v>
      </c>
      <c r="H54" s="42">
        <v>13402</v>
      </c>
      <c r="N54" s="41" t="s">
        <v>144</v>
      </c>
      <c r="O54" s="42">
        <v>2</v>
      </c>
      <c r="P54" s="42">
        <v>19</v>
      </c>
      <c r="Q54" s="42">
        <v>22</v>
      </c>
      <c r="R54" s="42">
        <v>28</v>
      </c>
      <c r="S54" s="42">
        <v>8</v>
      </c>
      <c r="T54" s="42">
        <v>4</v>
      </c>
      <c r="U54" s="42">
        <v>13402</v>
      </c>
      <c r="W54">
        <f t="shared" si="10"/>
        <v>2</v>
      </c>
      <c r="X54">
        <f t="shared" si="0"/>
        <v>19</v>
      </c>
      <c r="Y54">
        <f t="shared" si="1"/>
        <v>22</v>
      </c>
      <c r="Z54">
        <f t="shared" si="2"/>
        <v>28</v>
      </c>
      <c r="AA54">
        <f t="shared" si="3"/>
        <v>8</v>
      </c>
      <c r="AB54">
        <f t="shared" si="4"/>
        <v>4</v>
      </c>
      <c r="AD54">
        <f t="shared" si="11"/>
        <v>0</v>
      </c>
      <c r="AE54">
        <f t="shared" si="5"/>
        <v>0</v>
      </c>
      <c r="AF54">
        <f t="shared" si="6"/>
        <v>0</v>
      </c>
      <c r="AG54">
        <f t="shared" si="7"/>
        <v>0</v>
      </c>
      <c r="AH54">
        <f t="shared" si="8"/>
        <v>0</v>
      </c>
      <c r="AI54">
        <f t="shared" si="9"/>
        <v>0</v>
      </c>
    </row>
    <row r="55" spans="1:35" ht="15" thickBot="1" x14ac:dyDescent="0.4">
      <c r="A55" s="41" t="s">
        <v>145</v>
      </c>
      <c r="B55" s="42">
        <v>28</v>
      </c>
      <c r="C55" s="42">
        <v>1</v>
      </c>
      <c r="D55" s="42">
        <v>25</v>
      </c>
      <c r="E55" s="42">
        <v>21</v>
      </c>
      <c r="F55" s="42">
        <v>25</v>
      </c>
      <c r="G55" s="42">
        <v>24</v>
      </c>
      <c r="H55" s="42">
        <v>91162</v>
      </c>
      <c r="N55" s="41" t="s">
        <v>145</v>
      </c>
      <c r="O55" s="42">
        <v>1</v>
      </c>
      <c r="P55" s="42">
        <v>28</v>
      </c>
      <c r="Q55" s="42">
        <v>4</v>
      </c>
      <c r="R55" s="42">
        <v>8</v>
      </c>
      <c r="S55" s="42">
        <v>4</v>
      </c>
      <c r="T55" s="42">
        <v>5</v>
      </c>
      <c r="U55" s="42">
        <v>91162</v>
      </c>
      <c r="W55">
        <f t="shared" si="10"/>
        <v>1</v>
      </c>
      <c r="X55">
        <f t="shared" si="0"/>
        <v>28</v>
      </c>
      <c r="Y55">
        <f t="shared" si="1"/>
        <v>4</v>
      </c>
      <c r="Z55">
        <f t="shared" si="2"/>
        <v>8</v>
      </c>
      <c r="AA55">
        <f t="shared" si="3"/>
        <v>4</v>
      </c>
      <c r="AB55">
        <f t="shared" si="4"/>
        <v>5</v>
      </c>
      <c r="AD55">
        <f t="shared" si="11"/>
        <v>0</v>
      </c>
      <c r="AE55">
        <f t="shared" si="5"/>
        <v>0</v>
      </c>
      <c r="AF55">
        <f t="shared" si="6"/>
        <v>0</v>
      </c>
      <c r="AG55">
        <f t="shared" si="7"/>
        <v>0</v>
      </c>
      <c r="AH55">
        <f t="shared" si="8"/>
        <v>0</v>
      </c>
      <c r="AI55">
        <f t="shared" si="9"/>
        <v>0</v>
      </c>
    </row>
    <row r="56" spans="1:35" ht="15" thickBot="1" x14ac:dyDescent="0.4">
      <c r="A56" s="41" t="s">
        <v>146</v>
      </c>
      <c r="B56" s="42">
        <v>9</v>
      </c>
      <c r="C56" s="42">
        <v>20</v>
      </c>
      <c r="D56" s="42">
        <v>20</v>
      </c>
      <c r="E56" s="42">
        <v>13</v>
      </c>
      <c r="F56" s="42">
        <v>21</v>
      </c>
      <c r="G56" s="42">
        <v>3</v>
      </c>
      <c r="H56" s="42">
        <v>11848</v>
      </c>
      <c r="N56" s="41" t="s">
        <v>146</v>
      </c>
      <c r="O56" s="42">
        <v>20</v>
      </c>
      <c r="P56" s="42">
        <v>9</v>
      </c>
      <c r="Q56" s="42">
        <v>9</v>
      </c>
      <c r="R56" s="42">
        <v>16</v>
      </c>
      <c r="S56" s="42">
        <v>8</v>
      </c>
      <c r="T56" s="42">
        <v>26</v>
      </c>
      <c r="U56" s="42">
        <v>11848</v>
      </c>
      <c r="W56">
        <f t="shared" si="10"/>
        <v>20</v>
      </c>
      <c r="X56">
        <f t="shared" si="0"/>
        <v>9</v>
      </c>
      <c r="Y56">
        <f t="shared" si="1"/>
        <v>9</v>
      </c>
      <c r="Z56">
        <f t="shared" si="2"/>
        <v>16</v>
      </c>
      <c r="AA56">
        <f t="shared" si="3"/>
        <v>8</v>
      </c>
      <c r="AB56">
        <f t="shared" si="4"/>
        <v>26</v>
      </c>
      <c r="AD56">
        <f t="shared" si="11"/>
        <v>0</v>
      </c>
      <c r="AE56">
        <f t="shared" si="5"/>
        <v>0</v>
      </c>
      <c r="AF56">
        <f t="shared" si="6"/>
        <v>0</v>
      </c>
      <c r="AG56">
        <f t="shared" si="7"/>
        <v>0</v>
      </c>
      <c r="AH56">
        <f t="shared" si="8"/>
        <v>0</v>
      </c>
      <c r="AI56">
        <f t="shared" si="9"/>
        <v>0</v>
      </c>
    </row>
    <row r="57" spans="1:35" ht="15" thickBot="1" x14ac:dyDescent="0.4">
      <c r="A57" s="41" t="s">
        <v>147</v>
      </c>
      <c r="B57" s="42">
        <v>7</v>
      </c>
      <c r="C57" s="42">
        <v>2</v>
      </c>
      <c r="D57" s="42">
        <v>28</v>
      </c>
      <c r="E57" s="42">
        <v>27</v>
      </c>
      <c r="F57" s="42">
        <v>25</v>
      </c>
      <c r="G57" s="42">
        <v>22</v>
      </c>
      <c r="H57" s="42">
        <v>21616</v>
      </c>
      <c r="N57" s="41" t="s">
        <v>147</v>
      </c>
      <c r="O57" s="42">
        <v>22</v>
      </c>
      <c r="P57" s="42">
        <v>27</v>
      </c>
      <c r="Q57" s="42">
        <v>1</v>
      </c>
      <c r="R57" s="42">
        <v>2</v>
      </c>
      <c r="S57" s="42">
        <v>4</v>
      </c>
      <c r="T57" s="42">
        <v>7</v>
      </c>
      <c r="U57" s="42">
        <v>21616</v>
      </c>
      <c r="W57">
        <f t="shared" si="10"/>
        <v>22</v>
      </c>
      <c r="X57">
        <f t="shared" si="0"/>
        <v>27</v>
      </c>
      <c r="Y57">
        <f t="shared" si="1"/>
        <v>1</v>
      </c>
      <c r="Z57">
        <f t="shared" si="2"/>
        <v>2</v>
      </c>
      <c r="AA57">
        <f t="shared" si="3"/>
        <v>4</v>
      </c>
      <c r="AB57">
        <f t="shared" si="4"/>
        <v>7</v>
      </c>
      <c r="AD57">
        <f t="shared" si="11"/>
        <v>0</v>
      </c>
      <c r="AE57">
        <f t="shared" si="5"/>
        <v>0</v>
      </c>
      <c r="AF57">
        <f t="shared" si="6"/>
        <v>0</v>
      </c>
      <c r="AG57">
        <f t="shared" si="7"/>
        <v>0</v>
      </c>
      <c r="AH57">
        <f t="shared" si="8"/>
        <v>0</v>
      </c>
      <c r="AI57">
        <f t="shared" si="9"/>
        <v>0</v>
      </c>
    </row>
    <row r="58" spans="1:35" ht="15" thickBot="1" x14ac:dyDescent="0.4">
      <c r="A58" s="41" t="s">
        <v>148</v>
      </c>
      <c r="B58" s="42">
        <v>11</v>
      </c>
      <c r="C58" s="42">
        <v>16</v>
      </c>
      <c r="D58" s="42">
        <v>26</v>
      </c>
      <c r="E58" s="42">
        <v>20</v>
      </c>
      <c r="F58" s="42">
        <v>16</v>
      </c>
      <c r="G58" s="42">
        <v>18</v>
      </c>
      <c r="H58" s="42">
        <v>41659</v>
      </c>
      <c r="N58" s="41" t="s">
        <v>148</v>
      </c>
      <c r="O58" s="42">
        <v>18</v>
      </c>
      <c r="P58" s="42">
        <v>13</v>
      </c>
      <c r="Q58" s="42">
        <v>3</v>
      </c>
      <c r="R58" s="42">
        <v>9</v>
      </c>
      <c r="S58" s="42">
        <v>13</v>
      </c>
      <c r="T58" s="42">
        <v>11</v>
      </c>
      <c r="U58" s="42">
        <v>41659</v>
      </c>
      <c r="W58">
        <f t="shared" si="10"/>
        <v>18</v>
      </c>
      <c r="X58">
        <f t="shared" si="0"/>
        <v>13</v>
      </c>
      <c r="Y58">
        <f t="shared" si="1"/>
        <v>3</v>
      </c>
      <c r="Z58">
        <f t="shared" si="2"/>
        <v>9</v>
      </c>
      <c r="AA58">
        <f t="shared" si="3"/>
        <v>13</v>
      </c>
      <c r="AB58">
        <f t="shared" si="4"/>
        <v>11</v>
      </c>
      <c r="AD58">
        <f t="shared" si="11"/>
        <v>0</v>
      </c>
      <c r="AE58">
        <f t="shared" si="5"/>
        <v>0</v>
      </c>
      <c r="AF58">
        <f t="shared" si="6"/>
        <v>0</v>
      </c>
      <c r="AG58">
        <f t="shared" si="7"/>
        <v>0</v>
      </c>
      <c r="AH58">
        <f t="shared" si="8"/>
        <v>0</v>
      </c>
      <c r="AI58">
        <f t="shared" si="9"/>
        <v>0</v>
      </c>
    </row>
    <row r="59" spans="1:35" ht="15" thickBot="1" x14ac:dyDescent="0.4">
      <c r="A59" s="41" t="s">
        <v>149</v>
      </c>
      <c r="B59" s="42">
        <v>10</v>
      </c>
      <c r="C59" s="42">
        <v>11</v>
      </c>
      <c r="D59" s="42">
        <v>24</v>
      </c>
      <c r="E59" s="42">
        <v>12</v>
      </c>
      <c r="F59" s="42">
        <v>15</v>
      </c>
      <c r="G59" s="42">
        <v>17</v>
      </c>
      <c r="H59" s="42">
        <v>40060</v>
      </c>
      <c r="N59" s="41" t="s">
        <v>149</v>
      </c>
      <c r="O59" s="42">
        <v>19</v>
      </c>
      <c r="P59" s="42">
        <v>18</v>
      </c>
      <c r="Q59" s="42">
        <v>5</v>
      </c>
      <c r="R59" s="42">
        <v>17</v>
      </c>
      <c r="S59" s="42">
        <v>14</v>
      </c>
      <c r="T59" s="42">
        <v>12</v>
      </c>
      <c r="U59" s="42">
        <v>40060</v>
      </c>
      <c r="W59">
        <f t="shared" si="10"/>
        <v>19</v>
      </c>
      <c r="X59">
        <f t="shared" si="0"/>
        <v>18</v>
      </c>
      <c r="Y59">
        <f t="shared" si="1"/>
        <v>5</v>
      </c>
      <c r="Z59">
        <f t="shared" si="2"/>
        <v>17</v>
      </c>
      <c r="AA59">
        <f t="shared" si="3"/>
        <v>14</v>
      </c>
      <c r="AB59">
        <f t="shared" si="4"/>
        <v>12</v>
      </c>
      <c r="AD59">
        <f t="shared" si="11"/>
        <v>0</v>
      </c>
      <c r="AE59">
        <f t="shared" si="5"/>
        <v>0</v>
      </c>
      <c r="AF59">
        <f t="shared" si="6"/>
        <v>0</v>
      </c>
      <c r="AG59">
        <f t="shared" si="7"/>
        <v>0</v>
      </c>
      <c r="AH59">
        <f t="shared" si="8"/>
        <v>0</v>
      </c>
      <c r="AI59">
        <f t="shared" si="9"/>
        <v>0</v>
      </c>
    </row>
    <row r="60" spans="1:35" ht="15" thickBot="1" x14ac:dyDescent="0.4">
      <c r="A60" s="41" t="s">
        <v>150</v>
      </c>
      <c r="B60" s="42">
        <v>8</v>
      </c>
      <c r="C60" s="42">
        <v>28</v>
      </c>
      <c r="D60" s="42">
        <v>14</v>
      </c>
      <c r="E60" s="42">
        <v>3</v>
      </c>
      <c r="F60" s="42">
        <v>10</v>
      </c>
      <c r="G60" s="42">
        <v>10</v>
      </c>
      <c r="H60" s="42">
        <v>11368</v>
      </c>
      <c r="N60" s="41" t="s">
        <v>150</v>
      </c>
      <c r="O60" s="42">
        <v>21</v>
      </c>
      <c r="P60" s="42">
        <v>1</v>
      </c>
      <c r="Q60" s="42">
        <v>15</v>
      </c>
      <c r="R60" s="42">
        <v>26</v>
      </c>
      <c r="S60" s="42">
        <v>19</v>
      </c>
      <c r="T60" s="42">
        <v>19</v>
      </c>
      <c r="U60" s="42">
        <v>11368</v>
      </c>
      <c r="W60">
        <f t="shared" si="10"/>
        <v>21</v>
      </c>
      <c r="X60">
        <f t="shared" si="0"/>
        <v>1</v>
      </c>
      <c r="Y60">
        <f t="shared" si="1"/>
        <v>15</v>
      </c>
      <c r="Z60">
        <f t="shared" si="2"/>
        <v>26</v>
      </c>
      <c r="AA60">
        <f t="shared" si="3"/>
        <v>19</v>
      </c>
      <c r="AB60">
        <f t="shared" si="4"/>
        <v>19</v>
      </c>
      <c r="AD60">
        <f t="shared" si="11"/>
        <v>0</v>
      </c>
      <c r="AE60">
        <f t="shared" si="5"/>
        <v>0</v>
      </c>
      <c r="AF60">
        <f t="shared" si="6"/>
        <v>0</v>
      </c>
      <c r="AG60">
        <f t="shared" si="7"/>
        <v>0</v>
      </c>
      <c r="AH60">
        <f t="shared" si="8"/>
        <v>0</v>
      </c>
      <c r="AI60">
        <f t="shared" si="9"/>
        <v>0</v>
      </c>
    </row>
    <row r="61" spans="1:35" ht="15" thickBot="1" x14ac:dyDescent="0.4">
      <c r="A61" s="41" t="s">
        <v>151</v>
      </c>
      <c r="B61" s="42">
        <v>6</v>
      </c>
      <c r="C61" s="42">
        <v>17</v>
      </c>
      <c r="D61" s="42">
        <v>8</v>
      </c>
      <c r="E61" s="42">
        <v>28</v>
      </c>
      <c r="F61" s="42">
        <v>9</v>
      </c>
      <c r="G61" s="42">
        <v>11</v>
      </c>
      <c r="H61" s="42">
        <v>17950</v>
      </c>
      <c r="N61" s="41" t="s">
        <v>151</v>
      </c>
      <c r="O61" s="42">
        <v>23</v>
      </c>
      <c r="P61" s="42">
        <v>12</v>
      </c>
      <c r="Q61" s="42">
        <v>21</v>
      </c>
      <c r="R61" s="42">
        <v>1</v>
      </c>
      <c r="S61" s="42">
        <v>20</v>
      </c>
      <c r="T61" s="42">
        <v>18</v>
      </c>
      <c r="U61" s="42">
        <v>17950</v>
      </c>
      <c r="W61">
        <f t="shared" si="10"/>
        <v>23</v>
      </c>
      <c r="X61">
        <f t="shared" si="0"/>
        <v>12</v>
      </c>
      <c r="Y61">
        <f t="shared" si="1"/>
        <v>21</v>
      </c>
      <c r="Z61">
        <f t="shared" si="2"/>
        <v>1</v>
      </c>
      <c r="AA61">
        <f t="shared" si="3"/>
        <v>20</v>
      </c>
      <c r="AB61">
        <f t="shared" si="4"/>
        <v>18</v>
      </c>
      <c r="AD61">
        <f t="shared" si="11"/>
        <v>0</v>
      </c>
      <c r="AE61">
        <f t="shared" si="5"/>
        <v>0</v>
      </c>
      <c r="AF61">
        <f t="shared" si="6"/>
        <v>0</v>
      </c>
      <c r="AG61">
        <f t="shared" si="7"/>
        <v>0</v>
      </c>
      <c r="AH61">
        <f t="shared" si="8"/>
        <v>0</v>
      </c>
      <c r="AI61">
        <f t="shared" si="9"/>
        <v>0</v>
      </c>
    </row>
    <row r="62" spans="1:35" ht="15" thickBot="1" x14ac:dyDescent="0.4">
      <c r="A62" s="41" t="s">
        <v>152</v>
      </c>
      <c r="B62" s="42">
        <v>12</v>
      </c>
      <c r="C62" s="42">
        <v>27</v>
      </c>
      <c r="D62" s="42">
        <v>6</v>
      </c>
      <c r="E62" s="42">
        <v>22</v>
      </c>
      <c r="F62" s="42">
        <v>10</v>
      </c>
      <c r="G62" s="42">
        <v>2</v>
      </c>
      <c r="H62" s="42">
        <v>8242</v>
      </c>
      <c r="N62" s="41" t="s">
        <v>152</v>
      </c>
      <c r="O62" s="42">
        <v>17</v>
      </c>
      <c r="P62" s="42">
        <v>2</v>
      </c>
      <c r="Q62" s="42">
        <v>23</v>
      </c>
      <c r="R62" s="42">
        <v>7</v>
      </c>
      <c r="S62" s="42">
        <v>19</v>
      </c>
      <c r="T62" s="42">
        <v>27</v>
      </c>
      <c r="U62" s="42">
        <v>8242</v>
      </c>
      <c r="W62">
        <f t="shared" si="10"/>
        <v>17</v>
      </c>
      <c r="X62">
        <f t="shared" si="0"/>
        <v>2</v>
      </c>
      <c r="Y62">
        <f t="shared" si="1"/>
        <v>23</v>
      </c>
      <c r="Z62">
        <f t="shared" si="2"/>
        <v>7</v>
      </c>
      <c r="AA62">
        <f t="shared" si="3"/>
        <v>19</v>
      </c>
      <c r="AB62">
        <f t="shared" si="4"/>
        <v>27</v>
      </c>
      <c r="AD62">
        <f t="shared" si="11"/>
        <v>0</v>
      </c>
      <c r="AE62">
        <f t="shared" si="5"/>
        <v>0</v>
      </c>
      <c r="AF62">
        <f t="shared" si="6"/>
        <v>0</v>
      </c>
      <c r="AG62">
        <f t="shared" si="7"/>
        <v>0</v>
      </c>
      <c r="AH62">
        <f t="shared" si="8"/>
        <v>0</v>
      </c>
      <c r="AI62">
        <f t="shared" si="9"/>
        <v>0</v>
      </c>
    </row>
    <row r="63" spans="1:35" ht="15" thickBot="1" x14ac:dyDescent="0.4">
      <c r="A63" s="41" t="s">
        <v>153</v>
      </c>
      <c r="B63" s="42">
        <v>5</v>
      </c>
      <c r="C63" s="42">
        <v>6</v>
      </c>
      <c r="D63" s="42">
        <v>21</v>
      </c>
      <c r="E63" s="42">
        <v>8</v>
      </c>
      <c r="F63" s="42">
        <v>25</v>
      </c>
      <c r="G63" s="42">
        <v>16</v>
      </c>
      <c r="H63" s="42">
        <v>19630</v>
      </c>
      <c r="N63" s="41" t="s">
        <v>153</v>
      </c>
      <c r="O63" s="42">
        <v>24</v>
      </c>
      <c r="P63" s="42">
        <v>23</v>
      </c>
      <c r="Q63" s="42">
        <v>8</v>
      </c>
      <c r="R63" s="42">
        <v>21</v>
      </c>
      <c r="S63" s="42">
        <v>4</v>
      </c>
      <c r="T63" s="42">
        <v>13</v>
      </c>
      <c r="U63" s="42">
        <v>19630</v>
      </c>
      <c r="W63">
        <f t="shared" si="10"/>
        <v>24</v>
      </c>
      <c r="X63">
        <f t="shared" si="0"/>
        <v>23</v>
      </c>
      <c r="Y63">
        <f t="shared" si="1"/>
        <v>8</v>
      </c>
      <c r="Z63">
        <f t="shared" si="2"/>
        <v>21</v>
      </c>
      <c r="AA63">
        <f t="shared" si="3"/>
        <v>4</v>
      </c>
      <c r="AB63">
        <f t="shared" si="4"/>
        <v>13</v>
      </c>
      <c r="AD63">
        <f t="shared" si="11"/>
        <v>0</v>
      </c>
      <c r="AE63">
        <f t="shared" si="5"/>
        <v>0</v>
      </c>
      <c r="AF63">
        <f t="shared" si="6"/>
        <v>0</v>
      </c>
      <c r="AG63">
        <f t="shared" si="7"/>
        <v>0</v>
      </c>
      <c r="AH63">
        <f t="shared" si="8"/>
        <v>0</v>
      </c>
      <c r="AI63">
        <f t="shared" si="9"/>
        <v>0</v>
      </c>
    </row>
    <row r="64" spans="1:35" ht="15" thickBot="1" x14ac:dyDescent="0.4">
      <c r="A64" s="41" t="s">
        <v>154</v>
      </c>
      <c r="B64" s="42">
        <v>4</v>
      </c>
      <c r="C64" s="42">
        <v>15</v>
      </c>
      <c r="D64" s="42">
        <v>13</v>
      </c>
      <c r="E64" s="42">
        <v>4</v>
      </c>
      <c r="F64" s="42">
        <v>19</v>
      </c>
      <c r="G64" s="42">
        <v>19</v>
      </c>
      <c r="H64" s="42">
        <v>14791</v>
      </c>
      <c r="N64" s="41" t="s">
        <v>154</v>
      </c>
      <c r="O64" s="42">
        <v>25</v>
      </c>
      <c r="P64" s="42">
        <v>14</v>
      </c>
      <c r="Q64" s="42">
        <v>16</v>
      </c>
      <c r="R64" s="42">
        <v>25</v>
      </c>
      <c r="S64" s="42">
        <v>10</v>
      </c>
      <c r="T64" s="42">
        <v>10</v>
      </c>
      <c r="U64" s="42">
        <v>14791</v>
      </c>
      <c r="W64">
        <f t="shared" si="10"/>
        <v>25</v>
      </c>
      <c r="X64">
        <f t="shared" si="0"/>
        <v>14</v>
      </c>
      <c r="Y64">
        <f t="shared" si="1"/>
        <v>16</v>
      </c>
      <c r="Z64">
        <f t="shared" si="2"/>
        <v>25</v>
      </c>
      <c r="AA64">
        <f t="shared" si="3"/>
        <v>10</v>
      </c>
      <c r="AB64">
        <f t="shared" si="4"/>
        <v>10</v>
      </c>
      <c r="AD64">
        <f t="shared" si="11"/>
        <v>0</v>
      </c>
      <c r="AE64">
        <f t="shared" si="5"/>
        <v>0</v>
      </c>
      <c r="AF64">
        <f t="shared" si="6"/>
        <v>0</v>
      </c>
      <c r="AG64">
        <f t="shared" si="7"/>
        <v>0</v>
      </c>
      <c r="AH64">
        <f t="shared" si="8"/>
        <v>0</v>
      </c>
      <c r="AI64">
        <f t="shared" si="9"/>
        <v>0</v>
      </c>
    </row>
    <row r="65" spans="1:35" ht="15" thickBot="1" x14ac:dyDescent="0.4">
      <c r="A65" s="41" t="s">
        <v>155</v>
      </c>
      <c r="B65" s="42">
        <v>2</v>
      </c>
      <c r="C65" s="42">
        <v>8</v>
      </c>
      <c r="D65" s="42">
        <v>16</v>
      </c>
      <c r="E65" s="42">
        <v>7</v>
      </c>
      <c r="F65" s="42">
        <v>8</v>
      </c>
      <c r="G65" s="42">
        <v>23</v>
      </c>
      <c r="H65" s="42">
        <v>39309</v>
      </c>
      <c r="N65" s="41" t="s">
        <v>155</v>
      </c>
      <c r="O65" s="42">
        <v>27</v>
      </c>
      <c r="P65" s="42">
        <v>21</v>
      </c>
      <c r="Q65" s="42">
        <v>13</v>
      </c>
      <c r="R65" s="42">
        <v>22</v>
      </c>
      <c r="S65" s="42">
        <v>21</v>
      </c>
      <c r="T65" s="42">
        <v>6</v>
      </c>
      <c r="U65" s="42">
        <v>39309</v>
      </c>
      <c r="W65">
        <f t="shared" si="10"/>
        <v>27</v>
      </c>
      <c r="X65">
        <f t="shared" si="0"/>
        <v>21</v>
      </c>
      <c r="Y65">
        <f t="shared" si="1"/>
        <v>13</v>
      </c>
      <c r="Z65">
        <f t="shared" si="2"/>
        <v>22</v>
      </c>
      <c r="AA65">
        <f t="shared" si="3"/>
        <v>21</v>
      </c>
      <c r="AB65">
        <f t="shared" si="4"/>
        <v>6</v>
      </c>
      <c r="AD65">
        <f t="shared" si="11"/>
        <v>0</v>
      </c>
      <c r="AE65">
        <f t="shared" si="5"/>
        <v>0</v>
      </c>
      <c r="AF65">
        <f t="shared" si="6"/>
        <v>0</v>
      </c>
      <c r="AG65">
        <f t="shared" si="7"/>
        <v>0</v>
      </c>
      <c r="AH65">
        <f t="shared" si="8"/>
        <v>0</v>
      </c>
      <c r="AI65">
        <f t="shared" si="9"/>
        <v>0</v>
      </c>
    </row>
    <row r="66" spans="1:35" ht="15" thickBot="1" x14ac:dyDescent="0.4">
      <c r="A66" s="41" t="s">
        <v>156</v>
      </c>
      <c r="B66" s="42">
        <v>3</v>
      </c>
      <c r="C66" s="42">
        <v>12</v>
      </c>
      <c r="D66" s="42">
        <v>23</v>
      </c>
      <c r="E66" s="42">
        <v>10</v>
      </c>
      <c r="F66" s="42">
        <v>7</v>
      </c>
      <c r="G66" s="42">
        <v>28</v>
      </c>
      <c r="H66" s="42">
        <v>45393</v>
      </c>
      <c r="N66" s="41" t="s">
        <v>156</v>
      </c>
      <c r="O66" s="42">
        <v>26</v>
      </c>
      <c r="P66" s="42">
        <v>17</v>
      </c>
      <c r="Q66" s="42">
        <v>6</v>
      </c>
      <c r="R66" s="42">
        <v>19</v>
      </c>
      <c r="S66" s="42">
        <v>22</v>
      </c>
      <c r="T66" s="42">
        <v>1</v>
      </c>
      <c r="U66" s="42">
        <v>45393</v>
      </c>
      <c r="W66">
        <f t="shared" si="10"/>
        <v>26</v>
      </c>
      <c r="X66">
        <f t="shared" si="0"/>
        <v>17</v>
      </c>
      <c r="Y66">
        <f t="shared" si="1"/>
        <v>6</v>
      </c>
      <c r="Z66">
        <f t="shared" si="2"/>
        <v>19</v>
      </c>
      <c r="AA66">
        <f t="shared" si="3"/>
        <v>22</v>
      </c>
      <c r="AB66">
        <f t="shared" si="4"/>
        <v>1</v>
      </c>
      <c r="AD66">
        <f t="shared" si="11"/>
        <v>0</v>
      </c>
      <c r="AE66">
        <f t="shared" si="5"/>
        <v>0</v>
      </c>
      <c r="AF66">
        <f t="shared" si="6"/>
        <v>0</v>
      </c>
      <c r="AG66">
        <f t="shared" si="7"/>
        <v>0</v>
      </c>
      <c r="AH66">
        <f t="shared" si="8"/>
        <v>0</v>
      </c>
      <c r="AI66">
        <f t="shared" si="9"/>
        <v>0</v>
      </c>
    </row>
    <row r="67" spans="1:35" ht="15" thickBot="1" x14ac:dyDescent="0.4">
      <c r="A67" s="41" t="s">
        <v>157</v>
      </c>
      <c r="B67" s="42">
        <v>1</v>
      </c>
      <c r="C67" s="42">
        <v>22</v>
      </c>
      <c r="D67" s="42">
        <v>19</v>
      </c>
      <c r="E67" s="42">
        <v>18</v>
      </c>
      <c r="F67" s="42">
        <v>2</v>
      </c>
      <c r="G67" s="42">
        <v>1</v>
      </c>
      <c r="H67" s="42">
        <v>34938</v>
      </c>
      <c r="N67" s="41" t="s">
        <v>157</v>
      </c>
      <c r="O67" s="42">
        <v>28</v>
      </c>
      <c r="P67" s="42">
        <v>7</v>
      </c>
      <c r="Q67" s="42">
        <v>10</v>
      </c>
      <c r="R67" s="42">
        <v>11</v>
      </c>
      <c r="S67" s="42">
        <v>27</v>
      </c>
      <c r="T67" s="42">
        <v>28</v>
      </c>
      <c r="U67" s="42">
        <v>34938</v>
      </c>
      <c r="W67">
        <f t="shared" si="10"/>
        <v>28</v>
      </c>
      <c r="X67">
        <f t="shared" si="0"/>
        <v>7</v>
      </c>
      <c r="Y67">
        <f t="shared" si="1"/>
        <v>10</v>
      </c>
      <c r="Z67">
        <f t="shared" si="2"/>
        <v>11</v>
      </c>
      <c r="AA67">
        <f t="shared" si="3"/>
        <v>27</v>
      </c>
      <c r="AB67">
        <f t="shared" si="4"/>
        <v>28</v>
      </c>
      <c r="AD67">
        <f t="shared" si="11"/>
        <v>0</v>
      </c>
      <c r="AE67">
        <f t="shared" si="5"/>
        <v>0</v>
      </c>
      <c r="AF67">
        <f t="shared" si="6"/>
        <v>0</v>
      </c>
      <c r="AG67">
        <f t="shared" si="7"/>
        <v>0</v>
      </c>
      <c r="AH67">
        <f t="shared" si="8"/>
        <v>0</v>
      </c>
      <c r="AI67">
        <f t="shared" si="9"/>
        <v>0</v>
      </c>
    </row>
    <row r="68" spans="1:35" ht="18.5" thickBot="1" x14ac:dyDescent="0.4">
      <c r="A68" s="21"/>
      <c r="N68" s="21"/>
    </row>
    <row r="69" spans="1:35" ht="15" thickBot="1" x14ac:dyDescent="0.4">
      <c r="A69" s="41" t="s">
        <v>158</v>
      </c>
      <c r="B69" s="41" t="s">
        <v>122</v>
      </c>
      <c r="C69" s="41" t="s">
        <v>123</v>
      </c>
      <c r="D69" s="41" t="s">
        <v>124</v>
      </c>
      <c r="E69" s="41" t="s">
        <v>125</v>
      </c>
      <c r="F69" s="41" t="s">
        <v>126</v>
      </c>
      <c r="G69" s="41" t="s">
        <v>127</v>
      </c>
      <c r="N69" s="41" t="s">
        <v>158</v>
      </c>
      <c r="O69" s="41" t="s">
        <v>122</v>
      </c>
      <c r="P69" s="41" t="s">
        <v>123</v>
      </c>
      <c r="Q69" s="41" t="s">
        <v>124</v>
      </c>
      <c r="R69" s="41" t="s">
        <v>125</v>
      </c>
      <c r="S69" s="41" t="s">
        <v>126</v>
      </c>
      <c r="T69" s="41" t="s">
        <v>127</v>
      </c>
    </row>
    <row r="70" spans="1:35" ht="20" thickBot="1" x14ac:dyDescent="0.4">
      <c r="A70" s="41" t="s">
        <v>159</v>
      </c>
      <c r="B70" s="42" t="s">
        <v>292</v>
      </c>
      <c r="C70" s="42" t="s">
        <v>293</v>
      </c>
      <c r="D70" s="42" t="s">
        <v>294</v>
      </c>
      <c r="E70" s="42" t="s">
        <v>295</v>
      </c>
      <c r="F70" s="42" t="s">
        <v>296</v>
      </c>
      <c r="G70" s="42" t="s">
        <v>297</v>
      </c>
      <c r="N70" s="41" t="s">
        <v>159</v>
      </c>
      <c r="O70" s="42" t="s">
        <v>319</v>
      </c>
      <c r="P70" s="42" t="s">
        <v>320</v>
      </c>
      <c r="Q70" s="42" t="s">
        <v>321</v>
      </c>
      <c r="R70" s="42" t="s">
        <v>322</v>
      </c>
      <c r="S70" s="42" t="s">
        <v>187</v>
      </c>
      <c r="T70" s="42" t="s">
        <v>323</v>
      </c>
    </row>
    <row r="71" spans="1:35" ht="20" thickBot="1" x14ac:dyDescent="0.4">
      <c r="A71" s="41" t="s">
        <v>160</v>
      </c>
      <c r="B71" s="42" t="s">
        <v>292</v>
      </c>
      <c r="C71" s="42" t="s">
        <v>298</v>
      </c>
      <c r="D71" s="42" t="s">
        <v>187</v>
      </c>
      <c r="E71" s="42" t="s">
        <v>295</v>
      </c>
      <c r="F71" s="42" t="s">
        <v>299</v>
      </c>
      <c r="G71" s="42" t="s">
        <v>297</v>
      </c>
      <c r="N71" s="41" t="s">
        <v>160</v>
      </c>
      <c r="O71" s="42" t="s">
        <v>324</v>
      </c>
      <c r="P71" s="42" t="s">
        <v>320</v>
      </c>
      <c r="Q71" s="42" t="s">
        <v>321</v>
      </c>
      <c r="R71" s="42" t="s">
        <v>325</v>
      </c>
      <c r="S71" s="42" t="s">
        <v>187</v>
      </c>
      <c r="T71" s="42" t="s">
        <v>326</v>
      </c>
    </row>
    <row r="72" spans="1:35" ht="20" thickBot="1" x14ac:dyDescent="0.4">
      <c r="A72" s="41" t="s">
        <v>161</v>
      </c>
      <c r="B72" s="42" t="s">
        <v>292</v>
      </c>
      <c r="C72" s="42" t="s">
        <v>298</v>
      </c>
      <c r="D72" s="42" t="s">
        <v>187</v>
      </c>
      <c r="E72" s="42" t="s">
        <v>300</v>
      </c>
      <c r="F72" s="42" t="s">
        <v>299</v>
      </c>
      <c r="G72" s="42" t="s">
        <v>297</v>
      </c>
      <c r="N72" s="41" t="s">
        <v>161</v>
      </c>
      <c r="O72" s="42" t="s">
        <v>327</v>
      </c>
      <c r="P72" s="42" t="s">
        <v>320</v>
      </c>
      <c r="Q72" s="42" t="s">
        <v>321</v>
      </c>
      <c r="R72" s="42" t="s">
        <v>325</v>
      </c>
      <c r="S72" s="42" t="s">
        <v>187</v>
      </c>
      <c r="T72" s="42" t="s">
        <v>326</v>
      </c>
    </row>
    <row r="73" spans="1:35" ht="20" thickBot="1" x14ac:dyDescent="0.4">
      <c r="A73" s="41" t="s">
        <v>162</v>
      </c>
      <c r="B73" s="42" t="s">
        <v>301</v>
      </c>
      <c r="C73" s="42" t="s">
        <v>302</v>
      </c>
      <c r="D73" s="42" t="s">
        <v>187</v>
      </c>
      <c r="E73" s="42" t="s">
        <v>300</v>
      </c>
      <c r="F73" s="42" t="s">
        <v>303</v>
      </c>
      <c r="G73" s="42" t="s">
        <v>297</v>
      </c>
      <c r="N73" s="41" t="s">
        <v>162</v>
      </c>
      <c r="O73" s="42" t="s">
        <v>327</v>
      </c>
      <c r="P73" s="42" t="s">
        <v>320</v>
      </c>
      <c r="Q73" s="42" t="s">
        <v>321</v>
      </c>
      <c r="R73" s="42" t="s">
        <v>325</v>
      </c>
      <c r="S73" s="42" t="s">
        <v>187</v>
      </c>
      <c r="T73" s="42" t="s">
        <v>326</v>
      </c>
    </row>
    <row r="74" spans="1:35" ht="20" thickBot="1" x14ac:dyDescent="0.4">
      <c r="A74" s="41" t="s">
        <v>163</v>
      </c>
      <c r="B74" s="42" t="s">
        <v>304</v>
      </c>
      <c r="C74" s="42" t="s">
        <v>302</v>
      </c>
      <c r="D74" s="42" t="s">
        <v>187</v>
      </c>
      <c r="E74" s="42" t="s">
        <v>300</v>
      </c>
      <c r="F74" s="42" t="s">
        <v>303</v>
      </c>
      <c r="G74" s="42" t="s">
        <v>297</v>
      </c>
      <c r="N74" s="41" t="s">
        <v>163</v>
      </c>
      <c r="O74" s="42" t="s">
        <v>327</v>
      </c>
      <c r="P74" s="42" t="s">
        <v>320</v>
      </c>
      <c r="Q74" s="42" t="s">
        <v>321</v>
      </c>
      <c r="R74" s="42" t="s">
        <v>325</v>
      </c>
      <c r="S74" s="42" t="s">
        <v>187</v>
      </c>
      <c r="T74" s="42" t="s">
        <v>326</v>
      </c>
    </row>
    <row r="75" spans="1:35" ht="20" thickBot="1" x14ac:dyDescent="0.4">
      <c r="A75" s="41" t="s">
        <v>164</v>
      </c>
      <c r="B75" s="42" t="s">
        <v>304</v>
      </c>
      <c r="C75" s="42" t="s">
        <v>302</v>
      </c>
      <c r="D75" s="42" t="s">
        <v>187</v>
      </c>
      <c r="E75" s="42" t="s">
        <v>300</v>
      </c>
      <c r="F75" s="42" t="s">
        <v>305</v>
      </c>
      <c r="G75" s="42" t="s">
        <v>187</v>
      </c>
      <c r="N75" s="41" t="s">
        <v>164</v>
      </c>
      <c r="O75" s="42" t="s">
        <v>327</v>
      </c>
      <c r="P75" s="42" t="s">
        <v>320</v>
      </c>
      <c r="Q75" s="42" t="s">
        <v>321</v>
      </c>
      <c r="R75" s="42" t="s">
        <v>325</v>
      </c>
      <c r="S75" s="42" t="s">
        <v>187</v>
      </c>
      <c r="T75" s="42" t="s">
        <v>326</v>
      </c>
    </row>
    <row r="76" spans="1:35" ht="20" thickBot="1" x14ac:dyDescent="0.4">
      <c r="A76" s="41" t="s">
        <v>165</v>
      </c>
      <c r="B76" s="42" t="s">
        <v>304</v>
      </c>
      <c r="C76" s="42" t="s">
        <v>302</v>
      </c>
      <c r="D76" s="42" t="s">
        <v>187</v>
      </c>
      <c r="E76" s="42" t="s">
        <v>300</v>
      </c>
      <c r="F76" s="42" t="s">
        <v>305</v>
      </c>
      <c r="G76" s="42" t="s">
        <v>187</v>
      </c>
      <c r="N76" s="41" t="s">
        <v>165</v>
      </c>
      <c r="O76" s="42" t="s">
        <v>327</v>
      </c>
      <c r="P76" s="42" t="s">
        <v>232</v>
      </c>
      <c r="Q76" s="42" t="s">
        <v>321</v>
      </c>
      <c r="R76" s="42" t="s">
        <v>325</v>
      </c>
      <c r="S76" s="42" t="s">
        <v>187</v>
      </c>
      <c r="T76" s="42" t="s">
        <v>240</v>
      </c>
    </row>
    <row r="77" spans="1:35" ht="20" thickBot="1" x14ac:dyDescent="0.4">
      <c r="A77" s="41" t="s">
        <v>166</v>
      </c>
      <c r="B77" s="42" t="s">
        <v>304</v>
      </c>
      <c r="C77" s="42" t="s">
        <v>306</v>
      </c>
      <c r="D77" s="42" t="s">
        <v>187</v>
      </c>
      <c r="E77" s="42" t="s">
        <v>300</v>
      </c>
      <c r="F77" s="42" t="s">
        <v>307</v>
      </c>
      <c r="G77" s="42" t="s">
        <v>187</v>
      </c>
      <c r="N77" s="41" t="s">
        <v>166</v>
      </c>
      <c r="O77" s="42" t="s">
        <v>327</v>
      </c>
      <c r="P77" s="42" t="s">
        <v>187</v>
      </c>
      <c r="Q77" s="42" t="s">
        <v>321</v>
      </c>
      <c r="R77" s="42" t="s">
        <v>325</v>
      </c>
      <c r="S77" s="42" t="s">
        <v>187</v>
      </c>
      <c r="T77" s="42" t="s">
        <v>240</v>
      </c>
    </row>
    <row r="78" spans="1:35" ht="20" thickBot="1" x14ac:dyDescent="0.4">
      <c r="A78" s="41" t="s">
        <v>167</v>
      </c>
      <c r="B78" s="42" t="s">
        <v>304</v>
      </c>
      <c r="C78" s="42" t="s">
        <v>308</v>
      </c>
      <c r="D78" s="42" t="s">
        <v>187</v>
      </c>
      <c r="E78" s="42" t="s">
        <v>300</v>
      </c>
      <c r="F78" s="42" t="s">
        <v>309</v>
      </c>
      <c r="G78" s="42" t="s">
        <v>187</v>
      </c>
      <c r="N78" s="41" t="s">
        <v>167</v>
      </c>
      <c r="O78" s="42" t="s">
        <v>241</v>
      </c>
      <c r="P78" s="42" t="s">
        <v>187</v>
      </c>
      <c r="Q78" s="42" t="s">
        <v>321</v>
      </c>
      <c r="R78" s="42" t="s">
        <v>325</v>
      </c>
      <c r="S78" s="42" t="s">
        <v>187</v>
      </c>
      <c r="T78" s="42" t="s">
        <v>240</v>
      </c>
    </row>
    <row r="79" spans="1:35" ht="20" thickBot="1" x14ac:dyDescent="0.4">
      <c r="A79" s="41" t="s">
        <v>168</v>
      </c>
      <c r="B79" s="42" t="s">
        <v>304</v>
      </c>
      <c r="C79" s="42" t="s">
        <v>308</v>
      </c>
      <c r="D79" s="42" t="s">
        <v>187</v>
      </c>
      <c r="E79" s="42" t="s">
        <v>300</v>
      </c>
      <c r="F79" s="42" t="s">
        <v>310</v>
      </c>
      <c r="G79" s="42" t="s">
        <v>187</v>
      </c>
      <c r="N79" s="41" t="s">
        <v>168</v>
      </c>
      <c r="O79" s="42" t="s">
        <v>241</v>
      </c>
      <c r="P79" s="42" t="s">
        <v>187</v>
      </c>
      <c r="Q79" s="42" t="s">
        <v>321</v>
      </c>
      <c r="R79" s="42" t="s">
        <v>325</v>
      </c>
      <c r="S79" s="42" t="s">
        <v>187</v>
      </c>
      <c r="T79" s="42" t="s">
        <v>240</v>
      </c>
    </row>
    <row r="80" spans="1:35" ht="20" thickBot="1" x14ac:dyDescent="0.4">
      <c r="A80" s="41" t="s">
        <v>169</v>
      </c>
      <c r="B80" s="42" t="s">
        <v>304</v>
      </c>
      <c r="C80" s="42" t="s">
        <v>308</v>
      </c>
      <c r="D80" s="42" t="s">
        <v>187</v>
      </c>
      <c r="E80" s="42" t="s">
        <v>300</v>
      </c>
      <c r="F80" s="42" t="s">
        <v>310</v>
      </c>
      <c r="G80" s="42" t="s">
        <v>187</v>
      </c>
      <c r="N80" s="41" t="s">
        <v>169</v>
      </c>
      <c r="O80" s="42" t="s">
        <v>328</v>
      </c>
      <c r="P80" s="42" t="s">
        <v>187</v>
      </c>
      <c r="Q80" s="42" t="s">
        <v>321</v>
      </c>
      <c r="R80" s="42" t="s">
        <v>329</v>
      </c>
      <c r="S80" s="42" t="s">
        <v>187</v>
      </c>
      <c r="T80" s="42" t="s">
        <v>240</v>
      </c>
    </row>
    <row r="81" spans="1:20" ht="20" thickBot="1" x14ac:dyDescent="0.4">
      <c r="A81" s="41" t="s">
        <v>170</v>
      </c>
      <c r="B81" s="42" t="s">
        <v>311</v>
      </c>
      <c r="C81" s="42" t="s">
        <v>308</v>
      </c>
      <c r="D81" s="42" t="s">
        <v>187</v>
      </c>
      <c r="E81" s="42" t="s">
        <v>300</v>
      </c>
      <c r="F81" s="42" t="s">
        <v>310</v>
      </c>
      <c r="G81" s="42" t="s">
        <v>187</v>
      </c>
      <c r="N81" s="41" t="s">
        <v>170</v>
      </c>
      <c r="O81" s="42" t="s">
        <v>328</v>
      </c>
      <c r="P81" s="42" t="s">
        <v>187</v>
      </c>
      <c r="Q81" s="42" t="s">
        <v>321</v>
      </c>
      <c r="R81" s="42" t="s">
        <v>329</v>
      </c>
      <c r="S81" s="42" t="s">
        <v>187</v>
      </c>
      <c r="T81" s="42" t="s">
        <v>240</v>
      </c>
    </row>
    <row r="82" spans="1:20" ht="20" thickBot="1" x14ac:dyDescent="0.4">
      <c r="A82" s="41" t="s">
        <v>171</v>
      </c>
      <c r="B82" s="42" t="s">
        <v>311</v>
      </c>
      <c r="C82" s="42" t="s">
        <v>308</v>
      </c>
      <c r="D82" s="42" t="s">
        <v>187</v>
      </c>
      <c r="E82" s="42" t="s">
        <v>300</v>
      </c>
      <c r="F82" s="42" t="s">
        <v>310</v>
      </c>
      <c r="G82" s="42" t="s">
        <v>187</v>
      </c>
      <c r="N82" s="41" t="s">
        <v>171</v>
      </c>
      <c r="O82" s="42" t="s">
        <v>330</v>
      </c>
      <c r="P82" s="42" t="s">
        <v>187</v>
      </c>
      <c r="Q82" s="42" t="s">
        <v>321</v>
      </c>
      <c r="R82" s="42" t="s">
        <v>329</v>
      </c>
      <c r="S82" s="42" t="s">
        <v>187</v>
      </c>
      <c r="T82" s="42" t="s">
        <v>240</v>
      </c>
    </row>
    <row r="83" spans="1:20" ht="20" thickBot="1" x14ac:dyDescent="0.4">
      <c r="A83" s="41" t="s">
        <v>172</v>
      </c>
      <c r="B83" s="42" t="s">
        <v>311</v>
      </c>
      <c r="C83" s="42" t="s">
        <v>312</v>
      </c>
      <c r="D83" s="42" t="s">
        <v>187</v>
      </c>
      <c r="E83" s="42" t="s">
        <v>300</v>
      </c>
      <c r="F83" s="42" t="s">
        <v>310</v>
      </c>
      <c r="G83" s="42" t="s">
        <v>187</v>
      </c>
      <c r="N83" s="41" t="s">
        <v>172</v>
      </c>
      <c r="O83" s="42" t="s">
        <v>330</v>
      </c>
      <c r="P83" s="42" t="s">
        <v>187</v>
      </c>
      <c r="Q83" s="42" t="s">
        <v>331</v>
      </c>
      <c r="R83" s="42" t="s">
        <v>329</v>
      </c>
      <c r="S83" s="42" t="s">
        <v>187</v>
      </c>
      <c r="T83" s="42" t="s">
        <v>240</v>
      </c>
    </row>
    <row r="84" spans="1:20" ht="20" thickBot="1" x14ac:dyDescent="0.4">
      <c r="A84" s="41" t="s">
        <v>173</v>
      </c>
      <c r="B84" s="42" t="s">
        <v>311</v>
      </c>
      <c r="C84" s="42" t="s">
        <v>312</v>
      </c>
      <c r="D84" s="42" t="s">
        <v>187</v>
      </c>
      <c r="E84" s="42" t="s">
        <v>300</v>
      </c>
      <c r="F84" s="42" t="s">
        <v>310</v>
      </c>
      <c r="G84" s="42" t="s">
        <v>187</v>
      </c>
      <c r="N84" s="41" t="s">
        <v>173</v>
      </c>
      <c r="O84" s="42" t="s">
        <v>332</v>
      </c>
      <c r="P84" s="42" t="s">
        <v>187</v>
      </c>
      <c r="Q84" s="42" t="s">
        <v>331</v>
      </c>
      <c r="R84" s="42" t="s">
        <v>329</v>
      </c>
      <c r="S84" s="42" t="s">
        <v>187</v>
      </c>
      <c r="T84" s="42" t="s">
        <v>240</v>
      </c>
    </row>
    <row r="85" spans="1:20" ht="20" thickBot="1" x14ac:dyDescent="0.4">
      <c r="A85" s="41" t="s">
        <v>174</v>
      </c>
      <c r="B85" s="42" t="s">
        <v>311</v>
      </c>
      <c r="C85" s="42" t="s">
        <v>312</v>
      </c>
      <c r="D85" s="42" t="s">
        <v>187</v>
      </c>
      <c r="E85" s="42" t="s">
        <v>300</v>
      </c>
      <c r="F85" s="42" t="s">
        <v>310</v>
      </c>
      <c r="G85" s="42" t="s">
        <v>187</v>
      </c>
      <c r="N85" s="41" t="s">
        <v>174</v>
      </c>
      <c r="O85" s="42" t="s">
        <v>332</v>
      </c>
      <c r="P85" s="42" t="s">
        <v>187</v>
      </c>
      <c r="Q85" s="42" t="s">
        <v>331</v>
      </c>
      <c r="R85" s="42" t="s">
        <v>333</v>
      </c>
      <c r="S85" s="42" t="s">
        <v>187</v>
      </c>
      <c r="T85" s="42" t="s">
        <v>240</v>
      </c>
    </row>
    <row r="86" spans="1:20" ht="20" thickBot="1" x14ac:dyDescent="0.4">
      <c r="A86" s="41" t="s">
        <v>175</v>
      </c>
      <c r="B86" s="42" t="s">
        <v>311</v>
      </c>
      <c r="C86" s="42" t="s">
        <v>313</v>
      </c>
      <c r="D86" s="42" t="s">
        <v>187</v>
      </c>
      <c r="E86" s="42" t="s">
        <v>300</v>
      </c>
      <c r="F86" s="42" t="s">
        <v>187</v>
      </c>
      <c r="G86" s="42" t="s">
        <v>187</v>
      </c>
      <c r="N86" s="41" t="s">
        <v>175</v>
      </c>
      <c r="O86" s="42" t="s">
        <v>187</v>
      </c>
      <c r="P86" s="42" t="s">
        <v>187</v>
      </c>
      <c r="Q86" s="42" t="s">
        <v>331</v>
      </c>
      <c r="R86" s="42" t="s">
        <v>333</v>
      </c>
      <c r="S86" s="42" t="s">
        <v>187</v>
      </c>
      <c r="T86" s="42" t="s">
        <v>240</v>
      </c>
    </row>
    <row r="87" spans="1:20" ht="15" thickBot="1" x14ac:dyDescent="0.4">
      <c r="A87" s="41" t="s">
        <v>176</v>
      </c>
      <c r="B87" s="42" t="s">
        <v>311</v>
      </c>
      <c r="C87" s="42" t="s">
        <v>313</v>
      </c>
      <c r="D87" s="42" t="s">
        <v>187</v>
      </c>
      <c r="E87" s="42" t="s">
        <v>314</v>
      </c>
      <c r="F87" s="42" t="s">
        <v>187</v>
      </c>
      <c r="G87" s="42" t="s">
        <v>187</v>
      </c>
      <c r="N87" s="41" t="s">
        <v>176</v>
      </c>
      <c r="O87" s="42" t="s">
        <v>187</v>
      </c>
      <c r="P87" s="42" t="s">
        <v>187</v>
      </c>
      <c r="Q87" s="42" t="s">
        <v>334</v>
      </c>
      <c r="R87" s="42" t="s">
        <v>335</v>
      </c>
      <c r="S87" s="42" t="s">
        <v>187</v>
      </c>
      <c r="T87" s="42" t="s">
        <v>240</v>
      </c>
    </row>
    <row r="88" spans="1:20" ht="15" thickBot="1" x14ac:dyDescent="0.4">
      <c r="A88" s="41" t="s">
        <v>177</v>
      </c>
      <c r="B88" s="42" t="s">
        <v>187</v>
      </c>
      <c r="C88" s="42" t="s">
        <v>315</v>
      </c>
      <c r="D88" s="42" t="s">
        <v>187</v>
      </c>
      <c r="E88" s="42" t="s">
        <v>314</v>
      </c>
      <c r="F88" s="42" t="s">
        <v>187</v>
      </c>
      <c r="G88" s="42" t="s">
        <v>187</v>
      </c>
      <c r="N88" s="41" t="s">
        <v>177</v>
      </c>
      <c r="O88" s="42" t="s">
        <v>187</v>
      </c>
      <c r="P88" s="42" t="s">
        <v>187</v>
      </c>
      <c r="Q88" s="42" t="s">
        <v>249</v>
      </c>
      <c r="R88" s="42" t="s">
        <v>335</v>
      </c>
      <c r="S88" s="42" t="s">
        <v>187</v>
      </c>
      <c r="T88" s="42" t="s">
        <v>240</v>
      </c>
    </row>
    <row r="89" spans="1:20" ht="15" thickBot="1" x14ac:dyDescent="0.4">
      <c r="A89" s="41" t="s">
        <v>178</v>
      </c>
      <c r="B89" s="42" t="s">
        <v>187</v>
      </c>
      <c r="C89" s="42" t="s">
        <v>315</v>
      </c>
      <c r="D89" s="42" t="s">
        <v>187</v>
      </c>
      <c r="E89" s="42" t="s">
        <v>314</v>
      </c>
      <c r="F89" s="42" t="s">
        <v>187</v>
      </c>
      <c r="G89" s="42" t="s">
        <v>187</v>
      </c>
      <c r="N89" s="41" t="s">
        <v>178</v>
      </c>
      <c r="O89" s="42" t="s">
        <v>187</v>
      </c>
      <c r="P89" s="42" t="s">
        <v>187</v>
      </c>
      <c r="Q89" s="42" t="s">
        <v>187</v>
      </c>
      <c r="R89" s="42" t="s">
        <v>335</v>
      </c>
      <c r="S89" s="42" t="s">
        <v>187</v>
      </c>
      <c r="T89" s="42" t="s">
        <v>240</v>
      </c>
    </row>
    <row r="90" spans="1:20" ht="15" thickBot="1" x14ac:dyDescent="0.4">
      <c r="A90" s="41" t="s">
        <v>179</v>
      </c>
      <c r="B90" s="42" t="s">
        <v>187</v>
      </c>
      <c r="C90" s="42" t="s">
        <v>315</v>
      </c>
      <c r="D90" s="42" t="s">
        <v>187</v>
      </c>
      <c r="E90" s="42" t="s">
        <v>187</v>
      </c>
      <c r="F90" s="42" t="s">
        <v>187</v>
      </c>
      <c r="G90" s="42" t="s">
        <v>187</v>
      </c>
      <c r="N90" s="41" t="s">
        <v>179</v>
      </c>
      <c r="O90" s="42" t="s">
        <v>187</v>
      </c>
      <c r="P90" s="42" t="s">
        <v>187</v>
      </c>
      <c r="Q90" s="42" t="s">
        <v>187</v>
      </c>
      <c r="R90" s="42" t="s">
        <v>335</v>
      </c>
      <c r="S90" s="42" t="s">
        <v>187</v>
      </c>
      <c r="T90" s="42" t="s">
        <v>240</v>
      </c>
    </row>
    <row r="91" spans="1:20" ht="15" thickBot="1" x14ac:dyDescent="0.4">
      <c r="A91" s="41" t="s">
        <v>180</v>
      </c>
      <c r="B91" s="42" t="s">
        <v>187</v>
      </c>
      <c r="C91" s="42" t="s">
        <v>187</v>
      </c>
      <c r="D91" s="42" t="s">
        <v>187</v>
      </c>
      <c r="E91" s="42" t="s">
        <v>187</v>
      </c>
      <c r="F91" s="42" t="s">
        <v>187</v>
      </c>
      <c r="G91" s="42" t="s">
        <v>187</v>
      </c>
      <c r="N91" s="41" t="s">
        <v>180</v>
      </c>
      <c r="O91" s="42" t="s">
        <v>187</v>
      </c>
      <c r="P91" s="42" t="s">
        <v>187</v>
      </c>
      <c r="Q91" s="42" t="s">
        <v>187</v>
      </c>
      <c r="R91" s="42" t="s">
        <v>335</v>
      </c>
      <c r="S91" s="42" t="s">
        <v>187</v>
      </c>
      <c r="T91" s="42" t="s">
        <v>240</v>
      </c>
    </row>
    <row r="92" spans="1:20" ht="15" thickBot="1" x14ac:dyDescent="0.4">
      <c r="A92" s="41" t="s">
        <v>181</v>
      </c>
      <c r="B92" s="42" t="s">
        <v>187</v>
      </c>
      <c r="C92" s="42" t="s">
        <v>187</v>
      </c>
      <c r="D92" s="42" t="s">
        <v>187</v>
      </c>
      <c r="E92" s="42" t="s">
        <v>187</v>
      </c>
      <c r="F92" s="42" t="s">
        <v>187</v>
      </c>
      <c r="G92" s="42" t="s">
        <v>187</v>
      </c>
      <c r="N92" s="41" t="s">
        <v>181</v>
      </c>
      <c r="O92" s="42" t="s">
        <v>187</v>
      </c>
      <c r="P92" s="42" t="s">
        <v>187</v>
      </c>
      <c r="Q92" s="42" t="s">
        <v>187</v>
      </c>
      <c r="R92" s="42" t="s">
        <v>187</v>
      </c>
      <c r="S92" s="42" t="s">
        <v>187</v>
      </c>
      <c r="T92" s="42" t="s">
        <v>240</v>
      </c>
    </row>
    <row r="93" spans="1:20" ht="15" thickBot="1" x14ac:dyDescent="0.4">
      <c r="A93" s="41" t="s">
        <v>182</v>
      </c>
      <c r="B93" s="42" t="s">
        <v>187</v>
      </c>
      <c r="C93" s="42" t="s">
        <v>187</v>
      </c>
      <c r="D93" s="42" t="s">
        <v>187</v>
      </c>
      <c r="E93" s="42" t="s">
        <v>187</v>
      </c>
      <c r="F93" s="42" t="s">
        <v>187</v>
      </c>
      <c r="G93" s="42" t="s">
        <v>187</v>
      </c>
      <c r="N93" s="41" t="s">
        <v>182</v>
      </c>
      <c r="O93" s="42" t="s">
        <v>187</v>
      </c>
      <c r="P93" s="42" t="s">
        <v>187</v>
      </c>
      <c r="Q93" s="42" t="s">
        <v>187</v>
      </c>
      <c r="R93" s="42" t="s">
        <v>187</v>
      </c>
      <c r="S93" s="42" t="s">
        <v>187</v>
      </c>
      <c r="T93" s="42" t="s">
        <v>240</v>
      </c>
    </row>
    <row r="94" spans="1:20" ht="15" thickBot="1" x14ac:dyDescent="0.4">
      <c r="A94" s="41" t="s">
        <v>183</v>
      </c>
      <c r="B94" s="42" t="s">
        <v>187</v>
      </c>
      <c r="C94" s="42" t="s">
        <v>187</v>
      </c>
      <c r="D94" s="42" t="s">
        <v>187</v>
      </c>
      <c r="E94" s="42" t="s">
        <v>187</v>
      </c>
      <c r="F94" s="42" t="s">
        <v>187</v>
      </c>
      <c r="G94" s="42" t="s">
        <v>187</v>
      </c>
      <c r="N94" s="41" t="s">
        <v>183</v>
      </c>
      <c r="O94" s="42" t="s">
        <v>187</v>
      </c>
      <c r="P94" s="42" t="s">
        <v>187</v>
      </c>
      <c r="Q94" s="42" t="s">
        <v>187</v>
      </c>
      <c r="R94" s="42" t="s">
        <v>187</v>
      </c>
      <c r="S94" s="42" t="s">
        <v>187</v>
      </c>
      <c r="T94" s="42" t="s">
        <v>187</v>
      </c>
    </row>
    <row r="95" spans="1:20" ht="15" thickBot="1" x14ac:dyDescent="0.4">
      <c r="A95" s="41" t="s">
        <v>184</v>
      </c>
      <c r="B95" s="42" t="s">
        <v>187</v>
      </c>
      <c r="C95" s="42" t="s">
        <v>187</v>
      </c>
      <c r="D95" s="42" t="s">
        <v>187</v>
      </c>
      <c r="E95" s="42" t="s">
        <v>187</v>
      </c>
      <c r="F95" s="42" t="s">
        <v>187</v>
      </c>
      <c r="G95" s="42" t="s">
        <v>187</v>
      </c>
      <c r="N95" s="41" t="s">
        <v>184</v>
      </c>
      <c r="O95" s="42" t="s">
        <v>187</v>
      </c>
      <c r="P95" s="42" t="s">
        <v>187</v>
      </c>
      <c r="Q95" s="42" t="s">
        <v>187</v>
      </c>
      <c r="R95" s="42" t="s">
        <v>187</v>
      </c>
      <c r="S95" s="42" t="s">
        <v>187</v>
      </c>
      <c r="T95" s="42" t="s">
        <v>187</v>
      </c>
    </row>
    <row r="96" spans="1:20" ht="15" thickBot="1" x14ac:dyDescent="0.4">
      <c r="A96" s="41" t="s">
        <v>185</v>
      </c>
      <c r="B96" s="42" t="s">
        <v>187</v>
      </c>
      <c r="C96" s="42" t="s">
        <v>187</v>
      </c>
      <c r="D96" s="42" t="s">
        <v>187</v>
      </c>
      <c r="E96" s="42" t="s">
        <v>187</v>
      </c>
      <c r="F96" s="42" t="s">
        <v>187</v>
      </c>
      <c r="G96" s="42" t="s">
        <v>187</v>
      </c>
      <c r="N96" s="41" t="s">
        <v>185</v>
      </c>
      <c r="O96" s="42" t="s">
        <v>187</v>
      </c>
      <c r="P96" s="42" t="s">
        <v>187</v>
      </c>
      <c r="Q96" s="42" t="s">
        <v>187</v>
      </c>
      <c r="R96" s="42" t="s">
        <v>187</v>
      </c>
      <c r="S96" s="42" t="s">
        <v>187</v>
      </c>
      <c r="T96" s="42" t="s">
        <v>187</v>
      </c>
    </row>
    <row r="97" spans="1:20" ht="15" thickBot="1" x14ac:dyDescent="0.4">
      <c r="A97" s="41" t="s">
        <v>186</v>
      </c>
      <c r="B97" s="42" t="s">
        <v>187</v>
      </c>
      <c r="C97" s="42" t="s">
        <v>187</v>
      </c>
      <c r="D97" s="42" t="s">
        <v>187</v>
      </c>
      <c r="E97" s="42" t="s">
        <v>187</v>
      </c>
      <c r="F97" s="42" t="s">
        <v>187</v>
      </c>
      <c r="G97" s="42" t="s">
        <v>187</v>
      </c>
      <c r="N97" s="41" t="s">
        <v>186</v>
      </c>
      <c r="O97" s="42" t="s">
        <v>187</v>
      </c>
      <c r="P97" s="42" t="s">
        <v>187</v>
      </c>
      <c r="Q97" s="42" t="s">
        <v>187</v>
      </c>
      <c r="R97" s="42" t="s">
        <v>187</v>
      </c>
      <c r="S97" s="42" t="s">
        <v>187</v>
      </c>
      <c r="T97" s="42" t="s">
        <v>187</v>
      </c>
    </row>
    <row r="98" spans="1:20" ht="18.5" thickBot="1" x14ac:dyDescent="0.4">
      <c r="A98" s="21"/>
      <c r="N98" s="21"/>
    </row>
    <row r="99" spans="1:20" ht="15" thickBot="1" x14ac:dyDescent="0.4">
      <c r="A99" s="41" t="s">
        <v>188</v>
      </c>
      <c r="B99" s="41" t="s">
        <v>122</v>
      </c>
      <c r="C99" s="41" t="s">
        <v>123</v>
      </c>
      <c r="D99" s="41" t="s">
        <v>124</v>
      </c>
      <c r="E99" s="41" t="s">
        <v>125</v>
      </c>
      <c r="F99" s="41" t="s">
        <v>126</v>
      </c>
      <c r="G99" s="41" t="s">
        <v>127</v>
      </c>
      <c r="N99" s="41" t="s">
        <v>188</v>
      </c>
      <c r="O99" s="41" t="s">
        <v>122</v>
      </c>
      <c r="P99" s="41" t="s">
        <v>123</v>
      </c>
      <c r="Q99" s="41" t="s">
        <v>124</v>
      </c>
      <c r="R99" s="41" t="s">
        <v>125</v>
      </c>
      <c r="S99" s="41" t="s">
        <v>126</v>
      </c>
      <c r="T99" s="41" t="s">
        <v>127</v>
      </c>
    </row>
    <row r="100" spans="1:20" ht="15" thickBot="1" x14ac:dyDescent="0.4">
      <c r="A100" s="41" t="s">
        <v>159</v>
      </c>
      <c r="B100" s="42">
        <v>6060.1</v>
      </c>
      <c r="C100" s="42">
        <v>91246.3</v>
      </c>
      <c r="D100" s="42">
        <v>2050.9</v>
      </c>
      <c r="E100" s="42">
        <v>3793</v>
      </c>
      <c r="F100" s="42">
        <v>32522.1</v>
      </c>
      <c r="G100" s="42">
        <v>2893.7</v>
      </c>
      <c r="N100" s="41" t="s">
        <v>159</v>
      </c>
      <c r="O100" s="42">
        <v>58499</v>
      </c>
      <c r="P100" s="42">
        <v>2313.1999999999998</v>
      </c>
      <c r="Q100" s="42">
        <v>17018.3</v>
      </c>
      <c r="R100" s="42">
        <v>16112.4</v>
      </c>
      <c r="S100" s="42">
        <v>0</v>
      </c>
      <c r="T100" s="42">
        <v>23974.9</v>
      </c>
    </row>
    <row r="101" spans="1:20" ht="15" thickBot="1" x14ac:dyDescent="0.4">
      <c r="A101" s="41" t="s">
        <v>160</v>
      </c>
      <c r="B101" s="42">
        <v>6060.1</v>
      </c>
      <c r="C101" s="42">
        <v>18737.8</v>
      </c>
      <c r="D101" s="42">
        <v>0</v>
      </c>
      <c r="E101" s="42">
        <v>3793</v>
      </c>
      <c r="F101" s="42">
        <v>28766.6</v>
      </c>
      <c r="G101" s="42">
        <v>2893.7</v>
      </c>
      <c r="N101" s="41" t="s">
        <v>160</v>
      </c>
      <c r="O101" s="42">
        <v>10293</v>
      </c>
      <c r="P101" s="42">
        <v>2313.1999999999998</v>
      </c>
      <c r="Q101" s="42">
        <v>17018.3</v>
      </c>
      <c r="R101" s="42">
        <v>12410.4</v>
      </c>
      <c r="S101" s="42">
        <v>0</v>
      </c>
      <c r="T101" s="42">
        <v>6234.7</v>
      </c>
    </row>
    <row r="102" spans="1:20" ht="15" thickBot="1" x14ac:dyDescent="0.4">
      <c r="A102" s="41" t="s">
        <v>161</v>
      </c>
      <c r="B102" s="42">
        <v>6060.1</v>
      </c>
      <c r="C102" s="42">
        <v>18737.8</v>
      </c>
      <c r="D102" s="42">
        <v>0</v>
      </c>
      <c r="E102" s="42">
        <v>3376.6</v>
      </c>
      <c r="F102" s="42">
        <v>28766.6</v>
      </c>
      <c r="G102" s="42">
        <v>2893.7</v>
      </c>
      <c r="N102" s="41" t="s">
        <v>161</v>
      </c>
      <c r="O102" s="42">
        <v>9180.5</v>
      </c>
      <c r="P102" s="42">
        <v>2313.1999999999998</v>
      </c>
      <c r="Q102" s="42">
        <v>17018.3</v>
      </c>
      <c r="R102" s="42">
        <v>12410.4</v>
      </c>
      <c r="S102" s="42">
        <v>0</v>
      </c>
      <c r="T102" s="42">
        <v>6234.7</v>
      </c>
    </row>
    <row r="103" spans="1:20" ht="15" thickBot="1" x14ac:dyDescent="0.4">
      <c r="A103" s="41" t="s">
        <v>162</v>
      </c>
      <c r="B103" s="42">
        <v>5447</v>
      </c>
      <c r="C103" s="42">
        <v>16179.5</v>
      </c>
      <c r="D103" s="42">
        <v>0</v>
      </c>
      <c r="E103" s="42">
        <v>3376.6</v>
      </c>
      <c r="F103" s="42">
        <v>25706.799999999999</v>
      </c>
      <c r="G103" s="42">
        <v>2893.7</v>
      </c>
      <c r="N103" s="41" t="s">
        <v>162</v>
      </c>
      <c r="O103" s="42">
        <v>9180.5</v>
      </c>
      <c r="P103" s="42">
        <v>2313.1999999999998</v>
      </c>
      <c r="Q103" s="42">
        <v>17018.3</v>
      </c>
      <c r="R103" s="42">
        <v>12410.4</v>
      </c>
      <c r="S103" s="42">
        <v>0</v>
      </c>
      <c r="T103" s="42">
        <v>6234.7</v>
      </c>
    </row>
    <row r="104" spans="1:20" ht="15" thickBot="1" x14ac:dyDescent="0.4">
      <c r="A104" s="41" t="s">
        <v>163</v>
      </c>
      <c r="B104" s="42">
        <v>2898.2</v>
      </c>
      <c r="C104" s="42">
        <v>16179.5</v>
      </c>
      <c r="D104" s="42">
        <v>0</v>
      </c>
      <c r="E104" s="42">
        <v>3376.6</v>
      </c>
      <c r="F104" s="42">
        <v>25706.799999999999</v>
      </c>
      <c r="G104" s="42">
        <v>2893.7</v>
      </c>
      <c r="N104" s="41" t="s">
        <v>163</v>
      </c>
      <c r="O104" s="42">
        <v>9180.5</v>
      </c>
      <c r="P104" s="42">
        <v>2313.1999999999998</v>
      </c>
      <c r="Q104" s="42">
        <v>17018.3</v>
      </c>
      <c r="R104" s="42">
        <v>12410.4</v>
      </c>
      <c r="S104" s="42">
        <v>0</v>
      </c>
      <c r="T104" s="42">
        <v>6234.7</v>
      </c>
    </row>
    <row r="105" spans="1:20" ht="15" thickBot="1" x14ac:dyDescent="0.4">
      <c r="A105" s="41" t="s">
        <v>164</v>
      </c>
      <c r="B105" s="42">
        <v>2898.2</v>
      </c>
      <c r="C105" s="42">
        <v>16179.5</v>
      </c>
      <c r="D105" s="42">
        <v>0</v>
      </c>
      <c r="E105" s="42">
        <v>3376.6</v>
      </c>
      <c r="F105" s="42">
        <v>20720.7</v>
      </c>
      <c r="G105" s="42">
        <v>0</v>
      </c>
      <c r="N105" s="41" t="s">
        <v>164</v>
      </c>
      <c r="O105" s="42">
        <v>9180.5</v>
      </c>
      <c r="P105" s="42">
        <v>2313.1999999999998</v>
      </c>
      <c r="Q105" s="42">
        <v>17018.3</v>
      </c>
      <c r="R105" s="42">
        <v>12410.4</v>
      </c>
      <c r="S105" s="42">
        <v>0</v>
      </c>
      <c r="T105" s="42">
        <v>6234.7</v>
      </c>
    </row>
    <row r="106" spans="1:20" ht="15" thickBot="1" x14ac:dyDescent="0.4">
      <c r="A106" s="41" t="s">
        <v>165</v>
      </c>
      <c r="B106" s="42">
        <v>2898.2</v>
      </c>
      <c r="C106" s="42">
        <v>16179.5</v>
      </c>
      <c r="D106" s="42">
        <v>0</v>
      </c>
      <c r="E106" s="42">
        <v>3376.6</v>
      </c>
      <c r="F106" s="42">
        <v>20720.7</v>
      </c>
      <c r="G106" s="42">
        <v>0</v>
      </c>
      <c r="N106" s="41" t="s">
        <v>165</v>
      </c>
      <c r="O106" s="42">
        <v>9180.5</v>
      </c>
      <c r="P106" s="42">
        <v>1938.3</v>
      </c>
      <c r="Q106" s="42">
        <v>17018.3</v>
      </c>
      <c r="R106" s="42">
        <v>12410.4</v>
      </c>
      <c r="S106" s="42">
        <v>0</v>
      </c>
      <c r="T106" s="42">
        <v>3250.1</v>
      </c>
    </row>
    <row r="107" spans="1:20" ht="15" thickBot="1" x14ac:dyDescent="0.4">
      <c r="A107" s="41" t="s">
        <v>166</v>
      </c>
      <c r="B107" s="42">
        <v>2898.2</v>
      </c>
      <c r="C107" s="42">
        <v>12232.8</v>
      </c>
      <c r="D107" s="42">
        <v>0</v>
      </c>
      <c r="E107" s="42">
        <v>3376.6</v>
      </c>
      <c r="F107" s="42">
        <v>19007.099999999999</v>
      </c>
      <c r="G107" s="42">
        <v>0</v>
      </c>
      <c r="N107" s="41" t="s">
        <v>166</v>
      </c>
      <c r="O107" s="42">
        <v>9180.5</v>
      </c>
      <c r="P107" s="42">
        <v>0</v>
      </c>
      <c r="Q107" s="42">
        <v>17018.3</v>
      </c>
      <c r="R107" s="42">
        <v>12410.4</v>
      </c>
      <c r="S107" s="42">
        <v>0</v>
      </c>
      <c r="T107" s="42">
        <v>3250.1</v>
      </c>
    </row>
    <row r="108" spans="1:20" ht="15" thickBot="1" x14ac:dyDescent="0.4">
      <c r="A108" s="41" t="s">
        <v>167</v>
      </c>
      <c r="B108" s="42">
        <v>2898.2</v>
      </c>
      <c r="C108" s="42">
        <v>10374.1</v>
      </c>
      <c r="D108" s="42">
        <v>0</v>
      </c>
      <c r="E108" s="42">
        <v>3376.6</v>
      </c>
      <c r="F108" s="42">
        <v>17859.5</v>
      </c>
      <c r="G108" s="42">
        <v>0</v>
      </c>
      <c r="N108" s="41" t="s">
        <v>167</v>
      </c>
      <c r="O108" s="42">
        <v>4297.8999999999996</v>
      </c>
      <c r="P108" s="42">
        <v>0</v>
      </c>
      <c r="Q108" s="42">
        <v>17018.3</v>
      </c>
      <c r="R108" s="42">
        <v>12410.4</v>
      </c>
      <c r="S108" s="42">
        <v>0</v>
      </c>
      <c r="T108" s="42">
        <v>3250.1</v>
      </c>
    </row>
    <row r="109" spans="1:20" ht="15" thickBot="1" x14ac:dyDescent="0.4">
      <c r="A109" s="41" t="s">
        <v>168</v>
      </c>
      <c r="B109" s="42">
        <v>2898.2</v>
      </c>
      <c r="C109" s="42">
        <v>10374.1</v>
      </c>
      <c r="D109" s="42">
        <v>0</v>
      </c>
      <c r="E109" s="42">
        <v>3376.6</v>
      </c>
      <c r="F109" s="42">
        <v>14615.5</v>
      </c>
      <c r="G109" s="42">
        <v>0</v>
      </c>
      <c r="N109" s="41" t="s">
        <v>168</v>
      </c>
      <c r="O109" s="42">
        <v>4297.8999999999996</v>
      </c>
      <c r="P109" s="42">
        <v>0</v>
      </c>
      <c r="Q109" s="42">
        <v>17018.3</v>
      </c>
      <c r="R109" s="42">
        <v>12410.4</v>
      </c>
      <c r="S109" s="42">
        <v>0</v>
      </c>
      <c r="T109" s="42">
        <v>3250.1</v>
      </c>
    </row>
    <row r="110" spans="1:20" ht="15" thickBot="1" x14ac:dyDescent="0.4">
      <c r="A110" s="41" t="s">
        <v>169</v>
      </c>
      <c r="B110" s="42">
        <v>2898.2</v>
      </c>
      <c r="C110" s="42">
        <v>10374.1</v>
      </c>
      <c r="D110" s="42">
        <v>0</v>
      </c>
      <c r="E110" s="42">
        <v>3376.6</v>
      </c>
      <c r="F110" s="42">
        <v>14615.5</v>
      </c>
      <c r="G110" s="42">
        <v>0</v>
      </c>
      <c r="N110" s="41" t="s">
        <v>169</v>
      </c>
      <c r="O110" s="42">
        <v>3987</v>
      </c>
      <c r="P110" s="42">
        <v>0</v>
      </c>
      <c r="Q110" s="42">
        <v>17018.3</v>
      </c>
      <c r="R110" s="42">
        <v>11584.6</v>
      </c>
      <c r="S110" s="42">
        <v>0</v>
      </c>
      <c r="T110" s="42">
        <v>3250.1</v>
      </c>
    </row>
    <row r="111" spans="1:20" ht="15" thickBot="1" x14ac:dyDescent="0.4">
      <c r="A111" s="41" t="s">
        <v>170</v>
      </c>
      <c r="B111" s="42">
        <v>2427.6999999999998</v>
      </c>
      <c r="C111" s="42">
        <v>10374.1</v>
      </c>
      <c r="D111" s="42">
        <v>0</v>
      </c>
      <c r="E111" s="42">
        <v>3376.6</v>
      </c>
      <c r="F111" s="42">
        <v>14615.5</v>
      </c>
      <c r="G111" s="42">
        <v>0</v>
      </c>
      <c r="N111" s="41" t="s">
        <v>170</v>
      </c>
      <c r="O111" s="42">
        <v>3987</v>
      </c>
      <c r="P111" s="42">
        <v>0</v>
      </c>
      <c r="Q111" s="42">
        <v>17018.3</v>
      </c>
      <c r="R111" s="42">
        <v>11584.6</v>
      </c>
      <c r="S111" s="42">
        <v>0</v>
      </c>
      <c r="T111" s="42">
        <v>3250.1</v>
      </c>
    </row>
    <row r="112" spans="1:20" ht="15" thickBot="1" x14ac:dyDescent="0.4">
      <c r="A112" s="41" t="s">
        <v>171</v>
      </c>
      <c r="B112" s="42">
        <v>2427.6999999999998</v>
      </c>
      <c r="C112" s="42">
        <v>10374.1</v>
      </c>
      <c r="D112" s="42">
        <v>0</v>
      </c>
      <c r="E112" s="42">
        <v>3376.6</v>
      </c>
      <c r="F112" s="42">
        <v>14615.5</v>
      </c>
      <c r="G112" s="42">
        <v>0</v>
      </c>
      <c r="N112" s="41" t="s">
        <v>171</v>
      </c>
      <c r="O112" s="42">
        <v>2492.4</v>
      </c>
      <c r="P112" s="42">
        <v>0</v>
      </c>
      <c r="Q112" s="42">
        <v>17018.3</v>
      </c>
      <c r="R112" s="42">
        <v>11584.6</v>
      </c>
      <c r="S112" s="42">
        <v>0</v>
      </c>
      <c r="T112" s="42">
        <v>3250.1</v>
      </c>
    </row>
    <row r="113" spans="1:27" ht="15" thickBot="1" x14ac:dyDescent="0.4">
      <c r="A113" s="41" t="s">
        <v>172</v>
      </c>
      <c r="B113" s="42">
        <v>2427.6999999999998</v>
      </c>
      <c r="C113" s="42">
        <v>7262.2</v>
      </c>
      <c r="D113" s="42">
        <v>0</v>
      </c>
      <c r="E113" s="42">
        <v>3376.6</v>
      </c>
      <c r="F113" s="42">
        <v>14615.5</v>
      </c>
      <c r="G113" s="42">
        <v>0</v>
      </c>
      <c r="N113" s="41" t="s">
        <v>172</v>
      </c>
      <c r="O113" s="42">
        <v>2492.4</v>
      </c>
      <c r="P113" s="42">
        <v>0</v>
      </c>
      <c r="Q113" s="42">
        <v>8321.7000000000007</v>
      </c>
      <c r="R113" s="42">
        <v>11584.6</v>
      </c>
      <c r="S113" s="42">
        <v>0</v>
      </c>
      <c r="T113" s="42">
        <v>3250.1</v>
      </c>
    </row>
    <row r="114" spans="1:27" ht="15" thickBot="1" x14ac:dyDescent="0.4">
      <c r="A114" s="41" t="s">
        <v>173</v>
      </c>
      <c r="B114" s="42">
        <v>2427.6999999999998</v>
      </c>
      <c r="C114" s="42">
        <v>7262.2</v>
      </c>
      <c r="D114" s="42">
        <v>0</v>
      </c>
      <c r="E114" s="42">
        <v>3376.6</v>
      </c>
      <c r="F114" s="42">
        <v>14615.5</v>
      </c>
      <c r="G114" s="42">
        <v>0</v>
      </c>
      <c r="N114" s="41" t="s">
        <v>173</v>
      </c>
      <c r="O114" s="42">
        <v>1428</v>
      </c>
      <c r="P114" s="42">
        <v>0</v>
      </c>
      <c r="Q114" s="42">
        <v>8321.7000000000007</v>
      </c>
      <c r="R114" s="42">
        <v>11584.6</v>
      </c>
      <c r="S114" s="42">
        <v>0</v>
      </c>
      <c r="T114" s="42">
        <v>3250.1</v>
      </c>
    </row>
    <row r="115" spans="1:27" ht="15" thickBot="1" x14ac:dyDescent="0.4">
      <c r="A115" s="41" t="s">
        <v>174</v>
      </c>
      <c r="B115" s="42">
        <v>2427.6999999999998</v>
      </c>
      <c r="C115" s="42">
        <v>7262.2</v>
      </c>
      <c r="D115" s="42">
        <v>0</v>
      </c>
      <c r="E115" s="42">
        <v>3376.6</v>
      </c>
      <c r="F115" s="42">
        <v>14615.5</v>
      </c>
      <c r="G115" s="42">
        <v>0</v>
      </c>
      <c r="N115" s="41" t="s">
        <v>174</v>
      </c>
      <c r="O115" s="42">
        <v>1428</v>
      </c>
      <c r="P115" s="42">
        <v>0</v>
      </c>
      <c r="Q115" s="42">
        <v>8321.7000000000007</v>
      </c>
      <c r="R115" s="42">
        <v>9789.9</v>
      </c>
      <c r="S115" s="42">
        <v>0</v>
      </c>
      <c r="T115" s="42">
        <v>3250.1</v>
      </c>
    </row>
    <row r="116" spans="1:27" ht="15" thickBot="1" x14ac:dyDescent="0.4">
      <c r="A116" s="41" t="s">
        <v>175</v>
      </c>
      <c r="B116" s="42">
        <v>2427.6999999999998</v>
      </c>
      <c r="C116" s="42">
        <v>1614.5</v>
      </c>
      <c r="D116" s="42">
        <v>0</v>
      </c>
      <c r="E116" s="42">
        <v>3376.6</v>
      </c>
      <c r="F116" s="42">
        <v>0</v>
      </c>
      <c r="G116" s="42">
        <v>0</v>
      </c>
      <c r="N116" s="41" t="s">
        <v>175</v>
      </c>
      <c r="O116" s="42">
        <v>0</v>
      </c>
      <c r="P116" s="42">
        <v>0</v>
      </c>
      <c r="Q116" s="42">
        <v>8321.7000000000007</v>
      </c>
      <c r="R116" s="42">
        <v>9789.9</v>
      </c>
      <c r="S116" s="42">
        <v>0</v>
      </c>
      <c r="T116" s="42">
        <v>3250.1</v>
      </c>
    </row>
    <row r="117" spans="1:27" ht="15" thickBot="1" x14ac:dyDescent="0.4">
      <c r="A117" s="41" t="s">
        <v>176</v>
      </c>
      <c r="B117" s="42">
        <v>2427.6999999999998</v>
      </c>
      <c r="C117" s="42">
        <v>1614.5</v>
      </c>
      <c r="D117" s="42">
        <v>0</v>
      </c>
      <c r="E117" s="42">
        <v>1812.2</v>
      </c>
      <c r="F117" s="42">
        <v>0</v>
      </c>
      <c r="G117" s="42">
        <v>0</v>
      </c>
      <c r="N117" s="41" t="s">
        <v>176</v>
      </c>
      <c r="O117" s="42">
        <v>0</v>
      </c>
      <c r="P117" s="42">
        <v>0</v>
      </c>
      <c r="Q117" s="42">
        <v>7353.8</v>
      </c>
      <c r="R117" s="42">
        <v>5893.8</v>
      </c>
      <c r="S117" s="42">
        <v>0</v>
      </c>
      <c r="T117" s="42">
        <v>3250.1</v>
      </c>
    </row>
    <row r="118" spans="1:27" ht="15" thickBot="1" x14ac:dyDescent="0.4">
      <c r="A118" s="41" t="s">
        <v>177</v>
      </c>
      <c r="B118" s="42">
        <v>0</v>
      </c>
      <c r="C118" s="42">
        <v>39</v>
      </c>
      <c r="D118" s="42">
        <v>0</v>
      </c>
      <c r="E118" s="42">
        <v>1812.2</v>
      </c>
      <c r="F118" s="42">
        <v>0</v>
      </c>
      <c r="G118" s="42">
        <v>0</v>
      </c>
      <c r="N118" s="41" t="s">
        <v>177</v>
      </c>
      <c r="O118" s="42">
        <v>0</v>
      </c>
      <c r="P118" s="42">
        <v>0</v>
      </c>
      <c r="Q118" s="42">
        <v>682.8</v>
      </c>
      <c r="R118" s="42">
        <v>5893.8</v>
      </c>
      <c r="S118" s="42">
        <v>0</v>
      </c>
      <c r="T118" s="42">
        <v>3250.1</v>
      </c>
    </row>
    <row r="119" spans="1:27" ht="15" thickBot="1" x14ac:dyDescent="0.4">
      <c r="A119" s="41" t="s">
        <v>178</v>
      </c>
      <c r="B119" s="42">
        <v>0</v>
      </c>
      <c r="C119" s="42">
        <v>39</v>
      </c>
      <c r="D119" s="42">
        <v>0</v>
      </c>
      <c r="E119" s="42">
        <v>1812.2</v>
      </c>
      <c r="F119" s="42">
        <v>0</v>
      </c>
      <c r="G119" s="42">
        <v>0</v>
      </c>
      <c r="N119" s="41" t="s">
        <v>178</v>
      </c>
      <c r="O119" s="42">
        <v>0</v>
      </c>
      <c r="P119" s="42">
        <v>0</v>
      </c>
      <c r="Q119" s="42">
        <v>0</v>
      </c>
      <c r="R119" s="42">
        <v>5893.8</v>
      </c>
      <c r="S119" s="42">
        <v>0</v>
      </c>
      <c r="T119" s="42">
        <v>3250.1</v>
      </c>
    </row>
    <row r="120" spans="1:27" ht="15" thickBot="1" x14ac:dyDescent="0.4">
      <c r="A120" s="41" t="s">
        <v>179</v>
      </c>
      <c r="B120" s="42">
        <v>0</v>
      </c>
      <c r="C120" s="42">
        <v>39</v>
      </c>
      <c r="D120" s="42">
        <v>0</v>
      </c>
      <c r="E120" s="42">
        <v>0</v>
      </c>
      <c r="F120" s="42">
        <v>0</v>
      </c>
      <c r="G120" s="42">
        <v>0</v>
      </c>
      <c r="N120" s="41" t="s">
        <v>179</v>
      </c>
      <c r="O120" s="42">
        <v>0</v>
      </c>
      <c r="P120" s="42">
        <v>0</v>
      </c>
      <c r="Q120" s="42">
        <v>0</v>
      </c>
      <c r="R120" s="42">
        <v>5893.8</v>
      </c>
      <c r="S120" s="42">
        <v>0</v>
      </c>
      <c r="T120" s="42">
        <v>3250.1</v>
      </c>
    </row>
    <row r="121" spans="1:27" ht="15" thickBot="1" x14ac:dyDescent="0.4">
      <c r="A121" s="41" t="s">
        <v>180</v>
      </c>
      <c r="B121" s="42">
        <v>0</v>
      </c>
      <c r="C121" s="42">
        <v>0</v>
      </c>
      <c r="D121" s="42">
        <v>0</v>
      </c>
      <c r="E121" s="42">
        <v>0</v>
      </c>
      <c r="F121" s="42">
        <v>0</v>
      </c>
      <c r="G121" s="42">
        <v>0</v>
      </c>
      <c r="N121" s="41" t="s">
        <v>180</v>
      </c>
      <c r="O121" s="42">
        <v>0</v>
      </c>
      <c r="P121" s="42">
        <v>0</v>
      </c>
      <c r="Q121" s="42">
        <v>0</v>
      </c>
      <c r="R121" s="42">
        <v>5893.8</v>
      </c>
      <c r="S121" s="42">
        <v>0</v>
      </c>
      <c r="T121" s="42">
        <v>3250.1</v>
      </c>
    </row>
    <row r="122" spans="1:27" ht="15" thickBot="1" x14ac:dyDescent="0.4">
      <c r="A122" s="41" t="s">
        <v>181</v>
      </c>
      <c r="B122" s="42">
        <v>0</v>
      </c>
      <c r="C122" s="42">
        <v>0</v>
      </c>
      <c r="D122" s="42">
        <v>0</v>
      </c>
      <c r="E122" s="42">
        <v>0</v>
      </c>
      <c r="F122" s="42">
        <v>0</v>
      </c>
      <c r="G122" s="42">
        <v>0</v>
      </c>
      <c r="N122" s="41" t="s">
        <v>181</v>
      </c>
      <c r="O122" s="42">
        <v>0</v>
      </c>
      <c r="P122" s="42">
        <v>0</v>
      </c>
      <c r="Q122" s="42">
        <v>0</v>
      </c>
      <c r="R122" s="42">
        <v>0</v>
      </c>
      <c r="S122" s="42">
        <v>0</v>
      </c>
      <c r="T122" s="42">
        <v>3250.1</v>
      </c>
    </row>
    <row r="123" spans="1:27" ht="15" thickBot="1" x14ac:dyDescent="0.4">
      <c r="A123" s="41" t="s">
        <v>182</v>
      </c>
      <c r="B123" s="42">
        <v>0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N123" s="41" t="s">
        <v>182</v>
      </c>
      <c r="O123" s="42">
        <v>0</v>
      </c>
      <c r="P123" s="42">
        <v>0</v>
      </c>
      <c r="Q123" s="42">
        <v>0</v>
      </c>
      <c r="R123" s="42">
        <v>0</v>
      </c>
      <c r="S123" s="42">
        <v>0</v>
      </c>
      <c r="T123" s="42">
        <v>3250.1</v>
      </c>
    </row>
    <row r="124" spans="1:27" ht="15" thickBot="1" x14ac:dyDescent="0.4">
      <c r="A124" s="41" t="s">
        <v>183</v>
      </c>
      <c r="B124" s="42">
        <v>0</v>
      </c>
      <c r="C124" s="42">
        <v>0</v>
      </c>
      <c r="D124" s="42">
        <v>0</v>
      </c>
      <c r="E124" s="42">
        <v>0</v>
      </c>
      <c r="F124" s="42">
        <v>0</v>
      </c>
      <c r="G124" s="42">
        <v>0</v>
      </c>
      <c r="N124" s="41" t="s">
        <v>183</v>
      </c>
      <c r="O124" s="42">
        <v>0</v>
      </c>
      <c r="P124" s="42">
        <v>0</v>
      </c>
      <c r="Q124" s="42">
        <v>0</v>
      </c>
      <c r="R124" s="42">
        <v>0</v>
      </c>
      <c r="S124" s="42">
        <v>0</v>
      </c>
      <c r="T124" s="42">
        <v>0</v>
      </c>
    </row>
    <row r="125" spans="1:27" ht="15" thickBot="1" x14ac:dyDescent="0.4">
      <c r="A125" s="41" t="s">
        <v>184</v>
      </c>
      <c r="B125" s="42">
        <v>0</v>
      </c>
      <c r="C125" s="42">
        <v>0</v>
      </c>
      <c r="D125" s="42">
        <v>0</v>
      </c>
      <c r="E125" s="42">
        <v>0</v>
      </c>
      <c r="F125" s="42">
        <v>0</v>
      </c>
      <c r="G125" s="42">
        <v>0</v>
      </c>
      <c r="N125" s="41" t="s">
        <v>184</v>
      </c>
      <c r="O125" s="42">
        <v>0</v>
      </c>
      <c r="P125" s="42">
        <v>0</v>
      </c>
      <c r="Q125" s="42">
        <v>0</v>
      </c>
      <c r="R125" s="42">
        <v>0</v>
      </c>
      <c r="S125" s="42">
        <v>0</v>
      </c>
      <c r="T125" s="42">
        <v>0</v>
      </c>
    </row>
    <row r="126" spans="1:27" ht="15" thickBot="1" x14ac:dyDescent="0.4">
      <c r="A126" s="41" t="s">
        <v>185</v>
      </c>
      <c r="B126" s="42">
        <v>0</v>
      </c>
      <c r="C126" s="42">
        <v>0</v>
      </c>
      <c r="D126" s="42">
        <v>0</v>
      </c>
      <c r="E126" s="42">
        <v>0</v>
      </c>
      <c r="F126" s="42">
        <v>0</v>
      </c>
      <c r="G126" s="42">
        <v>0</v>
      </c>
      <c r="N126" s="41" t="s">
        <v>185</v>
      </c>
      <c r="O126" s="42">
        <v>0</v>
      </c>
      <c r="P126" s="42">
        <v>0</v>
      </c>
      <c r="Q126" s="42">
        <v>0</v>
      </c>
      <c r="R126" s="42">
        <v>0</v>
      </c>
      <c r="S126" s="42">
        <v>0</v>
      </c>
      <c r="T126" s="42">
        <v>0</v>
      </c>
    </row>
    <row r="127" spans="1:27" ht="15" thickBot="1" x14ac:dyDescent="0.4">
      <c r="A127" s="41" t="s">
        <v>186</v>
      </c>
      <c r="B127" s="42">
        <v>0</v>
      </c>
      <c r="C127" s="42">
        <v>0</v>
      </c>
      <c r="D127" s="42">
        <v>0</v>
      </c>
      <c r="E127" s="42">
        <v>0</v>
      </c>
      <c r="F127" s="42">
        <v>0</v>
      </c>
      <c r="G127" s="42">
        <v>0</v>
      </c>
      <c r="N127" s="41" t="s">
        <v>186</v>
      </c>
      <c r="O127" s="42">
        <v>0</v>
      </c>
      <c r="P127" s="42">
        <v>0</v>
      </c>
      <c r="Q127" s="42">
        <v>0</v>
      </c>
      <c r="R127" s="42">
        <v>0</v>
      </c>
      <c r="S127" s="42">
        <v>0</v>
      </c>
      <c r="T127" s="42">
        <v>0</v>
      </c>
    </row>
    <row r="128" spans="1:27" ht="18.5" thickBot="1" x14ac:dyDescent="0.4">
      <c r="A128" s="21"/>
      <c r="N128" s="21"/>
      <c r="AA128">
        <f>SUM(AA130:AA157)</f>
        <v>10</v>
      </c>
    </row>
    <row r="129" spans="1:27" ht="15" thickBot="1" x14ac:dyDescent="0.4">
      <c r="A129" s="41" t="s">
        <v>203</v>
      </c>
      <c r="B129" s="41" t="s">
        <v>122</v>
      </c>
      <c r="C129" s="41" t="s">
        <v>123</v>
      </c>
      <c r="D129" s="41" t="s">
        <v>124</v>
      </c>
      <c r="E129" s="41" t="s">
        <v>125</v>
      </c>
      <c r="F129" s="41" t="s">
        <v>126</v>
      </c>
      <c r="G129" s="41" t="s">
        <v>127</v>
      </c>
      <c r="H129" s="41" t="s">
        <v>189</v>
      </c>
      <c r="I129" s="41" t="s">
        <v>190</v>
      </c>
      <c r="J129" s="41" t="s">
        <v>191</v>
      </c>
      <c r="K129" s="41" t="s">
        <v>192</v>
      </c>
      <c r="N129" s="41" t="s">
        <v>203</v>
      </c>
      <c r="O129" s="41" t="s">
        <v>122</v>
      </c>
      <c r="P129" s="41" t="s">
        <v>123</v>
      </c>
      <c r="Q129" s="41" t="s">
        <v>124</v>
      </c>
      <c r="R129" s="41" t="s">
        <v>125</v>
      </c>
      <c r="S129" s="41" t="s">
        <v>126</v>
      </c>
      <c r="T129" s="41" t="s">
        <v>127</v>
      </c>
      <c r="U129" s="41" t="s">
        <v>189</v>
      </c>
      <c r="V129" s="41" t="s">
        <v>190</v>
      </c>
      <c r="W129" s="41" t="s">
        <v>191</v>
      </c>
      <c r="X129" s="41" t="s">
        <v>192</v>
      </c>
      <c r="Y129" s="46" t="s">
        <v>255</v>
      </c>
      <c r="Z129" t="str">
        <f>'COCO-STD'!AC7</f>
        <v>final</v>
      </c>
      <c r="AA129" s="47" t="s">
        <v>288</v>
      </c>
    </row>
    <row r="130" spans="1:27" ht="15" thickBot="1" x14ac:dyDescent="0.4">
      <c r="A130" s="41" t="s">
        <v>130</v>
      </c>
      <c r="B130" s="42">
        <v>2427.6999999999998</v>
      </c>
      <c r="C130" s="42">
        <v>10374.1</v>
      </c>
      <c r="D130" s="42">
        <v>0</v>
      </c>
      <c r="E130" s="42">
        <v>0</v>
      </c>
      <c r="F130" s="42">
        <v>14615.5</v>
      </c>
      <c r="G130" s="42">
        <v>0</v>
      </c>
      <c r="H130" s="42">
        <v>27417.3</v>
      </c>
      <c r="I130" s="42">
        <v>37097</v>
      </c>
      <c r="J130" s="42">
        <v>9679.7000000000007</v>
      </c>
      <c r="K130" s="42">
        <v>26.09</v>
      </c>
      <c r="N130" s="41" t="s">
        <v>130</v>
      </c>
      <c r="O130" s="42">
        <v>1428</v>
      </c>
      <c r="P130" s="42">
        <v>0</v>
      </c>
      <c r="Q130" s="42">
        <v>8321.7000000000007</v>
      </c>
      <c r="R130" s="42">
        <v>12410.4</v>
      </c>
      <c r="S130" s="42">
        <v>0</v>
      </c>
      <c r="T130" s="42">
        <v>3250.1</v>
      </c>
      <c r="U130" s="42">
        <v>25410.2</v>
      </c>
      <c r="V130" s="42">
        <v>37097</v>
      </c>
      <c r="W130" s="42">
        <v>11686.8</v>
      </c>
      <c r="X130" s="42">
        <v>31.5</v>
      </c>
      <c r="Y130">
        <f>K130</f>
        <v>26.09</v>
      </c>
      <c r="Z130" s="3">
        <f>'COCO-STD'!AC8</f>
        <v>0</v>
      </c>
      <c r="AA130">
        <f>IF(X130*Y130&lt;=0,1,0)</f>
        <v>0</v>
      </c>
    </row>
    <row r="131" spans="1:27" ht="15" thickBot="1" x14ac:dyDescent="0.4">
      <c r="A131" s="41" t="s">
        <v>131</v>
      </c>
      <c r="B131" s="42">
        <v>2427.6999999999998</v>
      </c>
      <c r="C131" s="42">
        <v>39</v>
      </c>
      <c r="D131" s="42">
        <v>0</v>
      </c>
      <c r="E131" s="42">
        <v>3376.6</v>
      </c>
      <c r="F131" s="42">
        <v>0</v>
      </c>
      <c r="G131" s="42">
        <v>2893.7</v>
      </c>
      <c r="H131" s="42">
        <v>8737.1</v>
      </c>
      <c r="I131" s="42">
        <v>6550</v>
      </c>
      <c r="J131" s="42">
        <v>-2187.1</v>
      </c>
      <c r="K131" s="42">
        <v>-33.39</v>
      </c>
      <c r="N131" s="41" t="s">
        <v>131</v>
      </c>
      <c r="O131" s="42">
        <v>2492.4</v>
      </c>
      <c r="P131" s="42">
        <v>0</v>
      </c>
      <c r="Q131" s="42">
        <v>0</v>
      </c>
      <c r="R131" s="42">
        <v>11584.6</v>
      </c>
      <c r="S131" s="42">
        <v>0</v>
      </c>
      <c r="T131" s="42">
        <v>0</v>
      </c>
      <c r="U131" s="42">
        <v>14077.1</v>
      </c>
      <c r="V131" s="42">
        <v>6550</v>
      </c>
      <c r="W131" s="42">
        <v>-7527.1</v>
      </c>
      <c r="X131" s="42">
        <v>-114.92</v>
      </c>
      <c r="Y131">
        <f t="shared" ref="Y131:Y157" si="12">K131</f>
        <v>-33.39</v>
      </c>
      <c r="Z131" s="3">
        <f>'COCO-STD'!AC9</f>
        <v>0</v>
      </c>
      <c r="AA131">
        <f t="shared" ref="AA131:AA157" si="13">IF(X131*Y131&lt;=0,1,0)</f>
        <v>0</v>
      </c>
    </row>
    <row r="132" spans="1:27" ht="15" thickBot="1" x14ac:dyDescent="0.4">
      <c r="A132" s="41" t="s">
        <v>132</v>
      </c>
      <c r="B132" s="42">
        <v>2427.6999999999998</v>
      </c>
      <c r="C132" s="42">
        <v>1614.5</v>
      </c>
      <c r="D132" s="42">
        <v>0</v>
      </c>
      <c r="E132" s="42">
        <v>3793</v>
      </c>
      <c r="F132" s="42">
        <v>14615.5</v>
      </c>
      <c r="G132" s="42">
        <v>0</v>
      </c>
      <c r="H132" s="42">
        <v>22450.799999999999</v>
      </c>
      <c r="I132" s="42">
        <v>17127</v>
      </c>
      <c r="J132" s="42">
        <v>-5323.8</v>
      </c>
      <c r="K132" s="42">
        <v>-31.08</v>
      </c>
      <c r="N132" s="41" t="s">
        <v>132</v>
      </c>
      <c r="O132" s="42">
        <v>1428</v>
      </c>
      <c r="P132" s="42">
        <v>0</v>
      </c>
      <c r="Q132" s="42">
        <v>17018.3</v>
      </c>
      <c r="R132" s="42">
        <v>0</v>
      </c>
      <c r="S132" s="42">
        <v>0</v>
      </c>
      <c r="T132" s="42">
        <v>3250.1</v>
      </c>
      <c r="U132" s="42">
        <v>21696.3</v>
      </c>
      <c r="V132" s="42">
        <v>17127</v>
      </c>
      <c r="W132" s="42">
        <v>-4569.3</v>
      </c>
      <c r="X132" s="42">
        <v>-26.68</v>
      </c>
      <c r="Y132">
        <f t="shared" si="12"/>
        <v>-31.08</v>
      </c>
      <c r="Z132" s="3">
        <f>'COCO-STD'!AC10</f>
        <v>0</v>
      </c>
      <c r="AA132">
        <f t="shared" si="13"/>
        <v>0</v>
      </c>
    </row>
    <row r="133" spans="1:27" ht="15" thickBot="1" x14ac:dyDescent="0.4">
      <c r="A133" s="41" t="s">
        <v>133</v>
      </c>
      <c r="B133" s="42">
        <v>2427.6999999999998</v>
      </c>
      <c r="C133" s="42">
        <v>16179.5</v>
      </c>
      <c r="D133" s="42">
        <v>0</v>
      </c>
      <c r="E133" s="42">
        <v>3376.6</v>
      </c>
      <c r="F133" s="42">
        <v>14615.5</v>
      </c>
      <c r="G133" s="42">
        <v>0</v>
      </c>
      <c r="H133" s="42">
        <v>36599.300000000003</v>
      </c>
      <c r="I133" s="42">
        <v>48604</v>
      </c>
      <c r="J133" s="42">
        <v>12004.7</v>
      </c>
      <c r="K133" s="42">
        <v>24.7</v>
      </c>
      <c r="N133" s="41" t="s">
        <v>133</v>
      </c>
      <c r="O133" s="42">
        <v>3987</v>
      </c>
      <c r="P133" s="42">
        <v>0</v>
      </c>
      <c r="Q133" s="42">
        <v>17018.3</v>
      </c>
      <c r="R133" s="42">
        <v>11584.6</v>
      </c>
      <c r="S133" s="42">
        <v>0</v>
      </c>
      <c r="T133" s="42">
        <v>6234.7</v>
      </c>
      <c r="U133" s="42">
        <v>38824.6</v>
      </c>
      <c r="V133" s="42">
        <v>48604</v>
      </c>
      <c r="W133" s="42">
        <v>9779.4</v>
      </c>
      <c r="X133" s="42">
        <v>20.12</v>
      </c>
      <c r="Y133">
        <f t="shared" si="12"/>
        <v>24.7</v>
      </c>
      <c r="Z133" s="3">
        <f>'COCO-STD'!AC11</f>
        <v>1</v>
      </c>
      <c r="AA133">
        <f t="shared" si="13"/>
        <v>0</v>
      </c>
    </row>
    <row r="134" spans="1:27" ht="15" thickBot="1" x14ac:dyDescent="0.4">
      <c r="A134" s="41" t="s">
        <v>134</v>
      </c>
      <c r="B134" s="42">
        <v>2427.6999999999998</v>
      </c>
      <c r="C134" s="42">
        <v>0</v>
      </c>
      <c r="D134" s="42">
        <v>0</v>
      </c>
      <c r="E134" s="42">
        <v>3376.6</v>
      </c>
      <c r="F134" s="42">
        <v>28766.6</v>
      </c>
      <c r="G134" s="42">
        <v>0</v>
      </c>
      <c r="H134" s="42">
        <v>34571</v>
      </c>
      <c r="I134" s="42">
        <v>37022</v>
      </c>
      <c r="J134" s="42">
        <v>2451</v>
      </c>
      <c r="K134" s="42">
        <v>6.62</v>
      </c>
      <c r="N134" s="41" t="s">
        <v>134</v>
      </c>
      <c r="O134" s="42">
        <v>3987</v>
      </c>
      <c r="P134" s="42">
        <v>2313.1999999999998</v>
      </c>
      <c r="Q134" s="42">
        <v>17018.3</v>
      </c>
      <c r="R134" s="42">
        <v>5893.8</v>
      </c>
      <c r="S134" s="42">
        <v>0</v>
      </c>
      <c r="T134" s="42">
        <v>3250.1</v>
      </c>
      <c r="U134" s="42">
        <v>32462.400000000001</v>
      </c>
      <c r="V134" s="42">
        <v>37022</v>
      </c>
      <c r="W134" s="42">
        <v>4559.6000000000004</v>
      </c>
      <c r="X134" s="42">
        <v>12.32</v>
      </c>
      <c r="Y134">
        <f t="shared" si="12"/>
        <v>6.62</v>
      </c>
      <c r="Z134" s="34">
        <f>'COCO-STD'!AC12</f>
        <v>0</v>
      </c>
      <c r="AA134">
        <f t="shared" si="13"/>
        <v>0</v>
      </c>
    </row>
    <row r="135" spans="1:27" ht="15" thickBot="1" x14ac:dyDescent="0.4">
      <c r="A135" s="41" t="s">
        <v>135</v>
      </c>
      <c r="B135" s="42">
        <v>0</v>
      </c>
      <c r="C135" s="42">
        <v>16179.5</v>
      </c>
      <c r="D135" s="42">
        <v>0</v>
      </c>
      <c r="E135" s="42">
        <v>3376.6</v>
      </c>
      <c r="F135" s="42">
        <v>0</v>
      </c>
      <c r="G135" s="42">
        <v>0</v>
      </c>
      <c r="H135" s="42">
        <v>19556.099999999999</v>
      </c>
      <c r="I135" s="42">
        <v>16284</v>
      </c>
      <c r="J135" s="42">
        <v>-3272.1</v>
      </c>
      <c r="K135" s="42">
        <v>-20.09</v>
      </c>
      <c r="N135" s="41" t="s">
        <v>135</v>
      </c>
      <c r="O135" s="42">
        <v>4297.8999999999996</v>
      </c>
      <c r="P135" s="42">
        <v>0</v>
      </c>
      <c r="Q135" s="42">
        <v>7353.8</v>
      </c>
      <c r="R135" s="42">
        <v>0</v>
      </c>
      <c r="S135" s="42">
        <v>0</v>
      </c>
      <c r="T135" s="42">
        <v>3250.1</v>
      </c>
      <c r="U135" s="42">
        <v>14901.8</v>
      </c>
      <c r="V135" s="42">
        <v>16284</v>
      </c>
      <c r="W135" s="42">
        <v>1382.2</v>
      </c>
      <c r="X135" s="42">
        <v>8.49</v>
      </c>
      <c r="Y135">
        <f t="shared" si="12"/>
        <v>-20.09</v>
      </c>
      <c r="Z135" s="3">
        <f>'COCO-STD'!AC13</f>
        <v>0</v>
      </c>
      <c r="AA135">
        <f t="shared" si="13"/>
        <v>1</v>
      </c>
    </row>
    <row r="136" spans="1:27" ht="15" thickBot="1" x14ac:dyDescent="0.4">
      <c r="A136" s="41" t="s">
        <v>136</v>
      </c>
      <c r="B136" s="42">
        <v>0</v>
      </c>
      <c r="C136" s="42">
        <v>16179.5</v>
      </c>
      <c r="D136" s="42">
        <v>0</v>
      </c>
      <c r="E136" s="42">
        <v>3376.6</v>
      </c>
      <c r="F136" s="42">
        <v>14615.5</v>
      </c>
      <c r="G136" s="42">
        <v>2893.7</v>
      </c>
      <c r="H136" s="42">
        <v>37065.300000000003</v>
      </c>
      <c r="I136" s="42">
        <v>52881</v>
      </c>
      <c r="J136" s="42">
        <v>15815.7</v>
      </c>
      <c r="K136" s="42">
        <v>29.91</v>
      </c>
      <c r="N136" s="41" t="s">
        <v>136</v>
      </c>
      <c r="O136" s="42">
        <v>9180.5</v>
      </c>
      <c r="P136" s="42">
        <v>0</v>
      </c>
      <c r="Q136" s="42">
        <v>17018.3</v>
      </c>
      <c r="R136" s="42">
        <v>11584.6</v>
      </c>
      <c r="S136" s="42">
        <v>0</v>
      </c>
      <c r="T136" s="42">
        <v>3250.1</v>
      </c>
      <c r="U136" s="42">
        <v>41033.5</v>
      </c>
      <c r="V136" s="42">
        <v>52881</v>
      </c>
      <c r="W136" s="42">
        <v>11847.5</v>
      </c>
      <c r="X136" s="42">
        <v>22.4</v>
      </c>
      <c r="Y136">
        <f t="shared" si="12"/>
        <v>29.91</v>
      </c>
      <c r="Z136" s="3">
        <f>'COCO-STD'!AC14</f>
        <v>1</v>
      </c>
      <c r="AA136">
        <f t="shared" si="13"/>
        <v>0</v>
      </c>
    </row>
    <row r="137" spans="1:27" ht="15" thickBot="1" x14ac:dyDescent="0.4">
      <c r="A137" s="41" t="s">
        <v>137</v>
      </c>
      <c r="B137" s="42">
        <v>2427.6999999999998</v>
      </c>
      <c r="C137" s="42">
        <v>39</v>
      </c>
      <c r="D137" s="42">
        <v>0</v>
      </c>
      <c r="E137" s="42">
        <v>0</v>
      </c>
      <c r="F137" s="42">
        <v>20720.7</v>
      </c>
      <c r="G137" s="42">
        <v>0</v>
      </c>
      <c r="H137" s="42">
        <v>23187.4</v>
      </c>
      <c r="I137" s="42">
        <v>17095</v>
      </c>
      <c r="J137" s="42">
        <v>-6092.4</v>
      </c>
      <c r="K137" s="42">
        <v>-35.64</v>
      </c>
      <c r="N137" s="41" t="s">
        <v>137</v>
      </c>
      <c r="O137" s="42">
        <v>2492.4</v>
      </c>
      <c r="P137" s="42">
        <v>0</v>
      </c>
      <c r="Q137" s="42">
        <v>0</v>
      </c>
      <c r="R137" s="42">
        <v>12410.4</v>
      </c>
      <c r="S137" s="42">
        <v>0</v>
      </c>
      <c r="T137" s="42">
        <v>3250.1</v>
      </c>
      <c r="U137" s="42">
        <v>18152.900000000001</v>
      </c>
      <c r="V137" s="42">
        <v>17095</v>
      </c>
      <c r="W137" s="42">
        <v>-1057.9000000000001</v>
      </c>
      <c r="X137" s="42">
        <v>-6.19</v>
      </c>
      <c r="Y137">
        <f t="shared" si="12"/>
        <v>-35.64</v>
      </c>
      <c r="Z137" s="34">
        <f>'COCO-STD'!AC15</f>
        <v>0</v>
      </c>
      <c r="AA137">
        <f t="shared" si="13"/>
        <v>0</v>
      </c>
    </row>
    <row r="138" spans="1:27" ht="15" thickBot="1" x14ac:dyDescent="0.4">
      <c r="A138" s="41" t="s">
        <v>138</v>
      </c>
      <c r="B138" s="42">
        <v>0</v>
      </c>
      <c r="C138" s="42">
        <v>0</v>
      </c>
      <c r="D138" s="42">
        <v>0</v>
      </c>
      <c r="E138" s="42">
        <v>0</v>
      </c>
      <c r="F138" s="42">
        <v>25706.799999999999</v>
      </c>
      <c r="G138" s="42">
        <v>0</v>
      </c>
      <c r="H138" s="42">
        <v>25706.799999999999</v>
      </c>
      <c r="I138" s="42">
        <v>23634</v>
      </c>
      <c r="J138" s="42">
        <v>-2072.8000000000002</v>
      </c>
      <c r="K138" s="42">
        <v>-8.77</v>
      </c>
      <c r="N138" s="41" t="s">
        <v>138</v>
      </c>
      <c r="O138" s="42">
        <v>4297.8999999999996</v>
      </c>
      <c r="P138" s="42">
        <v>2313.1999999999998</v>
      </c>
      <c r="Q138" s="42">
        <v>0</v>
      </c>
      <c r="R138" s="42">
        <v>12410.4</v>
      </c>
      <c r="S138" s="42">
        <v>0</v>
      </c>
      <c r="T138" s="42">
        <v>3250.1</v>
      </c>
      <c r="U138" s="42">
        <v>22271.7</v>
      </c>
      <c r="V138" s="42">
        <v>23634</v>
      </c>
      <c r="W138" s="42">
        <v>1362.3</v>
      </c>
      <c r="X138" s="42">
        <v>5.76</v>
      </c>
      <c r="Y138">
        <f t="shared" si="12"/>
        <v>-8.77</v>
      </c>
      <c r="Z138" s="3">
        <f>'COCO-STD'!AC16</f>
        <v>1</v>
      </c>
      <c r="AA138">
        <f t="shared" si="13"/>
        <v>1</v>
      </c>
    </row>
    <row r="139" spans="1:27" ht="15" thickBot="1" x14ac:dyDescent="0.4">
      <c r="A139" s="41" t="s">
        <v>139</v>
      </c>
      <c r="B139" s="42">
        <v>0</v>
      </c>
      <c r="C139" s="42">
        <v>0</v>
      </c>
      <c r="D139" s="42">
        <v>0</v>
      </c>
      <c r="E139" s="42">
        <v>1812.2</v>
      </c>
      <c r="F139" s="42">
        <v>32522.1</v>
      </c>
      <c r="G139" s="42">
        <v>0</v>
      </c>
      <c r="H139" s="42">
        <v>34334.199999999997</v>
      </c>
      <c r="I139" s="42">
        <v>33088</v>
      </c>
      <c r="J139" s="42">
        <v>-1246.2</v>
      </c>
      <c r="K139" s="42">
        <v>-3.77</v>
      </c>
      <c r="N139" s="41" t="s">
        <v>139</v>
      </c>
      <c r="O139" s="42">
        <v>9180.5</v>
      </c>
      <c r="P139" s="42">
        <v>2313.1999999999998</v>
      </c>
      <c r="Q139" s="42">
        <v>0</v>
      </c>
      <c r="R139" s="42">
        <v>12410.4</v>
      </c>
      <c r="S139" s="42">
        <v>0</v>
      </c>
      <c r="T139" s="42">
        <v>3250.1</v>
      </c>
      <c r="U139" s="42">
        <v>27154.2</v>
      </c>
      <c r="V139" s="42">
        <v>33088</v>
      </c>
      <c r="W139" s="42">
        <v>5933.8</v>
      </c>
      <c r="X139" s="42">
        <v>17.93</v>
      </c>
      <c r="Y139">
        <f t="shared" si="12"/>
        <v>-3.77</v>
      </c>
      <c r="Z139" s="34">
        <f>'COCO-STD'!AC17</f>
        <v>0</v>
      </c>
      <c r="AA139">
        <f t="shared" si="13"/>
        <v>1</v>
      </c>
    </row>
    <row r="140" spans="1:27" ht="15" thickBot="1" x14ac:dyDescent="0.4">
      <c r="A140" s="41" t="s">
        <v>140</v>
      </c>
      <c r="B140" s="42">
        <v>0</v>
      </c>
      <c r="C140" s="42">
        <v>7262.2</v>
      </c>
      <c r="D140" s="42">
        <v>0</v>
      </c>
      <c r="E140" s="42">
        <v>3376.6</v>
      </c>
      <c r="F140" s="42">
        <v>14615.5</v>
      </c>
      <c r="G140" s="42">
        <v>0</v>
      </c>
      <c r="H140" s="42">
        <v>25254.3</v>
      </c>
      <c r="I140" s="42">
        <v>11248</v>
      </c>
      <c r="J140" s="42">
        <v>-14006.3</v>
      </c>
      <c r="K140" s="42">
        <v>-124.52</v>
      </c>
      <c r="N140" s="41" t="s">
        <v>140</v>
      </c>
      <c r="O140" s="42">
        <v>9180.5</v>
      </c>
      <c r="P140" s="42">
        <v>0</v>
      </c>
      <c r="Q140" s="42">
        <v>0</v>
      </c>
      <c r="R140" s="42">
        <v>5893.8</v>
      </c>
      <c r="S140" s="42">
        <v>0</v>
      </c>
      <c r="T140" s="42">
        <v>3250.1</v>
      </c>
      <c r="U140" s="42">
        <v>18324.400000000001</v>
      </c>
      <c r="V140" s="42">
        <v>11248</v>
      </c>
      <c r="W140" s="42">
        <v>-7076.4</v>
      </c>
      <c r="X140" s="42">
        <v>-62.91</v>
      </c>
      <c r="Y140">
        <f t="shared" si="12"/>
        <v>-124.52</v>
      </c>
      <c r="Z140" s="3">
        <f>'COCO-STD'!AC18</f>
        <v>1</v>
      </c>
      <c r="AA140">
        <f t="shared" si="13"/>
        <v>0</v>
      </c>
    </row>
    <row r="141" spans="1:27" ht="15" thickBot="1" x14ac:dyDescent="0.4">
      <c r="A141" s="41" t="s">
        <v>141</v>
      </c>
      <c r="B141" s="42">
        <v>0</v>
      </c>
      <c r="C141" s="42">
        <v>0</v>
      </c>
      <c r="D141" s="42">
        <v>2050.9</v>
      </c>
      <c r="E141" s="42">
        <v>0</v>
      </c>
      <c r="F141" s="42">
        <v>25706.799999999999</v>
      </c>
      <c r="G141" s="42">
        <v>0</v>
      </c>
      <c r="H141" s="42">
        <v>27757.7</v>
      </c>
      <c r="I141" s="42">
        <v>27732</v>
      </c>
      <c r="J141" s="42">
        <v>-25.7</v>
      </c>
      <c r="K141" s="42">
        <v>-0.09</v>
      </c>
      <c r="N141" s="41" t="s">
        <v>141</v>
      </c>
      <c r="O141" s="42">
        <v>9180.5</v>
      </c>
      <c r="P141" s="42">
        <v>2313.1999999999998</v>
      </c>
      <c r="Q141" s="42">
        <v>0</v>
      </c>
      <c r="R141" s="42">
        <v>12410.4</v>
      </c>
      <c r="S141" s="42">
        <v>0</v>
      </c>
      <c r="T141" s="42">
        <v>3250.1</v>
      </c>
      <c r="U141" s="42">
        <v>27154.2</v>
      </c>
      <c r="V141" s="42">
        <v>27732</v>
      </c>
      <c r="W141" s="42">
        <v>577.79999999999995</v>
      </c>
      <c r="X141" s="42">
        <v>2.08</v>
      </c>
      <c r="Y141">
        <f t="shared" si="12"/>
        <v>-0.09</v>
      </c>
      <c r="Z141" s="34">
        <f>'COCO-STD'!AC19</f>
        <v>1</v>
      </c>
      <c r="AA141">
        <f t="shared" si="13"/>
        <v>1</v>
      </c>
    </row>
    <row r="142" spans="1:27" ht="15" thickBot="1" x14ac:dyDescent="0.4">
      <c r="A142" s="41" t="s">
        <v>142</v>
      </c>
      <c r="B142" s="42">
        <v>0</v>
      </c>
      <c r="C142" s="42">
        <v>18737.8</v>
      </c>
      <c r="D142" s="42">
        <v>0</v>
      </c>
      <c r="E142" s="42">
        <v>3376.6</v>
      </c>
      <c r="F142" s="42">
        <v>0</v>
      </c>
      <c r="G142" s="42">
        <v>0</v>
      </c>
      <c r="H142" s="42">
        <v>22114.400000000001</v>
      </c>
      <c r="I142" s="42">
        <v>22792</v>
      </c>
      <c r="J142" s="42">
        <v>677.6</v>
      </c>
      <c r="K142" s="42">
        <v>2.97</v>
      </c>
      <c r="N142" s="41" t="s">
        <v>142</v>
      </c>
      <c r="O142" s="42">
        <v>9180.5</v>
      </c>
      <c r="P142" s="42">
        <v>0</v>
      </c>
      <c r="Q142" s="42">
        <v>682.8</v>
      </c>
      <c r="R142" s="42">
        <v>11584.6</v>
      </c>
      <c r="S142" s="42">
        <v>0</v>
      </c>
      <c r="T142" s="42">
        <v>3250.1</v>
      </c>
      <c r="U142" s="42">
        <v>24698</v>
      </c>
      <c r="V142" s="42">
        <v>22792</v>
      </c>
      <c r="W142" s="42">
        <v>-1906</v>
      </c>
      <c r="X142" s="42">
        <v>-8.36</v>
      </c>
      <c r="Y142">
        <f t="shared" si="12"/>
        <v>2.97</v>
      </c>
      <c r="Z142" s="3">
        <f>'COCO-STD'!AC20</f>
        <v>1</v>
      </c>
      <c r="AA142">
        <f t="shared" si="13"/>
        <v>1</v>
      </c>
    </row>
    <row r="143" spans="1:27" ht="15" thickBot="1" x14ac:dyDescent="0.4">
      <c r="A143" s="41" t="s">
        <v>143</v>
      </c>
      <c r="B143" s="42">
        <v>0</v>
      </c>
      <c r="C143" s="42">
        <v>10374.1</v>
      </c>
      <c r="D143" s="42">
        <v>0</v>
      </c>
      <c r="E143" s="42">
        <v>3376.6</v>
      </c>
      <c r="F143" s="42">
        <v>0</v>
      </c>
      <c r="G143" s="42">
        <v>0</v>
      </c>
      <c r="H143" s="42">
        <v>13750.7</v>
      </c>
      <c r="I143" s="42">
        <v>12570</v>
      </c>
      <c r="J143" s="42">
        <v>-1180.7</v>
      </c>
      <c r="K143" s="42">
        <v>-9.39</v>
      </c>
      <c r="N143" s="41" t="s">
        <v>143</v>
      </c>
      <c r="O143" s="42">
        <v>9180.5</v>
      </c>
      <c r="P143" s="42">
        <v>0</v>
      </c>
      <c r="Q143" s="42">
        <v>8321.7000000000007</v>
      </c>
      <c r="R143" s="42">
        <v>0</v>
      </c>
      <c r="S143" s="42">
        <v>0</v>
      </c>
      <c r="T143" s="42">
        <v>6234.7</v>
      </c>
      <c r="U143" s="42">
        <v>23736.9</v>
      </c>
      <c r="V143" s="42">
        <v>12570</v>
      </c>
      <c r="W143" s="42">
        <v>-11166.9</v>
      </c>
      <c r="X143" s="42">
        <v>-88.84</v>
      </c>
      <c r="Y143">
        <f t="shared" si="12"/>
        <v>-9.39</v>
      </c>
      <c r="Z143" s="3">
        <f>'COCO-STD'!AC21</f>
        <v>1</v>
      </c>
      <c r="AA143">
        <f t="shared" si="13"/>
        <v>0</v>
      </c>
    </row>
    <row r="144" spans="1:27" ht="15" thickBot="1" x14ac:dyDescent="0.4">
      <c r="A144" s="41" t="s">
        <v>144</v>
      </c>
      <c r="B144" s="42">
        <v>0</v>
      </c>
      <c r="C144" s="42">
        <v>10374.1</v>
      </c>
      <c r="D144" s="42">
        <v>0</v>
      </c>
      <c r="E144" s="42">
        <v>3793</v>
      </c>
      <c r="F144" s="42">
        <v>0</v>
      </c>
      <c r="G144" s="42">
        <v>0</v>
      </c>
      <c r="H144" s="42">
        <v>14167.1</v>
      </c>
      <c r="I144" s="42">
        <v>13402</v>
      </c>
      <c r="J144" s="42">
        <v>-765.1</v>
      </c>
      <c r="K144" s="42">
        <v>-5.71</v>
      </c>
      <c r="N144" s="41" t="s">
        <v>144</v>
      </c>
      <c r="O144" s="42">
        <v>10293</v>
      </c>
      <c r="P144" s="42">
        <v>0</v>
      </c>
      <c r="Q144" s="42">
        <v>0</v>
      </c>
      <c r="R144" s="42">
        <v>0</v>
      </c>
      <c r="S144" s="42">
        <v>0</v>
      </c>
      <c r="T144" s="42">
        <v>6234.7</v>
      </c>
      <c r="U144" s="42">
        <v>16527.599999999999</v>
      </c>
      <c r="V144" s="42">
        <v>13402</v>
      </c>
      <c r="W144" s="42">
        <v>-3125.6</v>
      </c>
      <c r="X144" s="42">
        <v>-23.32</v>
      </c>
      <c r="Y144">
        <f t="shared" si="12"/>
        <v>-5.71</v>
      </c>
      <c r="Z144" s="3">
        <f>'COCO-STD'!AC22</f>
        <v>0</v>
      </c>
      <c r="AA144">
        <f t="shared" si="13"/>
        <v>0</v>
      </c>
    </row>
    <row r="145" spans="1:27" ht="15" thickBot="1" x14ac:dyDescent="0.4">
      <c r="A145" s="41" t="s">
        <v>145</v>
      </c>
      <c r="B145" s="42">
        <v>0</v>
      </c>
      <c r="C145" s="42">
        <v>91246.3</v>
      </c>
      <c r="D145" s="42">
        <v>0</v>
      </c>
      <c r="E145" s="42">
        <v>0</v>
      </c>
      <c r="F145" s="42">
        <v>0</v>
      </c>
      <c r="G145" s="42">
        <v>0</v>
      </c>
      <c r="H145" s="42">
        <v>91246.3</v>
      </c>
      <c r="I145" s="42">
        <v>91162</v>
      </c>
      <c r="J145" s="42">
        <v>-84.3</v>
      </c>
      <c r="K145" s="42">
        <v>-0.09</v>
      </c>
      <c r="N145" s="41" t="s">
        <v>145</v>
      </c>
      <c r="O145" s="42">
        <v>58499</v>
      </c>
      <c r="P145" s="42">
        <v>0</v>
      </c>
      <c r="Q145" s="42">
        <v>17018.3</v>
      </c>
      <c r="R145" s="42">
        <v>12410.4</v>
      </c>
      <c r="S145" s="42">
        <v>0</v>
      </c>
      <c r="T145" s="42">
        <v>6234.7</v>
      </c>
      <c r="U145" s="42">
        <v>94162.4</v>
      </c>
      <c r="V145" s="42">
        <v>91162</v>
      </c>
      <c r="W145" s="42">
        <v>-3000.4</v>
      </c>
      <c r="X145" s="42">
        <v>-3.29</v>
      </c>
      <c r="Y145">
        <f t="shared" si="12"/>
        <v>-0.09</v>
      </c>
      <c r="Z145" s="33">
        <f>'COCO-STD'!AC23</f>
        <v>1</v>
      </c>
      <c r="AA145">
        <f t="shared" si="13"/>
        <v>0</v>
      </c>
    </row>
    <row r="146" spans="1:27" ht="15" thickBot="1" x14ac:dyDescent="0.4">
      <c r="A146" s="41" t="s">
        <v>146</v>
      </c>
      <c r="B146" s="42">
        <v>2898.2</v>
      </c>
      <c r="C146" s="42">
        <v>39</v>
      </c>
      <c r="D146" s="42">
        <v>0</v>
      </c>
      <c r="E146" s="42">
        <v>3376.6</v>
      </c>
      <c r="F146" s="42">
        <v>0</v>
      </c>
      <c r="G146" s="42">
        <v>2893.7</v>
      </c>
      <c r="H146" s="42">
        <v>9207.5</v>
      </c>
      <c r="I146" s="42">
        <v>11848</v>
      </c>
      <c r="J146" s="42">
        <v>2640.5</v>
      </c>
      <c r="K146" s="42">
        <v>22.29</v>
      </c>
      <c r="N146" s="41" t="s">
        <v>146</v>
      </c>
      <c r="O146" s="42">
        <v>0</v>
      </c>
      <c r="P146" s="42">
        <v>0</v>
      </c>
      <c r="Q146" s="42">
        <v>17018.3</v>
      </c>
      <c r="R146" s="42">
        <v>9789.9</v>
      </c>
      <c r="S146" s="42">
        <v>0</v>
      </c>
      <c r="T146" s="42">
        <v>0</v>
      </c>
      <c r="U146" s="42">
        <v>26808.2</v>
      </c>
      <c r="V146" s="42">
        <v>11848</v>
      </c>
      <c r="W146" s="42">
        <v>-14960.2</v>
      </c>
      <c r="X146" s="42">
        <v>-126.27</v>
      </c>
      <c r="Y146">
        <f t="shared" si="12"/>
        <v>22.29</v>
      </c>
      <c r="Z146" s="3">
        <f>'COCO-STD'!AC24</f>
        <v>0</v>
      </c>
      <c r="AA146">
        <f t="shared" si="13"/>
        <v>1</v>
      </c>
    </row>
    <row r="147" spans="1:27" ht="15" thickBot="1" x14ac:dyDescent="0.4">
      <c r="A147" s="41" t="s">
        <v>147</v>
      </c>
      <c r="B147" s="42">
        <v>2898.2</v>
      </c>
      <c r="C147" s="42">
        <v>18737.8</v>
      </c>
      <c r="D147" s="42">
        <v>0</v>
      </c>
      <c r="E147" s="42">
        <v>0</v>
      </c>
      <c r="F147" s="42">
        <v>0</v>
      </c>
      <c r="G147" s="42">
        <v>0</v>
      </c>
      <c r="H147" s="42">
        <v>21636</v>
      </c>
      <c r="I147" s="42">
        <v>21616</v>
      </c>
      <c r="J147" s="42">
        <v>-20</v>
      </c>
      <c r="K147" s="42">
        <v>-0.09</v>
      </c>
      <c r="N147" s="41" t="s">
        <v>147</v>
      </c>
      <c r="O147" s="42">
        <v>0</v>
      </c>
      <c r="P147" s="42">
        <v>0</v>
      </c>
      <c r="Q147" s="42">
        <v>17018.3</v>
      </c>
      <c r="R147" s="42">
        <v>12410.4</v>
      </c>
      <c r="S147" s="42">
        <v>0</v>
      </c>
      <c r="T147" s="42">
        <v>3250.1</v>
      </c>
      <c r="U147" s="42">
        <v>32678.799999999999</v>
      </c>
      <c r="V147" s="42">
        <v>21616</v>
      </c>
      <c r="W147" s="42">
        <v>-11062.8</v>
      </c>
      <c r="X147" s="42">
        <v>-51.18</v>
      </c>
      <c r="Y147">
        <f t="shared" si="12"/>
        <v>-0.09</v>
      </c>
      <c r="Z147" s="3">
        <f>'COCO-STD'!AC25</f>
        <v>1</v>
      </c>
      <c r="AA147">
        <f t="shared" si="13"/>
        <v>0</v>
      </c>
    </row>
    <row r="148" spans="1:27" ht="15" thickBot="1" x14ac:dyDescent="0.4">
      <c r="A148" s="41" t="s">
        <v>148</v>
      </c>
      <c r="B148" s="42">
        <v>2898.2</v>
      </c>
      <c r="C148" s="42">
        <v>7262.2</v>
      </c>
      <c r="D148" s="42">
        <v>0</v>
      </c>
      <c r="E148" s="42">
        <v>1812.2</v>
      </c>
      <c r="F148" s="42">
        <v>14615.5</v>
      </c>
      <c r="G148" s="42">
        <v>0</v>
      </c>
      <c r="H148" s="42">
        <v>26588.1</v>
      </c>
      <c r="I148" s="42">
        <v>41659</v>
      </c>
      <c r="J148" s="42">
        <v>15070.9</v>
      </c>
      <c r="K148" s="42">
        <v>36.18</v>
      </c>
      <c r="N148" s="41" t="s">
        <v>148</v>
      </c>
      <c r="O148" s="42">
        <v>0</v>
      </c>
      <c r="P148" s="42">
        <v>0</v>
      </c>
      <c r="Q148" s="42">
        <v>17018.3</v>
      </c>
      <c r="R148" s="42">
        <v>12410.4</v>
      </c>
      <c r="S148" s="42">
        <v>0</v>
      </c>
      <c r="T148" s="42">
        <v>3250.1</v>
      </c>
      <c r="U148" s="42">
        <v>32678.799999999999</v>
      </c>
      <c r="V148" s="42">
        <v>41659</v>
      </c>
      <c r="W148" s="42">
        <v>8980.2000000000007</v>
      </c>
      <c r="X148" s="42">
        <v>21.56</v>
      </c>
      <c r="Y148">
        <f t="shared" si="12"/>
        <v>36.18</v>
      </c>
      <c r="Z148" s="3">
        <f>'COCO-STD'!AC26</f>
        <v>1</v>
      </c>
      <c r="AA148">
        <f t="shared" si="13"/>
        <v>0</v>
      </c>
    </row>
    <row r="149" spans="1:27" ht="15" thickBot="1" x14ac:dyDescent="0.4">
      <c r="A149" s="41" t="s">
        <v>149</v>
      </c>
      <c r="B149" s="42">
        <v>2898.2</v>
      </c>
      <c r="C149" s="42">
        <v>10374.1</v>
      </c>
      <c r="D149" s="42">
        <v>0</v>
      </c>
      <c r="E149" s="42">
        <v>3376.6</v>
      </c>
      <c r="F149" s="42">
        <v>14615.5</v>
      </c>
      <c r="G149" s="42">
        <v>0</v>
      </c>
      <c r="H149" s="42">
        <v>31264.400000000001</v>
      </c>
      <c r="I149" s="42">
        <v>40060</v>
      </c>
      <c r="J149" s="42">
        <v>8795.6</v>
      </c>
      <c r="K149" s="42">
        <v>21.96</v>
      </c>
      <c r="N149" s="41" t="s">
        <v>149</v>
      </c>
      <c r="O149" s="42">
        <v>0</v>
      </c>
      <c r="P149" s="42">
        <v>0</v>
      </c>
      <c r="Q149" s="42">
        <v>17018.3</v>
      </c>
      <c r="R149" s="42">
        <v>9789.9</v>
      </c>
      <c r="S149" s="42">
        <v>0</v>
      </c>
      <c r="T149" s="42">
        <v>3250.1</v>
      </c>
      <c r="U149" s="42">
        <v>30058.3</v>
      </c>
      <c r="V149" s="42">
        <v>40060</v>
      </c>
      <c r="W149" s="42">
        <v>10001.700000000001</v>
      </c>
      <c r="X149" s="42">
        <v>24.97</v>
      </c>
      <c r="Y149">
        <f t="shared" si="12"/>
        <v>21.96</v>
      </c>
      <c r="Z149" s="3">
        <f>'COCO-STD'!AC27</f>
        <v>1</v>
      </c>
      <c r="AA149">
        <f t="shared" si="13"/>
        <v>0</v>
      </c>
    </row>
    <row r="150" spans="1:27" ht="15" thickBot="1" x14ac:dyDescent="0.4">
      <c r="A150" s="41" t="s">
        <v>150</v>
      </c>
      <c r="B150" s="42">
        <v>2898.2</v>
      </c>
      <c r="C150" s="42">
        <v>0</v>
      </c>
      <c r="D150" s="42">
        <v>0</v>
      </c>
      <c r="E150" s="42">
        <v>3376.6</v>
      </c>
      <c r="F150" s="42">
        <v>14615.5</v>
      </c>
      <c r="G150" s="42">
        <v>0</v>
      </c>
      <c r="H150" s="42">
        <v>20890.3</v>
      </c>
      <c r="I150" s="42">
        <v>11368</v>
      </c>
      <c r="J150" s="42">
        <v>-9522.2999999999993</v>
      </c>
      <c r="K150" s="42">
        <v>-83.76</v>
      </c>
      <c r="N150" s="41" t="s">
        <v>150</v>
      </c>
      <c r="O150" s="42">
        <v>0</v>
      </c>
      <c r="P150" s="42">
        <v>2313.1999999999998</v>
      </c>
      <c r="Q150" s="42">
        <v>8321.7000000000007</v>
      </c>
      <c r="R150" s="42">
        <v>0</v>
      </c>
      <c r="S150" s="42">
        <v>0</v>
      </c>
      <c r="T150" s="42">
        <v>3250.1</v>
      </c>
      <c r="U150" s="42">
        <v>13884.9</v>
      </c>
      <c r="V150" s="42">
        <v>11368</v>
      </c>
      <c r="W150" s="42">
        <v>-2516.9</v>
      </c>
      <c r="X150" s="42">
        <v>-22.14</v>
      </c>
      <c r="Y150">
        <f t="shared" si="12"/>
        <v>-83.76</v>
      </c>
      <c r="Z150" s="3">
        <f>'COCO-STD'!AC28</f>
        <v>1</v>
      </c>
      <c r="AA150">
        <f t="shared" si="13"/>
        <v>0</v>
      </c>
    </row>
    <row r="151" spans="1:27" ht="15" thickBot="1" x14ac:dyDescent="0.4">
      <c r="A151" s="41" t="s">
        <v>151</v>
      </c>
      <c r="B151" s="42">
        <v>2898.2</v>
      </c>
      <c r="C151" s="42">
        <v>1614.5</v>
      </c>
      <c r="D151" s="42">
        <v>0</v>
      </c>
      <c r="E151" s="42">
        <v>0</v>
      </c>
      <c r="F151" s="42">
        <v>17859.5</v>
      </c>
      <c r="G151" s="42">
        <v>0</v>
      </c>
      <c r="H151" s="42">
        <v>22372.2</v>
      </c>
      <c r="I151" s="42">
        <v>17950</v>
      </c>
      <c r="J151" s="42">
        <v>-4422.2</v>
      </c>
      <c r="K151" s="42">
        <v>-24.64</v>
      </c>
      <c r="N151" s="41" t="s">
        <v>151</v>
      </c>
      <c r="O151" s="42">
        <v>0</v>
      </c>
      <c r="P151" s="42">
        <v>0</v>
      </c>
      <c r="Q151" s="42">
        <v>0</v>
      </c>
      <c r="R151" s="42">
        <v>16112.4</v>
      </c>
      <c r="S151" s="42">
        <v>0</v>
      </c>
      <c r="T151" s="42">
        <v>3250.1</v>
      </c>
      <c r="U151" s="42">
        <v>19362.5</v>
      </c>
      <c r="V151" s="42">
        <v>17950</v>
      </c>
      <c r="W151" s="42">
        <v>-1412.5</v>
      </c>
      <c r="X151" s="42">
        <v>-7.87</v>
      </c>
      <c r="Y151">
        <f t="shared" si="12"/>
        <v>-24.64</v>
      </c>
      <c r="Z151" s="3">
        <f>'COCO-STD'!AC29</f>
        <v>1</v>
      </c>
      <c r="AA151">
        <f t="shared" si="13"/>
        <v>0</v>
      </c>
    </row>
    <row r="152" spans="1:27" ht="15" thickBot="1" x14ac:dyDescent="0.4">
      <c r="A152" s="41" t="s">
        <v>152</v>
      </c>
      <c r="B152" s="42">
        <v>2427.6999999999998</v>
      </c>
      <c r="C152" s="42">
        <v>0</v>
      </c>
      <c r="D152" s="42">
        <v>0</v>
      </c>
      <c r="E152" s="42">
        <v>0</v>
      </c>
      <c r="F152" s="42">
        <v>14615.5</v>
      </c>
      <c r="G152" s="42">
        <v>2893.7</v>
      </c>
      <c r="H152" s="42">
        <v>19936.900000000001</v>
      </c>
      <c r="I152" s="42">
        <v>8242</v>
      </c>
      <c r="J152" s="42">
        <v>-11694.9</v>
      </c>
      <c r="K152" s="42">
        <v>-141.88999999999999</v>
      </c>
      <c r="N152" s="41" t="s">
        <v>152</v>
      </c>
      <c r="O152" s="42">
        <v>0</v>
      </c>
      <c r="P152" s="42">
        <v>2313.1999999999998</v>
      </c>
      <c r="Q152" s="42">
        <v>0</v>
      </c>
      <c r="R152" s="42">
        <v>12410.4</v>
      </c>
      <c r="S152" s="42">
        <v>0</v>
      </c>
      <c r="T152" s="42">
        <v>0</v>
      </c>
      <c r="U152" s="42">
        <v>14723.7</v>
      </c>
      <c r="V152" s="42">
        <v>8242</v>
      </c>
      <c r="W152" s="42">
        <v>-6481.7</v>
      </c>
      <c r="X152" s="42">
        <v>-78.64</v>
      </c>
      <c r="Y152">
        <f t="shared" si="12"/>
        <v>-141.88999999999999</v>
      </c>
      <c r="Z152" s="3">
        <f>'COCO-STD'!AC30</f>
        <v>1</v>
      </c>
      <c r="AA152">
        <f t="shared" si="13"/>
        <v>0</v>
      </c>
    </row>
    <row r="153" spans="1:27" ht="15" thickBot="1" x14ac:dyDescent="0.4">
      <c r="A153" s="41" t="s">
        <v>153</v>
      </c>
      <c r="B153" s="42">
        <v>2898.2</v>
      </c>
      <c r="C153" s="42">
        <v>16179.5</v>
      </c>
      <c r="D153" s="42">
        <v>0</v>
      </c>
      <c r="E153" s="42">
        <v>3376.6</v>
      </c>
      <c r="F153" s="42">
        <v>0</v>
      </c>
      <c r="G153" s="42">
        <v>0</v>
      </c>
      <c r="H153" s="42">
        <v>22454.3</v>
      </c>
      <c r="I153" s="42">
        <v>19630</v>
      </c>
      <c r="J153" s="42">
        <v>-2824.3</v>
      </c>
      <c r="K153" s="42">
        <v>-14.39</v>
      </c>
      <c r="N153" s="41" t="s">
        <v>153</v>
      </c>
      <c r="O153" s="42">
        <v>0</v>
      </c>
      <c r="P153" s="42">
        <v>0</v>
      </c>
      <c r="Q153" s="42">
        <v>17018.3</v>
      </c>
      <c r="R153" s="42">
        <v>5893.8</v>
      </c>
      <c r="S153" s="42">
        <v>0</v>
      </c>
      <c r="T153" s="42">
        <v>3250.1</v>
      </c>
      <c r="U153" s="42">
        <v>26162.1</v>
      </c>
      <c r="V153" s="42">
        <v>19630</v>
      </c>
      <c r="W153" s="42">
        <v>-6532.1</v>
      </c>
      <c r="X153" s="42">
        <v>-33.28</v>
      </c>
      <c r="Y153">
        <f t="shared" si="12"/>
        <v>-14.39</v>
      </c>
      <c r="Z153" s="3">
        <f>'COCO-STD'!AC31</f>
        <v>0</v>
      </c>
      <c r="AA153">
        <f t="shared" si="13"/>
        <v>0</v>
      </c>
    </row>
    <row r="154" spans="1:27" ht="15" thickBot="1" x14ac:dyDescent="0.4">
      <c r="A154" s="41" t="s">
        <v>154</v>
      </c>
      <c r="B154" s="42">
        <v>5447</v>
      </c>
      <c r="C154" s="42">
        <v>7262.2</v>
      </c>
      <c r="D154" s="42">
        <v>0</v>
      </c>
      <c r="E154" s="42">
        <v>3376.6</v>
      </c>
      <c r="F154" s="42">
        <v>0</v>
      </c>
      <c r="G154" s="42">
        <v>0</v>
      </c>
      <c r="H154" s="42">
        <v>16085.9</v>
      </c>
      <c r="I154" s="42">
        <v>14791</v>
      </c>
      <c r="J154" s="42">
        <v>-1294.9000000000001</v>
      </c>
      <c r="K154" s="42">
        <v>-8.75</v>
      </c>
      <c r="N154" s="41" t="s">
        <v>154</v>
      </c>
      <c r="O154" s="42">
        <v>0</v>
      </c>
      <c r="P154" s="42">
        <v>0</v>
      </c>
      <c r="Q154" s="42">
        <v>8321.7000000000007</v>
      </c>
      <c r="R154" s="42">
        <v>0</v>
      </c>
      <c r="S154" s="42">
        <v>0</v>
      </c>
      <c r="T154" s="42">
        <v>3250.1</v>
      </c>
      <c r="U154" s="42">
        <v>11571.7</v>
      </c>
      <c r="V154" s="42">
        <v>14791</v>
      </c>
      <c r="W154" s="42">
        <v>3219.3</v>
      </c>
      <c r="X154" s="42">
        <v>21.77</v>
      </c>
      <c r="Y154">
        <f t="shared" si="12"/>
        <v>-8.75</v>
      </c>
      <c r="Z154" s="3">
        <f>'COCO-STD'!AC32</f>
        <v>0</v>
      </c>
      <c r="AA154">
        <f t="shared" si="13"/>
        <v>1</v>
      </c>
    </row>
    <row r="155" spans="1:27" ht="15" thickBot="1" x14ac:dyDescent="0.4">
      <c r="A155" s="41" t="s">
        <v>155</v>
      </c>
      <c r="B155" s="42">
        <v>6060.1</v>
      </c>
      <c r="C155" s="42">
        <v>12232.8</v>
      </c>
      <c r="D155" s="42">
        <v>0</v>
      </c>
      <c r="E155" s="42">
        <v>3376.6</v>
      </c>
      <c r="F155" s="42">
        <v>19007.099999999999</v>
      </c>
      <c r="G155" s="42">
        <v>0</v>
      </c>
      <c r="H155" s="42">
        <v>40676.6</v>
      </c>
      <c r="I155" s="42">
        <v>39309</v>
      </c>
      <c r="J155" s="42">
        <v>-1367.6</v>
      </c>
      <c r="K155" s="42">
        <v>-3.48</v>
      </c>
      <c r="N155" s="41" t="s">
        <v>155</v>
      </c>
      <c r="O155" s="42">
        <v>0</v>
      </c>
      <c r="P155" s="42">
        <v>0</v>
      </c>
      <c r="Q155" s="42">
        <v>17018.3</v>
      </c>
      <c r="R155" s="42">
        <v>5893.8</v>
      </c>
      <c r="S155" s="42">
        <v>0</v>
      </c>
      <c r="T155" s="42">
        <v>6234.7</v>
      </c>
      <c r="U155" s="42">
        <v>29146.7</v>
      </c>
      <c r="V155" s="42">
        <v>39309</v>
      </c>
      <c r="W155" s="42">
        <v>10162.299999999999</v>
      </c>
      <c r="X155" s="42">
        <v>25.85</v>
      </c>
      <c r="Y155">
        <f t="shared" si="12"/>
        <v>-3.48</v>
      </c>
      <c r="Z155" s="3">
        <f>'COCO-STD'!AC33</f>
        <v>0</v>
      </c>
      <c r="AA155">
        <f t="shared" si="13"/>
        <v>1</v>
      </c>
    </row>
    <row r="156" spans="1:27" ht="15" thickBot="1" x14ac:dyDescent="0.4">
      <c r="A156" s="41" t="s">
        <v>156</v>
      </c>
      <c r="B156" s="42">
        <v>6060.1</v>
      </c>
      <c r="C156" s="42">
        <v>10374.1</v>
      </c>
      <c r="D156" s="42">
        <v>0</v>
      </c>
      <c r="E156" s="42">
        <v>3376.6</v>
      </c>
      <c r="F156" s="42">
        <v>20720.7</v>
      </c>
      <c r="G156" s="42">
        <v>0</v>
      </c>
      <c r="H156" s="42">
        <v>40531.5</v>
      </c>
      <c r="I156" s="42">
        <v>45393</v>
      </c>
      <c r="J156" s="42">
        <v>4861.5</v>
      </c>
      <c r="K156" s="42">
        <v>10.71</v>
      </c>
      <c r="N156" s="41" t="s">
        <v>156</v>
      </c>
      <c r="O156" s="42">
        <v>0</v>
      </c>
      <c r="P156" s="42">
        <v>0</v>
      </c>
      <c r="Q156" s="42">
        <v>17018.3</v>
      </c>
      <c r="R156" s="42">
        <v>5893.8</v>
      </c>
      <c r="S156" s="42">
        <v>0</v>
      </c>
      <c r="T156" s="42">
        <v>23974.9</v>
      </c>
      <c r="U156" s="42">
        <v>46887</v>
      </c>
      <c r="V156" s="42">
        <v>45393</v>
      </c>
      <c r="W156" s="42">
        <v>-1494</v>
      </c>
      <c r="X156" s="42">
        <v>-3.29</v>
      </c>
      <c r="Y156">
        <f t="shared" si="12"/>
        <v>10.71</v>
      </c>
      <c r="Z156" s="3">
        <f>'COCO-STD'!AC34</f>
        <v>0</v>
      </c>
      <c r="AA156">
        <f t="shared" si="13"/>
        <v>1</v>
      </c>
    </row>
    <row r="157" spans="1:27" ht="15" thickBot="1" x14ac:dyDescent="0.4">
      <c r="A157" s="41" t="s">
        <v>157</v>
      </c>
      <c r="B157" s="42">
        <v>6060.1</v>
      </c>
      <c r="C157" s="42">
        <v>0</v>
      </c>
      <c r="D157" s="42">
        <v>0</v>
      </c>
      <c r="E157" s="42">
        <v>1812.2</v>
      </c>
      <c r="F157" s="42">
        <v>28766.6</v>
      </c>
      <c r="G157" s="42">
        <v>2893.7</v>
      </c>
      <c r="H157" s="42">
        <v>39532.5</v>
      </c>
      <c r="I157" s="42">
        <v>34938</v>
      </c>
      <c r="J157" s="42">
        <v>-4594.5</v>
      </c>
      <c r="K157" s="42">
        <v>-13.15</v>
      </c>
      <c r="N157" s="41" t="s">
        <v>157</v>
      </c>
      <c r="O157" s="42">
        <v>0</v>
      </c>
      <c r="P157" s="42">
        <v>1938.3</v>
      </c>
      <c r="Q157" s="42">
        <v>17018.3</v>
      </c>
      <c r="R157" s="42">
        <v>11584.6</v>
      </c>
      <c r="S157" s="42">
        <v>0</v>
      </c>
      <c r="T157" s="42">
        <v>0</v>
      </c>
      <c r="U157" s="42">
        <v>30541.200000000001</v>
      </c>
      <c r="V157" s="42">
        <v>34938</v>
      </c>
      <c r="W157" s="42">
        <v>4396.8</v>
      </c>
      <c r="X157" s="42">
        <v>12.58</v>
      </c>
      <c r="Y157">
        <f t="shared" si="12"/>
        <v>-13.15</v>
      </c>
      <c r="Z157" s="3">
        <f>'COCO-STD'!AC35</f>
        <v>0</v>
      </c>
      <c r="AA157">
        <f t="shared" si="13"/>
        <v>1</v>
      </c>
    </row>
    <row r="158" spans="1:27" ht="15" thickBot="1" x14ac:dyDescent="0.4"/>
    <row r="159" spans="1:27" ht="15" thickBot="1" x14ac:dyDescent="0.4">
      <c r="A159" s="43" t="s">
        <v>193</v>
      </c>
      <c r="B159" s="44">
        <v>138566.1</v>
      </c>
      <c r="N159" s="43" t="s">
        <v>193</v>
      </c>
      <c r="O159" s="44">
        <v>117917.8</v>
      </c>
    </row>
    <row r="160" spans="1:27" ht="15" thickBot="1" x14ac:dyDescent="0.4">
      <c r="A160" s="43" t="s">
        <v>194</v>
      </c>
      <c r="B160" s="44">
        <v>0</v>
      </c>
      <c r="N160" s="43" t="s">
        <v>194</v>
      </c>
      <c r="O160" s="44">
        <v>0</v>
      </c>
    </row>
    <row r="161" spans="1:15" ht="15" thickBot="1" x14ac:dyDescent="0.4">
      <c r="A161" s="43" t="s">
        <v>195</v>
      </c>
      <c r="B161" s="44">
        <v>775092</v>
      </c>
      <c r="N161" s="43" t="s">
        <v>195</v>
      </c>
      <c r="O161" s="44">
        <v>775092.1</v>
      </c>
    </row>
    <row r="162" spans="1:15" ht="15" thickBot="1" x14ac:dyDescent="0.4">
      <c r="A162" s="43" t="s">
        <v>196</v>
      </c>
      <c r="B162" s="44">
        <v>775092</v>
      </c>
      <c r="N162" s="43" t="s">
        <v>196</v>
      </c>
      <c r="O162" s="44">
        <v>775092</v>
      </c>
    </row>
    <row r="163" spans="1:15" ht="15" thickBot="1" x14ac:dyDescent="0.4">
      <c r="A163" s="43" t="s">
        <v>197</v>
      </c>
      <c r="B163" s="44">
        <v>0</v>
      </c>
      <c r="N163" s="43" t="s">
        <v>197</v>
      </c>
      <c r="O163" s="44">
        <v>0.1</v>
      </c>
    </row>
    <row r="164" spans="1:15" ht="20" thickBot="1" x14ac:dyDescent="0.4">
      <c r="A164" s="43" t="s">
        <v>198</v>
      </c>
      <c r="B164" s="44"/>
      <c r="N164" s="43" t="s">
        <v>198</v>
      </c>
      <c r="O164" s="44"/>
    </row>
    <row r="165" spans="1:15" ht="20" thickBot="1" x14ac:dyDescent="0.4">
      <c r="A165" s="43" t="s">
        <v>199</v>
      </c>
      <c r="B165" s="44"/>
      <c r="N165" s="43" t="s">
        <v>199</v>
      </c>
      <c r="O165" s="44"/>
    </row>
    <row r="166" spans="1:15" ht="15" thickBot="1" x14ac:dyDescent="0.4">
      <c r="A166" s="43" t="s">
        <v>200</v>
      </c>
      <c r="B166" s="44">
        <v>0</v>
      </c>
      <c r="N166" s="43" t="s">
        <v>200</v>
      </c>
      <c r="O166" s="44">
        <v>0</v>
      </c>
    </row>
    <row r="168" spans="1:15" x14ac:dyDescent="0.35">
      <c r="A168" s="1" t="s">
        <v>201</v>
      </c>
      <c r="N168" s="1" t="s">
        <v>201</v>
      </c>
    </row>
    <row r="170" spans="1:15" x14ac:dyDescent="0.35">
      <c r="A170" s="45" t="s">
        <v>316</v>
      </c>
      <c r="N170" s="45" t="s">
        <v>336</v>
      </c>
    </row>
    <row r="171" spans="1:15" x14ac:dyDescent="0.35">
      <c r="A171" s="45" t="s">
        <v>317</v>
      </c>
      <c r="N171" s="45" t="s">
        <v>337</v>
      </c>
    </row>
  </sheetData>
  <hyperlinks>
    <hyperlink ref="A168" r:id="rId1" display="https://miau.my-x.hu/myx-free/coco/test/151352120210318174731.html" xr:uid="{00000000-0004-0000-0500-000000000000}"/>
    <hyperlink ref="N168" r:id="rId2" display="https://miau.my-x.hu/myx-free/coco/test/398592820210318174855.html" xr:uid="{00000000-0004-0000-0500-000001000000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11"/>
  <sheetViews>
    <sheetView topLeftCell="A89" zoomScale="130" zoomScaleNormal="130" workbookViewId="0">
      <selection activeCell="O8" sqref="O8"/>
    </sheetView>
  </sheetViews>
  <sheetFormatPr defaultRowHeight="14.5" x14ac:dyDescent="0.35"/>
  <sheetData>
    <row r="1" spans="1:25" ht="18" x14ac:dyDescent="0.35">
      <c r="A1" s="21"/>
      <c r="N1" s="21"/>
    </row>
    <row r="2" spans="1:25" x14ac:dyDescent="0.35">
      <c r="A2" s="22"/>
      <c r="N2" s="22"/>
    </row>
    <row r="5" spans="1:25" ht="18" x14ac:dyDescent="0.35">
      <c r="A5" s="39" t="s">
        <v>115</v>
      </c>
      <c r="B5" s="40">
        <v>8576913</v>
      </c>
      <c r="C5" s="39" t="s">
        <v>116</v>
      </c>
      <c r="D5" s="40">
        <v>14</v>
      </c>
      <c r="E5" s="39" t="s">
        <v>117</v>
      </c>
      <c r="F5" s="40">
        <v>7</v>
      </c>
      <c r="G5" s="39" t="s">
        <v>118</v>
      </c>
      <c r="H5" s="40">
        <v>28</v>
      </c>
      <c r="I5" s="39" t="s">
        <v>119</v>
      </c>
      <c r="J5" s="40">
        <v>0</v>
      </c>
      <c r="K5" s="39" t="s">
        <v>120</v>
      </c>
      <c r="L5" s="40" t="s">
        <v>256</v>
      </c>
      <c r="N5" s="39" t="s">
        <v>115</v>
      </c>
      <c r="O5" s="40">
        <v>6104361</v>
      </c>
      <c r="P5" s="39" t="s">
        <v>116</v>
      </c>
      <c r="Q5" s="40">
        <v>14</v>
      </c>
      <c r="R5" s="39" t="s">
        <v>117</v>
      </c>
      <c r="S5" s="40">
        <v>7</v>
      </c>
      <c r="T5" s="39" t="s">
        <v>118</v>
      </c>
      <c r="U5" s="40">
        <v>28</v>
      </c>
      <c r="V5" s="39" t="s">
        <v>119</v>
      </c>
      <c r="W5" s="40">
        <v>0</v>
      </c>
      <c r="X5" s="39" t="s">
        <v>120</v>
      </c>
      <c r="Y5" s="40" t="s">
        <v>271</v>
      </c>
    </row>
    <row r="6" spans="1:25" ht="18.5" thickBot="1" x14ac:dyDescent="0.4">
      <c r="A6" s="21"/>
      <c r="N6" s="21"/>
    </row>
    <row r="7" spans="1:25" ht="15" thickBot="1" x14ac:dyDescent="0.4">
      <c r="A7" s="41" t="s">
        <v>121</v>
      </c>
      <c r="B7" s="41" t="s">
        <v>122</v>
      </c>
      <c r="C7" s="41" t="s">
        <v>123</v>
      </c>
      <c r="D7" s="41" t="s">
        <v>124</v>
      </c>
      <c r="E7" s="41" t="s">
        <v>125</v>
      </c>
      <c r="F7" s="41" t="s">
        <v>126</v>
      </c>
      <c r="G7" s="41" t="s">
        <v>127</v>
      </c>
      <c r="H7" s="41" t="s">
        <v>128</v>
      </c>
      <c r="I7" s="41" t="s">
        <v>129</v>
      </c>
      <c r="N7" s="41" t="s">
        <v>121</v>
      </c>
      <c r="O7" s="41" t="s">
        <v>122</v>
      </c>
      <c r="P7" s="41" t="s">
        <v>123</v>
      </c>
      <c r="Q7" s="41" t="s">
        <v>124</v>
      </c>
      <c r="R7" s="41" t="s">
        <v>125</v>
      </c>
      <c r="S7" s="41" t="s">
        <v>126</v>
      </c>
      <c r="T7" s="41" t="s">
        <v>127</v>
      </c>
      <c r="U7" s="41" t="s">
        <v>128</v>
      </c>
      <c r="V7" s="41" t="s">
        <v>129</v>
      </c>
    </row>
    <row r="8" spans="1:25" ht="15" thickBot="1" x14ac:dyDescent="0.4">
      <c r="A8" s="41" t="s">
        <v>130</v>
      </c>
      <c r="B8" s="42">
        <v>13</v>
      </c>
      <c r="C8" s="42">
        <v>9</v>
      </c>
      <c r="D8" s="42">
        <v>13</v>
      </c>
      <c r="E8" s="42">
        <v>12</v>
      </c>
      <c r="F8" s="42">
        <v>23</v>
      </c>
      <c r="G8" s="42">
        <v>16</v>
      </c>
      <c r="H8" s="42">
        <v>13</v>
      </c>
      <c r="I8" s="42">
        <v>37097</v>
      </c>
      <c r="N8" s="41" t="s">
        <v>130</v>
      </c>
      <c r="O8" s="42">
        <v>16</v>
      </c>
      <c r="P8" s="42">
        <v>20</v>
      </c>
      <c r="Q8" s="42">
        <v>16</v>
      </c>
      <c r="R8" s="42">
        <v>17</v>
      </c>
      <c r="S8" s="42">
        <v>6</v>
      </c>
      <c r="T8" s="42">
        <v>13</v>
      </c>
      <c r="U8" s="42">
        <v>16</v>
      </c>
      <c r="V8" s="42">
        <v>37097</v>
      </c>
    </row>
    <row r="9" spans="1:25" ht="15" thickBot="1" x14ac:dyDescent="0.4">
      <c r="A9" s="41" t="s">
        <v>131</v>
      </c>
      <c r="B9" s="42">
        <v>16</v>
      </c>
      <c r="C9" s="42">
        <v>16</v>
      </c>
      <c r="D9" s="42">
        <v>21</v>
      </c>
      <c r="E9" s="42">
        <v>9</v>
      </c>
      <c r="F9" s="42">
        <v>15</v>
      </c>
      <c r="G9" s="42">
        <v>19</v>
      </c>
      <c r="H9" s="42">
        <v>4</v>
      </c>
      <c r="I9" s="42">
        <v>6550</v>
      </c>
      <c r="N9" s="41" t="s">
        <v>131</v>
      </c>
      <c r="O9" s="42">
        <v>13</v>
      </c>
      <c r="P9" s="42">
        <v>13</v>
      </c>
      <c r="Q9" s="42">
        <v>8</v>
      </c>
      <c r="R9" s="42">
        <v>20</v>
      </c>
      <c r="S9" s="42">
        <v>14</v>
      </c>
      <c r="T9" s="42">
        <v>10</v>
      </c>
      <c r="U9" s="42">
        <v>25</v>
      </c>
      <c r="V9" s="42">
        <v>6550</v>
      </c>
    </row>
    <row r="10" spans="1:25" ht="15" thickBot="1" x14ac:dyDescent="0.4">
      <c r="A10" s="41" t="s">
        <v>132</v>
      </c>
      <c r="B10" s="42">
        <v>14</v>
      </c>
      <c r="C10" s="42">
        <v>11</v>
      </c>
      <c r="D10" s="42">
        <v>18</v>
      </c>
      <c r="E10" s="42">
        <v>22</v>
      </c>
      <c r="F10" s="42">
        <v>2</v>
      </c>
      <c r="G10" s="42">
        <v>16</v>
      </c>
      <c r="H10" s="42">
        <v>15</v>
      </c>
      <c r="I10" s="42">
        <v>17127</v>
      </c>
      <c r="N10" s="41" t="s">
        <v>132</v>
      </c>
      <c r="O10" s="42">
        <v>15</v>
      </c>
      <c r="P10" s="42">
        <v>18</v>
      </c>
      <c r="Q10" s="42">
        <v>11</v>
      </c>
      <c r="R10" s="42">
        <v>7</v>
      </c>
      <c r="S10" s="42">
        <v>27</v>
      </c>
      <c r="T10" s="42">
        <v>13</v>
      </c>
      <c r="U10" s="42">
        <v>14</v>
      </c>
      <c r="V10" s="42">
        <v>17127</v>
      </c>
    </row>
    <row r="11" spans="1:25" ht="15" thickBot="1" x14ac:dyDescent="0.4">
      <c r="A11" s="41" t="s">
        <v>133</v>
      </c>
      <c r="B11" s="42">
        <v>18</v>
      </c>
      <c r="C11" s="42">
        <v>17</v>
      </c>
      <c r="D11" s="42">
        <v>7</v>
      </c>
      <c r="E11" s="42">
        <v>18</v>
      </c>
      <c r="F11" s="42">
        <v>17</v>
      </c>
      <c r="G11" s="42">
        <v>12</v>
      </c>
      <c r="H11" s="42">
        <v>26</v>
      </c>
      <c r="I11" s="42">
        <v>48604</v>
      </c>
      <c r="N11" s="41" t="s">
        <v>133</v>
      </c>
      <c r="O11" s="42">
        <v>11</v>
      </c>
      <c r="P11" s="42">
        <v>12</v>
      </c>
      <c r="Q11" s="42">
        <v>22</v>
      </c>
      <c r="R11" s="42">
        <v>11</v>
      </c>
      <c r="S11" s="42">
        <v>12</v>
      </c>
      <c r="T11" s="42">
        <v>17</v>
      </c>
      <c r="U11" s="42">
        <v>3</v>
      </c>
      <c r="V11" s="42">
        <v>48604</v>
      </c>
    </row>
    <row r="12" spans="1:25" ht="15" thickBot="1" x14ac:dyDescent="0.4">
      <c r="A12" s="41" t="s">
        <v>134</v>
      </c>
      <c r="B12" s="42">
        <v>21</v>
      </c>
      <c r="C12" s="42">
        <v>20</v>
      </c>
      <c r="D12" s="42">
        <v>5</v>
      </c>
      <c r="E12" s="42">
        <v>17</v>
      </c>
      <c r="F12" s="42">
        <v>14</v>
      </c>
      <c r="G12" s="42">
        <v>14</v>
      </c>
      <c r="H12" s="42">
        <v>5</v>
      </c>
      <c r="I12" s="42">
        <v>52881</v>
      </c>
      <c r="N12" s="41" t="s">
        <v>134</v>
      </c>
      <c r="O12" s="42">
        <v>8</v>
      </c>
      <c r="P12" s="42">
        <v>9</v>
      </c>
      <c r="Q12" s="42">
        <v>24</v>
      </c>
      <c r="R12" s="42">
        <v>12</v>
      </c>
      <c r="S12" s="42">
        <v>15</v>
      </c>
      <c r="T12" s="42">
        <v>15</v>
      </c>
      <c r="U12" s="42">
        <v>24</v>
      </c>
      <c r="V12" s="42">
        <v>52881</v>
      </c>
    </row>
    <row r="13" spans="1:25" ht="15" thickBot="1" x14ac:dyDescent="0.4">
      <c r="A13" s="41" t="s">
        <v>135</v>
      </c>
      <c r="B13" s="42">
        <v>23</v>
      </c>
      <c r="C13" s="42">
        <v>21</v>
      </c>
      <c r="D13" s="42">
        <v>14</v>
      </c>
      <c r="E13" s="42">
        <v>5</v>
      </c>
      <c r="F13" s="42">
        <v>11</v>
      </c>
      <c r="G13" s="42">
        <v>12</v>
      </c>
      <c r="H13" s="42">
        <v>12</v>
      </c>
      <c r="I13" s="42">
        <v>11248</v>
      </c>
      <c r="N13" s="41" t="s">
        <v>135</v>
      </c>
      <c r="O13" s="42">
        <v>6</v>
      </c>
      <c r="P13" s="42">
        <v>8</v>
      </c>
      <c r="Q13" s="42">
        <v>15</v>
      </c>
      <c r="R13" s="42">
        <v>24</v>
      </c>
      <c r="S13" s="42">
        <v>18</v>
      </c>
      <c r="T13" s="42">
        <v>17</v>
      </c>
      <c r="U13" s="42">
        <v>17</v>
      </c>
      <c r="V13" s="42">
        <v>11248</v>
      </c>
    </row>
    <row r="14" spans="1:25" ht="15" thickBot="1" x14ac:dyDescent="0.4">
      <c r="A14" s="41" t="s">
        <v>136</v>
      </c>
      <c r="B14" s="42">
        <v>26</v>
      </c>
      <c r="C14" s="42">
        <v>24</v>
      </c>
      <c r="D14" s="42">
        <v>9</v>
      </c>
      <c r="E14" s="42">
        <v>15</v>
      </c>
      <c r="F14" s="42">
        <v>5</v>
      </c>
      <c r="G14" s="42">
        <v>25</v>
      </c>
      <c r="H14" s="42">
        <v>26</v>
      </c>
      <c r="I14" s="42">
        <v>12570</v>
      </c>
      <c r="N14" s="41" t="s">
        <v>136</v>
      </c>
      <c r="O14" s="42">
        <v>3</v>
      </c>
      <c r="P14" s="42">
        <v>5</v>
      </c>
      <c r="Q14" s="42">
        <v>20</v>
      </c>
      <c r="R14" s="42">
        <v>14</v>
      </c>
      <c r="S14" s="42">
        <v>24</v>
      </c>
      <c r="T14" s="42">
        <v>4</v>
      </c>
      <c r="U14" s="42">
        <v>3</v>
      </c>
      <c r="V14" s="42">
        <v>12570</v>
      </c>
    </row>
    <row r="15" spans="1:25" ht="15" thickBot="1" x14ac:dyDescent="0.4">
      <c r="A15" s="41" t="s">
        <v>137</v>
      </c>
      <c r="B15" s="42">
        <v>7</v>
      </c>
      <c r="C15" s="42">
        <v>28</v>
      </c>
      <c r="D15" s="42">
        <v>2</v>
      </c>
      <c r="E15" s="42">
        <v>28</v>
      </c>
      <c r="F15" s="42">
        <v>27</v>
      </c>
      <c r="G15" s="42">
        <v>25</v>
      </c>
      <c r="H15" s="42">
        <v>22</v>
      </c>
      <c r="I15" s="42">
        <v>21616</v>
      </c>
      <c r="N15" s="41" t="s">
        <v>137</v>
      </c>
      <c r="O15" s="42">
        <v>22</v>
      </c>
      <c r="P15" s="42">
        <v>1</v>
      </c>
      <c r="Q15" s="42">
        <v>27</v>
      </c>
      <c r="R15" s="42">
        <v>1</v>
      </c>
      <c r="S15" s="42">
        <v>2</v>
      </c>
      <c r="T15" s="42">
        <v>4</v>
      </c>
      <c r="U15" s="42">
        <v>7</v>
      </c>
      <c r="V15" s="42">
        <v>21616</v>
      </c>
    </row>
    <row r="16" spans="1:25" ht="15" thickBot="1" x14ac:dyDescent="0.4">
      <c r="A16" s="41" t="s">
        <v>138</v>
      </c>
      <c r="B16" s="42">
        <v>11</v>
      </c>
      <c r="C16" s="42">
        <v>8</v>
      </c>
      <c r="D16" s="42">
        <v>16</v>
      </c>
      <c r="E16" s="42">
        <v>26</v>
      </c>
      <c r="F16" s="42">
        <v>20</v>
      </c>
      <c r="G16" s="42">
        <v>16</v>
      </c>
      <c r="H16" s="42">
        <v>18</v>
      </c>
      <c r="I16" s="42">
        <v>41659</v>
      </c>
      <c r="N16" s="41" t="s">
        <v>138</v>
      </c>
      <c r="O16" s="42">
        <v>18</v>
      </c>
      <c r="P16" s="42">
        <v>21</v>
      </c>
      <c r="Q16" s="42">
        <v>13</v>
      </c>
      <c r="R16" s="42">
        <v>3</v>
      </c>
      <c r="S16" s="42">
        <v>9</v>
      </c>
      <c r="T16" s="42">
        <v>13</v>
      </c>
      <c r="U16" s="42">
        <v>11</v>
      </c>
      <c r="V16" s="42">
        <v>41659</v>
      </c>
    </row>
    <row r="17" spans="1:22" ht="15" thickBot="1" x14ac:dyDescent="0.4">
      <c r="A17" s="41" t="s">
        <v>139</v>
      </c>
      <c r="B17" s="42">
        <v>10</v>
      </c>
      <c r="C17" s="42">
        <v>15</v>
      </c>
      <c r="D17" s="42">
        <v>11</v>
      </c>
      <c r="E17" s="42">
        <v>24</v>
      </c>
      <c r="F17" s="42">
        <v>12</v>
      </c>
      <c r="G17" s="42">
        <v>15</v>
      </c>
      <c r="H17" s="42">
        <v>17</v>
      </c>
      <c r="I17" s="42">
        <v>40060</v>
      </c>
      <c r="N17" s="41" t="s">
        <v>139</v>
      </c>
      <c r="O17" s="42">
        <v>19</v>
      </c>
      <c r="P17" s="42">
        <v>14</v>
      </c>
      <c r="Q17" s="42">
        <v>18</v>
      </c>
      <c r="R17" s="42">
        <v>5</v>
      </c>
      <c r="S17" s="42">
        <v>17</v>
      </c>
      <c r="T17" s="42">
        <v>14</v>
      </c>
      <c r="U17" s="42">
        <v>12</v>
      </c>
      <c r="V17" s="42">
        <v>40060</v>
      </c>
    </row>
    <row r="18" spans="1:22" ht="15" thickBot="1" x14ac:dyDescent="0.4">
      <c r="A18" s="41" t="s">
        <v>140</v>
      </c>
      <c r="B18" s="42">
        <v>8</v>
      </c>
      <c r="C18" s="42">
        <v>6</v>
      </c>
      <c r="D18" s="42">
        <v>28</v>
      </c>
      <c r="E18" s="42">
        <v>14</v>
      </c>
      <c r="F18" s="42">
        <v>3</v>
      </c>
      <c r="G18" s="42">
        <v>10</v>
      </c>
      <c r="H18" s="42">
        <v>10</v>
      </c>
      <c r="I18" s="42">
        <v>11368</v>
      </c>
      <c r="N18" s="41" t="s">
        <v>140</v>
      </c>
      <c r="O18" s="42">
        <v>21</v>
      </c>
      <c r="P18" s="42">
        <v>23</v>
      </c>
      <c r="Q18" s="42">
        <v>1</v>
      </c>
      <c r="R18" s="42">
        <v>15</v>
      </c>
      <c r="S18" s="42">
        <v>26</v>
      </c>
      <c r="T18" s="42">
        <v>19</v>
      </c>
      <c r="U18" s="42">
        <v>19</v>
      </c>
      <c r="V18" s="42">
        <v>11368</v>
      </c>
    </row>
    <row r="19" spans="1:22" ht="15" thickBot="1" x14ac:dyDescent="0.4">
      <c r="A19" s="41" t="s">
        <v>141</v>
      </c>
      <c r="B19" s="42">
        <v>6</v>
      </c>
      <c r="C19" s="42">
        <v>13</v>
      </c>
      <c r="D19" s="42">
        <v>17</v>
      </c>
      <c r="E19" s="42">
        <v>8</v>
      </c>
      <c r="F19" s="42">
        <v>28</v>
      </c>
      <c r="G19" s="42">
        <v>9</v>
      </c>
      <c r="H19" s="42">
        <v>11</v>
      </c>
      <c r="I19" s="42">
        <v>17950</v>
      </c>
      <c r="N19" s="41" t="s">
        <v>141</v>
      </c>
      <c r="O19" s="42">
        <v>23</v>
      </c>
      <c r="P19" s="42">
        <v>16</v>
      </c>
      <c r="Q19" s="42">
        <v>12</v>
      </c>
      <c r="R19" s="42">
        <v>21</v>
      </c>
      <c r="S19" s="42">
        <v>1</v>
      </c>
      <c r="T19" s="42">
        <v>20</v>
      </c>
      <c r="U19" s="42">
        <v>18</v>
      </c>
      <c r="V19" s="42">
        <v>17950</v>
      </c>
    </row>
    <row r="20" spans="1:22" ht="15" thickBot="1" x14ac:dyDescent="0.4">
      <c r="A20" s="41" t="s">
        <v>142</v>
      </c>
      <c r="B20" s="42">
        <v>12</v>
      </c>
      <c r="C20" s="42">
        <v>7</v>
      </c>
      <c r="D20" s="42">
        <v>27</v>
      </c>
      <c r="E20" s="42">
        <v>6</v>
      </c>
      <c r="F20" s="42">
        <v>22</v>
      </c>
      <c r="G20" s="42">
        <v>10</v>
      </c>
      <c r="H20" s="42">
        <v>2</v>
      </c>
      <c r="I20" s="42">
        <v>8242</v>
      </c>
      <c r="N20" s="41" t="s">
        <v>142</v>
      </c>
      <c r="O20" s="42">
        <v>17</v>
      </c>
      <c r="P20" s="42">
        <v>22</v>
      </c>
      <c r="Q20" s="42">
        <v>2</v>
      </c>
      <c r="R20" s="42">
        <v>23</v>
      </c>
      <c r="S20" s="42">
        <v>7</v>
      </c>
      <c r="T20" s="42">
        <v>19</v>
      </c>
      <c r="U20" s="42">
        <v>27</v>
      </c>
      <c r="V20" s="42">
        <v>8242</v>
      </c>
    </row>
    <row r="21" spans="1:22" ht="15" thickBot="1" x14ac:dyDescent="0.4">
      <c r="A21" s="41" t="s">
        <v>143</v>
      </c>
      <c r="B21" s="42">
        <v>5</v>
      </c>
      <c r="C21" s="42">
        <v>23</v>
      </c>
      <c r="D21" s="42">
        <v>6</v>
      </c>
      <c r="E21" s="42">
        <v>21</v>
      </c>
      <c r="F21" s="42">
        <v>8</v>
      </c>
      <c r="G21" s="42">
        <v>25</v>
      </c>
      <c r="H21" s="42">
        <v>16</v>
      </c>
      <c r="I21" s="42">
        <v>19630</v>
      </c>
      <c r="N21" s="41" t="s">
        <v>143</v>
      </c>
      <c r="O21" s="42">
        <v>24</v>
      </c>
      <c r="P21" s="42">
        <v>6</v>
      </c>
      <c r="Q21" s="42">
        <v>23</v>
      </c>
      <c r="R21" s="42">
        <v>8</v>
      </c>
      <c r="S21" s="42">
        <v>21</v>
      </c>
      <c r="T21" s="42">
        <v>4</v>
      </c>
      <c r="U21" s="42">
        <v>13</v>
      </c>
      <c r="V21" s="42">
        <v>19630</v>
      </c>
    </row>
    <row r="22" spans="1:22" ht="18.5" thickBot="1" x14ac:dyDescent="0.4">
      <c r="A22" s="21"/>
      <c r="N22" s="21"/>
    </row>
    <row r="23" spans="1:22" ht="15" thickBot="1" x14ac:dyDescent="0.4">
      <c r="A23" s="41" t="s">
        <v>158</v>
      </c>
      <c r="B23" s="41" t="s">
        <v>122</v>
      </c>
      <c r="C23" s="41" t="s">
        <v>123</v>
      </c>
      <c r="D23" s="41" t="s">
        <v>124</v>
      </c>
      <c r="E23" s="41" t="s">
        <v>125</v>
      </c>
      <c r="F23" s="41" t="s">
        <v>126</v>
      </c>
      <c r="G23" s="41" t="s">
        <v>127</v>
      </c>
      <c r="H23" s="41" t="s">
        <v>128</v>
      </c>
      <c r="N23" s="41" t="s">
        <v>158</v>
      </c>
      <c r="O23" s="41" t="s">
        <v>122</v>
      </c>
      <c r="P23" s="41" t="s">
        <v>123</v>
      </c>
      <c r="Q23" s="41" t="s">
        <v>124</v>
      </c>
      <c r="R23" s="41" t="s">
        <v>125</v>
      </c>
      <c r="S23" s="41" t="s">
        <v>126</v>
      </c>
      <c r="T23" s="41" t="s">
        <v>127</v>
      </c>
      <c r="U23" s="41" t="s">
        <v>128</v>
      </c>
    </row>
    <row r="24" spans="1:22" ht="20" thickBot="1" x14ac:dyDescent="0.4">
      <c r="A24" s="41" t="s">
        <v>159</v>
      </c>
      <c r="B24" s="42" t="s">
        <v>187</v>
      </c>
      <c r="C24" s="42" t="s">
        <v>257</v>
      </c>
      <c r="D24" s="42" t="s">
        <v>258</v>
      </c>
      <c r="E24" s="42" t="s">
        <v>187</v>
      </c>
      <c r="F24" s="42" t="s">
        <v>259</v>
      </c>
      <c r="G24" s="42" t="s">
        <v>260</v>
      </c>
      <c r="H24" s="42" t="s">
        <v>187</v>
      </c>
      <c r="N24" s="41" t="s">
        <v>159</v>
      </c>
      <c r="O24" s="42" t="s">
        <v>272</v>
      </c>
      <c r="P24" s="42" t="s">
        <v>187</v>
      </c>
      <c r="Q24" s="42" t="s">
        <v>273</v>
      </c>
      <c r="R24" s="42" t="s">
        <v>274</v>
      </c>
      <c r="S24" s="42" t="s">
        <v>275</v>
      </c>
      <c r="T24" s="42" t="s">
        <v>187</v>
      </c>
      <c r="U24" s="42" t="s">
        <v>276</v>
      </c>
    </row>
    <row r="25" spans="1:22" ht="20" thickBot="1" x14ac:dyDescent="0.4">
      <c r="A25" s="41" t="s">
        <v>160</v>
      </c>
      <c r="B25" s="42" t="s">
        <v>187</v>
      </c>
      <c r="C25" s="42" t="s">
        <v>257</v>
      </c>
      <c r="D25" s="42" t="s">
        <v>258</v>
      </c>
      <c r="E25" s="42" t="s">
        <v>187</v>
      </c>
      <c r="F25" s="42" t="s">
        <v>259</v>
      </c>
      <c r="G25" s="42" t="s">
        <v>260</v>
      </c>
      <c r="H25" s="42" t="s">
        <v>187</v>
      </c>
      <c r="N25" s="41" t="s">
        <v>160</v>
      </c>
      <c r="O25" s="42" t="s">
        <v>272</v>
      </c>
      <c r="P25" s="42" t="s">
        <v>187</v>
      </c>
      <c r="Q25" s="42" t="s">
        <v>277</v>
      </c>
      <c r="R25" s="42" t="s">
        <v>274</v>
      </c>
      <c r="S25" s="42" t="s">
        <v>278</v>
      </c>
      <c r="T25" s="42" t="s">
        <v>187</v>
      </c>
      <c r="U25" s="42" t="s">
        <v>276</v>
      </c>
    </row>
    <row r="26" spans="1:22" ht="20" thickBot="1" x14ac:dyDescent="0.4">
      <c r="A26" s="41" t="s">
        <v>161</v>
      </c>
      <c r="B26" s="42" t="s">
        <v>187</v>
      </c>
      <c r="C26" s="42" t="s">
        <v>257</v>
      </c>
      <c r="D26" s="42" t="s">
        <v>258</v>
      </c>
      <c r="E26" s="42" t="s">
        <v>187</v>
      </c>
      <c r="F26" s="42" t="s">
        <v>187</v>
      </c>
      <c r="G26" s="42" t="s">
        <v>260</v>
      </c>
      <c r="H26" s="42" t="s">
        <v>187</v>
      </c>
      <c r="N26" s="41" t="s">
        <v>161</v>
      </c>
      <c r="O26" s="42" t="s">
        <v>272</v>
      </c>
      <c r="P26" s="42" t="s">
        <v>187</v>
      </c>
      <c r="Q26" s="42" t="s">
        <v>279</v>
      </c>
      <c r="R26" s="42" t="s">
        <v>274</v>
      </c>
      <c r="S26" s="42" t="s">
        <v>278</v>
      </c>
      <c r="T26" s="42" t="s">
        <v>187</v>
      </c>
      <c r="U26" s="42" t="s">
        <v>276</v>
      </c>
    </row>
    <row r="27" spans="1:22" ht="20" thickBot="1" x14ac:dyDescent="0.4">
      <c r="A27" s="41" t="s">
        <v>162</v>
      </c>
      <c r="B27" s="42" t="s">
        <v>187</v>
      </c>
      <c r="C27" s="42" t="s">
        <v>257</v>
      </c>
      <c r="D27" s="42" t="s">
        <v>258</v>
      </c>
      <c r="E27" s="42" t="s">
        <v>187</v>
      </c>
      <c r="F27" s="42" t="s">
        <v>187</v>
      </c>
      <c r="G27" s="42" t="s">
        <v>260</v>
      </c>
      <c r="H27" s="42" t="s">
        <v>187</v>
      </c>
      <c r="N27" s="41" t="s">
        <v>162</v>
      </c>
      <c r="O27" s="42" t="s">
        <v>272</v>
      </c>
      <c r="P27" s="42" t="s">
        <v>187</v>
      </c>
      <c r="Q27" s="42" t="s">
        <v>279</v>
      </c>
      <c r="R27" s="42" t="s">
        <v>274</v>
      </c>
      <c r="S27" s="42" t="s">
        <v>278</v>
      </c>
      <c r="T27" s="42" t="s">
        <v>187</v>
      </c>
      <c r="U27" s="42" t="s">
        <v>276</v>
      </c>
    </row>
    <row r="28" spans="1:22" ht="20" thickBot="1" x14ac:dyDescent="0.4">
      <c r="A28" s="41" t="s">
        <v>163</v>
      </c>
      <c r="B28" s="42" t="s">
        <v>187</v>
      </c>
      <c r="C28" s="42" t="s">
        <v>257</v>
      </c>
      <c r="D28" s="42" t="s">
        <v>258</v>
      </c>
      <c r="E28" s="42" t="s">
        <v>187</v>
      </c>
      <c r="F28" s="42" t="s">
        <v>187</v>
      </c>
      <c r="G28" s="42" t="s">
        <v>260</v>
      </c>
      <c r="H28" s="42" t="s">
        <v>187</v>
      </c>
      <c r="N28" s="41" t="s">
        <v>163</v>
      </c>
      <c r="O28" s="42" t="s">
        <v>272</v>
      </c>
      <c r="P28" s="42" t="s">
        <v>187</v>
      </c>
      <c r="Q28" s="42" t="s">
        <v>279</v>
      </c>
      <c r="R28" s="42" t="s">
        <v>274</v>
      </c>
      <c r="S28" s="42" t="s">
        <v>278</v>
      </c>
      <c r="T28" s="42" t="s">
        <v>187</v>
      </c>
      <c r="U28" s="42" t="s">
        <v>276</v>
      </c>
    </row>
    <row r="29" spans="1:22" ht="20" thickBot="1" x14ac:dyDescent="0.4">
      <c r="A29" s="41" t="s">
        <v>164</v>
      </c>
      <c r="B29" s="42" t="s">
        <v>187</v>
      </c>
      <c r="C29" s="42" t="s">
        <v>257</v>
      </c>
      <c r="D29" s="42" t="s">
        <v>261</v>
      </c>
      <c r="E29" s="42" t="s">
        <v>187</v>
      </c>
      <c r="F29" s="42" t="s">
        <v>187</v>
      </c>
      <c r="G29" s="42" t="s">
        <v>260</v>
      </c>
      <c r="H29" s="42" t="s">
        <v>187</v>
      </c>
      <c r="N29" s="41" t="s">
        <v>164</v>
      </c>
      <c r="O29" s="42" t="s">
        <v>272</v>
      </c>
      <c r="P29" s="42" t="s">
        <v>187</v>
      </c>
      <c r="Q29" s="42" t="s">
        <v>279</v>
      </c>
      <c r="R29" s="42" t="s">
        <v>274</v>
      </c>
      <c r="S29" s="42" t="s">
        <v>278</v>
      </c>
      <c r="T29" s="42" t="s">
        <v>187</v>
      </c>
      <c r="U29" s="42" t="s">
        <v>276</v>
      </c>
    </row>
    <row r="30" spans="1:22" ht="20" thickBot="1" x14ac:dyDescent="0.4">
      <c r="A30" s="41" t="s">
        <v>165</v>
      </c>
      <c r="B30" s="42" t="s">
        <v>187</v>
      </c>
      <c r="C30" s="42" t="s">
        <v>262</v>
      </c>
      <c r="D30" s="42" t="s">
        <v>261</v>
      </c>
      <c r="E30" s="42" t="s">
        <v>187</v>
      </c>
      <c r="F30" s="42" t="s">
        <v>187</v>
      </c>
      <c r="G30" s="42" t="s">
        <v>260</v>
      </c>
      <c r="H30" s="42" t="s">
        <v>187</v>
      </c>
      <c r="N30" s="41" t="s">
        <v>165</v>
      </c>
      <c r="O30" s="42" t="s">
        <v>272</v>
      </c>
      <c r="P30" s="42" t="s">
        <v>187</v>
      </c>
      <c r="Q30" s="42" t="s">
        <v>279</v>
      </c>
      <c r="R30" s="42" t="s">
        <v>274</v>
      </c>
      <c r="S30" s="42" t="s">
        <v>280</v>
      </c>
      <c r="T30" s="42" t="s">
        <v>187</v>
      </c>
      <c r="U30" s="42" t="s">
        <v>276</v>
      </c>
    </row>
    <row r="31" spans="1:22" ht="20" thickBot="1" x14ac:dyDescent="0.4">
      <c r="A31" s="41" t="s">
        <v>166</v>
      </c>
      <c r="B31" s="42" t="s">
        <v>187</v>
      </c>
      <c r="C31" s="42" t="s">
        <v>262</v>
      </c>
      <c r="D31" s="42" t="s">
        <v>263</v>
      </c>
      <c r="E31" s="42" t="s">
        <v>187</v>
      </c>
      <c r="F31" s="42" t="s">
        <v>187</v>
      </c>
      <c r="G31" s="42" t="s">
        <v>260</v>
      </c>
      <c r="H31" s="42" t="s">
        <v>187</v>
      </c>
      <c r="N31" s="41" t="s">
        <v>166</v>
      </c>
      <c r="O31" s="42" t="s">
        <v>272</v>
      </c>
      <c r="P31" s="42" t="s">
        <v>187</v>
      </c>
      <c r="Q31" s="42" t="s">
        <v>279</v>
      </c>
      <c r="R31" s="42" t="s">
        <v>274</v>
      </c>
      <c r="S31" s="42" t="s">
        <v>280</v>
      </c>
      <c r="T31" s="42" t="s">
        <v>187</v>
      </c>
      <c r="U31" s="42" t="s">
        <v>276</v>
      </c>
    </row>
    <row r="32" spans="1:22" ht="20" thickBot="1" x14ac:dyDescent="0.4">
      <c r="A32" s="41" t="s">
        <v>167</v>
      </c>
      <c r="B32" s="42" t="s">
        <v>187</v>
      </c>
      <c r="C32" s="42" t="s">
        <v>264</v>
      </c>
      <c r="D32" s="42" t="s">
        <v>263</v>
      </c>
      <c r="E32" s="42" t="s">
        <v>187</v>
      </c>
      <c r="F32" s="42" t="s">
        <v>187</v>
      </c>
      <c r="G32" s="42" t="s">
        <v>260</v>
      </c>
      <c r="H32" s="42" t="s">
        <v>187</v>
      </c>
      <c r="N32" s="41" t="s">
        <v>167</v>
      </c>
      <c r="O32" s="42" t="s">
        <v>281</v>
      </c>
      <c r="P32" s="42" t="s">
        <v>187</v>
      </c>
      <c r="Q32" s="42" t="s">
        <v>279</v>
      </c>
      <c r="R32" s="42" t="s">
        <v>274</v>
      </c>
      <c r="S32" s="42" t="s">
        <v>280</v>
      </c>
      <c r="T32" s="42" t="s">
        <v>187</v>
      </c>
      <c r="U32" s="42" t="s">
        <v>276</v>
      </c>
    </row>
    <row r="33" spans="1:21" ht="20" thickBot="1" x14ac:dyDescent="0.4">
      <c r="A33" s="41" t="s">
        <v>168</v>
      </c>
      <c r="B33" s="42" t="s">
        <v>187</v>
      </c>
      <c r="C33" s="42" t="s">
        <v>264</v>
      </c>
      <c r="D33" s="42" t="s">
        <v>263</v>
      </c>
      <c r="E33" s="42" t="s">
        <v>187</v>
      </c>
      <c r="F33" s="42" t="s">
        <v>187</v>
      </c>
      <c r="G33" s="42" t="s">
        <v>265</v>
      </c>
      <c r="H33" s="42" t="s">
        <v>187</v>
      </c>
      <c r="N33" s="41" t="s">
        <v>168</v>
      </c>
      <c r="O33" s="42" t="s">
        <v>281</v>
      </c>
      <c r="P33" s="42" t="s">
        <v>187</v>
      </c>
      <c r="Q33" s="42" t="s">
        <v>279</v>
      </c>
      <c r="R33" s="42" t="s">
        <v>274</v>
      </c>
      <c r="S33" s="42" t="s">
        <v>280</v>
      </c>
      <c r="T33" s="42" t="s">
        <v>187</v>
      </c>
      <c r="U33" s="42" t="s">
        <v>276</v>
      </c>
    </row>
    <row r="34" spans="1:21" ht="20" thickBot="1" x14ac:dyDescent="0.4">
      <c r="A34" s="41" t="s">
        <v>169</v>
      </c>
      <c r="B34" s="42" t="s">
        <v>187</v>
      </c>
      <c r="C34" s="42" t="s">
        <v>264</v>
      </c>
      <c r="D34" s="42" t="s">
        <v>263</v>
      </c>
      <c r="E34" s="42" t="s">
        <v>187</v>
      </c>
      <c r="F34" s="42" t="s">
        <v>187</v>
      </c>
      <c r="G34" s="42" t="s">
        <v>265</v>
      </c>
      <c r="H34" s="42" t="s">
        <v>187</v>
      </c>
      <c r="N34" s="41" t="s">
        <v>169</v>
      </c>
      <c r="O34" s="42" t="s">
        <v>281</v>
      </c>
      <c r="P34" s="42" t="s">
        <v>187</v>
      </c>
      <c r="Q34" s="42" t="s">
        <v>279</v>
      </c>
      <c r="R34" s="42" t="s">
        <v>274</v>
      </c>
      <c r="S34" s="42" t="s">
        <v>280</v>
      </c>
      <c r="T34" s="42" t="s">
        <v>187</v>
      </c>
      <c r="U34" s="42" t="s">
        <v>276</v>
      </c>
    </row>
    <row r="35" spans="1:21" ht="20" thickBot="1" x14ac:dyDescent="0.4">
      <c r="A35" s="41" t="s">
        <v>170</v>
      </c>
      <c r="B35" s="42" t="s">
        <v>187</v>
      </c>
      <c r="C35" s="42" t="s">
        <v>264</v>
      </c>
      <c r="D35" s="42" t="s">
        <v>266</v>
      </c>
      <c r="E35" s="42" t="s">
        <v>187</v>
      </c>
      <c r="F35" s="42" t="s">
        <v>187</v>
      </c>
      <c r="G35" s="42" t="s">
        <v>265</v>
      </c>
      <c r="H35" s="42" t="s">
        <v>187</v>
      </c>
      <c r="N35" s="41" t="s">
        <v>170</v>
      </c>
      <c r="O35" s="42" t="s">
        <v>282</v>
      </c>
      <c r="P35" s="42" t="s">
        <v>187</v>
      </c>
      <c r="Q35" s="42" t="s">
        <v>279</v>
      </c>
      <c r="R35" s="42" t="s">
        <v>274</v>
      </c>
      <c r="S35" s="42" t="s">
        <v>280</v>
      </c>
      <c r="T35" s="42" t="s">
        <v>187</v>
      </c>
      <c r="U35" s="42" t="s">
        <v>276</v>
      </c>
    </row>
    <row r="36" spans="1:21" ht="20" thickBot="1" x14ac:dyDescent="0.4">
      <c r="A36" s="41" t="s">
        <v>171</v>
      </c>
      <c r="B36" s="42" t="s">
        <v>187</v>
      </c>
      <c r="C36" s="42" t="s">
        <v>264</v>
      </c>
      <c r="D36" s="42" t="s">
        <v>266</v>
      </c>
      <c r="E36" s="42" t="s">
        <v>187</v>
      </c>
      <c r="F36" s="42" t="s">
        <v>187</v>
      </c>
      <c r="G36" s="42" t="s">
        <v>265</v>
      </c>
      <c r="H36" s="42" t="s">
        <v>187</v>
      </c>
      <c r="N36" s="41" t="s">
        <v>171</v>
      </c>
      <c r="O36" s="42" t="s">
        <v>187</v>
      </c>
      <c r="P36" s="42" t="s">
        <v>187</v>
      </c>
      <c r="Q36" s="42" t="s">
        <v>279</v>
      </c>
      <c r="R36" s="42" t="s">
        <v>283</v>
      </c>
      <c r="S36" s="42" t="s">
        <v>280</v>
      </c>
      <c r="T36" s="42" t="s">
        <v>187</v>
      </c>
      <c r="U36" s="42" t="s">
        <v>276</v>
      </c>
    </row>
    <row r="37" spans="1:21" ht="20" thickBot="1" x14ac:dyDescent="0.4">
      <c r="A37" s="41" t="s">
        <v>172</v>
      </c>
      <c r="B37" s="42" t="s">
        <v>187</v>
      </c>
      <c r="C37" s="42" t="s">
        <v>264</v>
      </c>
      <c r="D37" s="42" t="s">
        <v>267</v>
      </c>
      <c r="E37" s="42" t="s">
        <v>187</v>
      </c>
      <c r="F37" s="42" t="s">
        <v>187</v>
      </c>
      <c r="G37" s="42" t="s">
        <v>265</v>
      </c>
      <c r="H37" s="42" t="s">
        <v>187</v>
      </c>
      <c r="N37" s="41" t="s">
        <v>172</v>
      </c>
      <c r="O37" s="42" t="s">
        <v>187</v>
      </c>
      <c r="P37" s="42" t="s">
        <v>187</v>
      </c>
      <c r="Q37" s="42" t="s">
        <v>279</v>
      </c>
      <c r="R37" s="42" t="s">
        <v>283</v>
      </c>
      <c r="S37" s="42" t="s">
        <v>284</v>
      </c>
      <c r="T37" s="42" t="s">
        <v>187</v>
      </c>
      <c r="U37" s="42" t="s">
        <v>187</v>
      </c>
    </row>
    <row r="38" spans="1:21" ht="20" thickBot="1" x14ac:dyDescent="0.4">
      <c r="A38" s="41" t="s">
        <v>173</v>
      </c>
      <c r="B38" s="42" t="s">
        <v>187</v>
      </c>
      <c r="C38" s="42" t="s">
        <v>264</v>
      </c>
      <c r="D38" s="42" t="s">
        <v>267</v>
      </c>
      <c r="E38" s="42" t="s">
        <v>187</v>
      </c>
      <c r="F38" s="42" t="s">
        <v>187</v>
      </c>
      <c r="G38" s="42" t="s">
        <v>265</v>
      </c>
      <c r="H38" s="42" t="s">
        <v>187</v>
      </c>
      <c r="N38" s="41" t="s">
        <v>173</v>
      </c>
      <c r="O38" s="42" t="s">
        <v>187</v>
      </c>
      <c r="P38" s="42" t="s">
        <v>187</v>
      </c>
      <c r="Q38" s="42" t="s">
        <v>279</v>
      </c>
      <c r="R38" s="42" t="s">
        <v>283</v>
      </c>
      <c r="S38" s="42" t="s">
        <v>284</v>
      </c>
      <c r="T38" s="42" t="s">
        <v>187</v>
      </c>
      <c r="U38" s="42" t="s">
        <v>187</v>
      </c>
    </row>
    <row r="39" spans="1:21" ht="20" thickBot="1" x14ac:dyDescent="0.4">
      <c r="A39" s="41" t="s">
        <v>174</v>
      </c>
      <c r="B39" s="42" t="s">
        <v>187</v>
      </c>
      <c r="C39" s="42" t="s">
        <v>264</v>
      </c>
      <c r="D39" s="42" t="s">
        <v>267</v>
      </c>
      <c r="E39" s="42" t="s">
        <v>187</v>
      </c>
      <c r="F39" s="42" t="s">
        <v>187</v>
      </c>
      <c r="G39" s="42" t="s">
        <v>265</v>
      </c>
      <c r="H39" s="42" t="s">
        <v>187</v>
      </c>
      <c r="N39" s="41" t="s">
        <v>174</v>
      </c>
      <c r="O39" s="42" t="s">
        <v>187</v>
      </c>
      <c r="P39" s="42" t="s">
        <v>187</v>
      </c>
      <c r="Q39" s="42" t="s">
        <v>279</v>
      </c>
      <c r="R39" s="42" t="s">
        <v>283</v>
      </c>
      <c r="S39" s="42" t="s">
        <v>285</v>
      </c>
      <c r="T39" s="42" t="s">
        <v>187</v>
      </c>
      <c r="U39" s="42" t="s">
        <v>187</v>
      </c>
    </row>
    <row r="40" spans="1:21" ht="20" thickBot="1" x14ac:dyDescent="0.4">
      <c r="A40" s="41" t="s">
        <v>175</v>
      </c>
      <c r="B40" s="42" t="s">
        <v>187</v>
      </c>
      <c r="C40" s="42" t="s">
        <v>264</v>
      </c>
      <c r="D40" s="42" t="s">
        <v>268</v>
      </c>
      <c r="E40" s="42" t="s">
        <v>187</v>
      </c>
      <c r="F40" s="42" t="s">
        <v>187</v>
      </c>
      <c r="G40" s="42" t="s">
        <v>187</v>
      </c>
      <c r="H40" s="42" t="s">
        <v>187</v>
      </c>
      <c r="N40" s="41" t="s">
        <v>175</v>
      </c>
      <c r="O40" s="42" t="s">
        <v>187</v>
      </c>
      <c r="P40" s="42" t="s">
        <v>187</v>
      </c>
      <c r="Q40" s="42" t="s">
        <v>279</v>
      </c>
      <c r="R40" s="42" t="s">
        <v>283</v>
      </c>
      <c r="S40" s="42" t="s">
        <v>285</v>
      </c>
      <c r="T40" s="42" t="s">
        <v>187</v>
      </c>
      <c r="U40" s="42" t="s">
        <v>187</v>
      </c>
    </row>
    <row r="41" spans="1:21" ht="20" thickBot="1" x14ac:dyDescent="0.4">
      <c r="A41" s="41" t="s">
        <v>176</v>
      </c>
      <c r="B41" s="42" t="s">
        <v>187</v>
      </c>
      <c r="C41" s="42" t="s">
        <v>264</v>
      </c>
      <c r="D41" s="42" t="s">
        <v>187</v>
      </c>
      <c r="E41" s="42" t="s">
        <v>187</v>
      </c>
      <c r="F41" s="42" t="s">
        <v>187</v>
      </c>
      <c r="G41" s="42" t="s">
        <v>187</v>
      </c>
      <c r="H41" s="42" t="s">
        <v>187</v>
      </c>
      <c r="N41" s="41" t="s">
        <v>176</v>
      </c>
      <c r="O41" s="42" t="s">
        <v>187</v>
      </c>
      <c r="P41" s="42" t="s">
        <v>187</v>
      </c>
      <c r="Q41" s="42" t="s">
        <v>279</v>
      </c>
      <c r="R41" s="42" t="s">
        <v>187</v>
      </c>
      <c r="S41" s="42" t="s">
        <v>286</v>
      </c>
      <c r="T41" s="42" t="s">
        <v>187</v>
      </c>
      <c r="U41" s="42" t="s">
        <v>187</v>
      </c>
    </row>
    <row r="42" spans="1:21" ht="20" thickBot="1" x14ac:dyDescent="0.4">
      <c r="A42" s="41" t="s">
        <v>177</v>
      </c>
      <c r="B42" s="42" t="s">
        <v>187</v>
      </c>
      <c r="C42" s="42" t="s">
        <v>264</v>
      </c>
      <c r="D42" s="42" t="s">
        <v>187</v>
      </c>
      <c r="E42" s="42" t="s">
        <v>187</v>
      </c>
      <c r="F42" s="42" t="s">
        <v>187</v>
      </c>
      <c r="G42" s="42" t="s">
        <v>187</v>
      </c>
      <c r="H42" s="42" t="s">
        <v>187</v>
      </c>
      <c r="N42" s="41" t="s">
        <v>177</v>
      </c>
      <c r="O42" s="42" t="s">
        <v>187</v>
      </c>
      <c r="P42" s="42" t="s">
        <v>187</v>
      </c>
      <c r="Q42" s="42" t="s">
        <v>279</v>
      </c>
      <c r="R42" s="42" t="s">
        <v>187</v>
      </c>
      <c r="S42" s="42" t="s">
        <v>286</v>
      </c>
      <c r="T42" s="42" t="s">
        <v>187</v>
      </c>
      <c r="U42" s="42" t="s">
        <v>187</v>
      </c>
    </row>
    <row r="43" spans="1:21" ht="20" thickBot="1" x14ac:dyDescent="0.4">
      <c r="A43" s="41" t="s">
        <v>178</v>
      </c>
      <c r="B43" s="42" t="s">
        <v>187</v>
      </c>
      <c r="C43" s="42" t="s">
        <v>264</v>
      </c>
      <c r="D43" s="42" t="s">
        <v>187</v>
      </c>
      <c r="E43" s="42" t="s">
        <v>187</v>
      </c>
      <c r="F43" s="42" t="s">
        <v>187</v>
      </c>
      <c r="G43" s="42" t="s">
        <v>187</v>
      </c>
      <c r="H43" s="42" t="s">
        <v>187</v>
      </c>
      <c r="N43" s="41" t="s">
        <v>178</v>
      </c>
      <c r="O43" s="42" t="s">
        <v>187</v>
      </c>
      <c r="P43" s="42" t="s">
        <v>187</v>
      </c>
      <c r="Q43" s="42" t="s">
        <v>279</v>
      </c>
      <c r="R43" s="42" t="s">
        <v>187</v>
      </c>
      <c r="S43" s="42" t="s">
        <v>286</v>
      </c>
      <c r="T43" s="42" t="s">
        <v>187</v>
      </c>
      <c r="U43" s="42" t="s">
        <v>187</v>
      </c>
    </row>
    <row r="44" spans="1:21" ht="15" thickBot="1" x14ac:dyDescent="0.4">
      <c r="A44" s="41" t="s">
        <v>179</v>
      </c>
      <c r="B44" s="42" t="s">
        <v>187</v>
      </c>
      <c r="C44" s="42" t="s">
        <v>187</v>
      </c>
      <c r="D44" s="42" t="s">
        <v>187</v>
      </c>
      <c r="E44" s="42" t="s">
        <v>187</v>
      </c>
      <c r="F44" s="42" t="s">
        <v>187</v>
      </c>
      <c r="G44" s="42" t="s">
        <v>187</v>
      </c>
      <c r="H44" s="42" t="s">
        <v>187</v>
      </c>
      <c r="N44" s="41" t="s">
        <v>179</v>
      </c>
      <c r="O44" s="42" t="s">
        <v>187</v>
      </c>
      <c r="P44" s="42" t="s">
        <v>187</v>
      </c>
      <c r="Q44" s="42" t="s">
        <v>279</v>
      </c>
      <c r="R44" s="42" t="s">
        <v>187</v>
      </c>
      <c r="S44" s="42" t="s">
        <v>286</v>
      </c>
      <c r="T44" s="42" t="s">
        <v>187</v>
      </c>
      <c r="U44" s="42" t="s">
        <v>187</v>
      </c>
    </row>
    <row r="45" spans="1:21" ht="15" thickBot="1" x14ac:dyDescent="0.4">
      <c r="A45" s="41" t="s">
        <v>180</v>
      </c>
      <c r="B45" s="42" t="s">
        <v>187</v>
      </c>
      <c r="C45" s="42" t="s">
        <v>187</v>
      </c>
      <c r="D45" s="42" t="s">
        <v>187</v>
      </c>
      <c r="E45" s="42" t="s">
        <v>187</v>
      </c>
      <c r="F45" s="42" t="s">
        <v>187</v>
      </c>
      <c r="G45" s="42" t="s">
        <v>187</v>
      </c>
      <c r="H45" s="42" t="s">
        <v>187</v>
      </c>
      <c r="N45" s="41" t="s">
        <v>180</v>
      </c>
      <c r="O45" s="42" t="s">
        <v>187</v>
      </c>
      <c r="P45" s="42" t="s">
        <v>187</v>
      </c>
      <c r="Q45" s="42" t="s">
        <v>279</v>
      </c>
      <c r="R45" s="42" t="s">
        <v>187</v>
      </c>
      <c r="S45" s="42" t="s">
        <v>187</v>
      </c>
      <c r="T45" s="42" t="s">
        <v>187</v>
      </c>
      <c r="U45" s="42" t="s">
        <v>187</v>
      </c>
    </row>
    <row r="46" spans="1:21" ht="15" thickBot="1" x14ac:dyDescent="0.4">
      <c r="A46" s="41" t="s">
        <v>181</v>
      </c>
      <c r="B46" s="42" t="s">
        <v>187</v>
      </c>
      <c r="C46" s="42" t="s">
        <v>187</v>
      </c>
      <c r="D46" s="42" t="s">
        <v>187</v>
      </c>
      <c r="E46" s="42" t="s">
        <v>187</v>
      </c>
      <c r="F46" s="42" t="s">
        <v>187</v>
      </c>
      <c r="G46" s="42" t="s">
        <v>187</v>
      </c>
      <c r="H46" s="42" t="s">
        <v>187</v>
      </c>
      <c r="N46" s="41" t="s">
        <v>181</v>
      </c>
      <c r="O46" s="42" t="s">
        <v>187</v>
      </c>
      <c r="P46" s="42" t="s">
        <v>187</v>
      </c>
      <c r="Q46" s="42" t="s">
        <v>279</v>
      </c>
      <c r="R46" s="42" t="s">
        <v>187</v>
      </c>
      <c r="S46" s="42" t="s">
        <v>187</v>
      </c>
      <c r="T46" s="42" t="s">
        <v>187</v>
      </c>
      <c r="U46" s="42" t="s">
        <v>187</v>
      </c>
    </row>
    <row r="47" spans="1:21" ht="15" thickBot="1" x14ac:dyDescent="0.4">
      <c r="A47" s="41" t="s">
        <v>182</v>
      </c>
      <c r="B47" s="42" t="s">
        <v>187</v>
      </c>
      <c r="C47" s="42" t="s">
        <v>187</v>
      </c>
      <c r="D47" s="42" t="s">
        <v>187</v>
      </c>
      <c r="E47" s="42" t="s">
        <v>187</v>
      </c>
      <c r="F47" s="42" t="s">
        <v>187</v>
      </c>
      <c r="G47" s="42" t="s">
        <v>187</v>
      </c>
      <c r="H47" s="42" t="s">
        <v>187</v>
      </c>
      <c r="N47" s="41" t="s">
        <v>182</v>
      </c>
      <c r="O47" s="42" t="s">
        <v>187</v>
      </c>
      <c r="P47" s="42" t="s">
        <v>187</v>
      </c>
      <c r="Q47" s="42" t="s">
        <v>279</v>
      </c>
      <c r="R47" s="42" t="s">
        <v>187</v>
      </c>
      <c r="S47" s="42" t="s">
        <v>187</v>
      </c>
      <c r="T47" s="42" t="s">
        <v>187</v>
      </c>
      <c r="U47" s="42" t="s">
        <v>187</v>
      </c>
    </row>
    <row r="48" spans="1:21" ht="15" thickBot="1" x14ac:dyDescent="0.4">
      <c r="A48" s="41" t="s">
        <v>183</v>
      </c>
      <c r="B48" s="42" t="s">
        <v>187</v>
      </c>
      <c r="C48" s="42" t="s">
        <v>187</v>
      </c>
      <c r="D48" s="42" t="s">
        <v>187</v>
      </c>
      <c r="E48" s="42" t="s">
        <v>187</v>
      </c>
      <c r="F48" s="42" t="s">
        <v>187</v>
      </c>
      <c r="G48" s="42" t="s">
        <v>187</v>
      </c>
      <c r="H48" s="42" t="s">
        <v>187</v>
      </c>
      <c r="N48" s="41" t="s">
        <v>183</v>
      </c>
      <c r="O48" s="42" t="s">
        <v>187</v>
      </c>
      <c r="P48" s="42" t="s">
        <v>187</v>
      </c>
      <c r="Q48" s="42" t="s">
        <v>187</v>
      </c>
      <c r="R48" s="42" t="s">
        <v>187</v>
      </c>
      <c r="S48" s="42" t="s">
        <v>187</v>
      </c>
      <c r="T48" s="42" t="s">
        <v>187</v>
      </c>
      <c r="U48" s="42" t="s">
        <v>187</v>
      </c>
    </row>
    <row r="49" spans="1:21" ht="15" thickBot="1" x14ac:dyDescent="0.4">
      <c r="A49" s="41" t="s">
        <v>184</v>
      </c>
      <c r="B49" s="42" t="s">
        <v>187</v>
      </c>
      <c r="C49" s="42" t="s">
        <v>187</v>
      </c>
      <c r="D49" s="42" t="s">
        <v>187</v>
      </c>
      <c r="E49" s="42" t="s">
        <v>187</v>
      </c>
      <c r="F49" s="42" t="s">
        <v>187</v>
      </c>
      <c r="G49" s="42" t="s">
        <v>187</v>
      </c>
      <c r="H49" s="42" t="s">
        <v>187</v>
      </c>
      <c r="N49" s="41" t="s">
        <v>184</v>
      </c>
      <c r="O49" s="42" t="s">
        <v>187</v>
      </c>
      <c r="P49" s="42" t="s">
        <v>187</v>
      </c>
      <c r="Q49" s="42" t="s">
        <v>187</v>
      </c>
      <c r="R49" s="42" t="s">
        <v>187</v>
      </c>
      <c r="S49" s="42" t="s">
        <v>187</v>
      </c>
      <c r="T49" s="42" t="s">
        <v>187</v>
      </c>
      <c r="U49" s="42" t="s">
        <v>187</v>
      </c>
    </row>
    <row r="50" spans="1:21" ht="15" thickBot="1" x14ac:dyDescent="0.4">
      <c r="A50" s="41" t="s">
        <v>185</v>
      </c>
      <c r="B50" s="42" t="s">
        <v>187</v>
      </c>
      <c r="C50" s="42" t="s">
        <v>187</v>
      </c>
      <c r="D50" s="42" t="s">
        <v>187</v>
      </c>
      <c r="E50" s="42" t="s">
        <v>187</v>
      </c>
      <c r="F50" s="42" t="s">
        <v>187</v>
      </c>
      <c r="G50" s="42" t="s">
        <v>187</v>
      </c>
      <c r="H50" s="42" t="s">
        <v>187</v>
      </c>
      <c r="N50" s="41" t="s">
        <v>185</v>
      </c>
      <c r="O50" s="42" t="s">
        <v>187</v>
      </c>
      <c r="P50" s="42" t="s">
        <v>187</v>
      </c>
      <c r="Q50" s="42" t="s">
        <v>187</v>
      </c>
      <c r="R50" s="42" t="s">
        <v>187</v>
      </c>
      <c r="S50" s="42" t="s">
        <v>187</v>
      </c>
      <c r="T50" s="42" t="s">
        <v>187</v>
      </c>
      <c r="U50" s="42" t="s">
        <v>187</v>
      </c>
    </row>
    <row r="51" spans="1:21" ht="15" thickBot="1" x14ac:dyDescent="0.4">
      <c r="A51" s="41" t="s">
        <v>186</v>
      </c>
      <c r="B51" s="42" t="s">
        <v>187</v>
      </c>
      <c r="C51" s="42" t="s">
        <v>187</v>
      </c>
      <c r="D51" s="42" t="s">
        <v>187</v>
      </c>
      <c r="E51" s="42" t="s">
        <v>187</v>
      </c>
      <c r="F51" s="42" t="s">
        <v>187</v>
      </c>
      <c r="G51" s="42" t="s">
        <v>187</v>
      </c>
      <c r="H51" s="42" t="s">
        <v>187</v>
      </c>
      <c r="N51" s="41" t="s">
        <v>186</v>
      </c>
      <c r="O51" s="42" t="s">
        <v>187</v>
      </c>
      <c r="P51" s="42" t="s">
        <v>187</v>
      </c>
      <c r="Q51" s="42" t="s">
        <v>187</v>
      </c>
      <c r="R51" s="42" t="s">
        <v>187</v>
      </c>
      <c r="S51" s="42" t="s">
        <v>187</v>
      </c>
      <c r="T51" s="42" t="s">
        <v>187</v>
      </c>
      <c r="U51" s="42" t="s">
        <v>187</v>
      </c>
    </row>
    <row r="52" spans="1:21" ht="18.5" thickBot="1" x14ac:dyDescent="0.4">
      <c r="A52" s="21"/>
      <c r="N52" s="21"/>
    </row>
    <row r="53" spans="1:21" ht="15" thickBot="1" x14ac:dyDescent="0.4">
      <c r="A53" s="41" t="s">
        <v>188</v>
      </c>
      <c r="B53" s="41" t="s">
        <v>122</v>
      </c>
      <c r="C53" s="41" t="s">
        <v>123</v>
      </c>
      <c r="D53" s="41" t="s">
        <v>124</v>
      </c>
      <c r="E53" s="41" t="s">
        <v>125</v>
      </c>
      <c r="F53" s="41" t="s">
        <v>126</v>
      </c>
      <c r="G53" s="41" t="s">
        <v>127</v>
      </c>
      <c r="H53" s="41" t="s">
        <v>128</v>
      </c>
      <c r="N53" s="41" t="s">
        <v>188</v>
      </c>
      <c r="O53" s="41" t="s">
        <v>122</v>
      </c>
      <c r="P53" s="41" t="s">
        <v>123</v>
      </c>
      <c r="Q53" s="41" t="s">
        <v>124</v>
      </c>
      <c r="R53" s="41" t="s">
        <v>125</v>
      </c>
      <c r="S53" s="41" t="s">
        <v>126</v>
      </c>
      <c r="T53" s="41" t="s">
        <v>127</v>
      </c>
      <c r="U53" s="41" t="s">
        <v>128</v>
      </c>
    </row>
    <row r="54" spans="1:21" ht="15" thickBot="1" x14ac:dyDescent="0.4">
      <c r="A54" s="41" t="s">
        <v>159</v>
      </c>
      <c r="B54" s="42">
        <v>0</v>
      </c>
      <c r="C54" s="42">
        <v>16238.5</v>
      </c>
      <c r="D54" s="42">
        <v>29701.9</v>
      </c>
      <c r="E54" s="42">
        <v>0</v>
      </c>
      <c r="F54" s="42">
        <v>4600</v>
      </c>
      <c r="G54" s="42">
        <v>954.7</v>
      </c>
      <c r="H54" s="42">
        <v>0</v>
      </c>
      <c r="N54" s="41" t="s">
        <v>159</v>
      </c>
      <c r="O54" s="42">
        <v>10419.4</v>
      </c>
      <c r="P54" s="42">
        <v>0</v>
      </c>
      <c r="Q54" s="42">
        <v>5946.5</v>
      </c>
      <c r="R54" s="42">
        <v>18187.8</v>
      </c>
      <c r="S54" s="42">
        <v>21808.6</v>
      </c>
      <c r="T54" s="42">
        <v>0</v>
      </c>
      <c r="U54" s="42">
        <v>1000.7</v>
      </c>
    </row>
    <row r="55" spans="1:21" ht="15" thickBot="1" x14ac:dyDescent="0.4">
      <c r="A55" s="41" t="s">
        <v>160</v>
      </c>
      <c r="B55" s="42">
        <v>0</v>
      </c>
      <c r="C55" s="42">
        <v>16238.5</v>
      </c>
      <c r="D55" s="42">
        <v>29701.9</v>
      </c>
      <c r="E55" s="42">
        <v>0</v>
      </c>
      <c r="F55" s="42">
        <v>4600</v>
      </c>
      <c r="G55" s="42">
        <v>954.7</v>
      </c>
      <c r="H55" s="42">
        <v>0</v>
      </c>
      <c r="N55" s="41" t="s">
        <v>160</v>
      </c>
      <c r="O55" s="42">
        <v>10419.4</v>
      </c>
      <c r="P55" s="42">
        <v>0</v>
      </c>
      <c r="Q55" s="42">
        <v>1924.4</v>
      </c>
      <c r="R55" s="42">
        <v>18187.8</v>
      </c>
      <c r="S55" s="42">
        <v>15845.4</v>
      </c>
      <c r="T55" s="42">
        <v>0</v>
      </c>
      <c r="U55" s="42">
        <v>1000.7</v>
      </c>
    </row>
    <row r="56" spans="1:21" ht="15" thickBot="1" x14ac:dyDescent="0.4">
      <c r="A56" s="41" t="s">
        <v>161</v>
      </c>
      <c r="B56" s="42">
        <v>0</v>
      </c>
      <c r="C56" s="42">
        <v>16238.5</v>
      </c>
      <c r="D56" s="42">
        <v>29701.9</v>
      </c>
      <c r="E56" s="42">
        <v>0</v>
      </c>
      <c r="F56" s="42">
        <v>0</v>
      </c>
      <c r="G56" s="42">
        <v>954.7</v>
      </c>
      <c r="H56" s="42">
        <v>0</v>
      </c>
      <c r="N56" s="41" t="s">
        <v>161</v>
      </c>
      <c r="O56" s="42">
        <v>10419.4</v>
      </c>
      <c r="P56" s="42">
        <v>0</v>
      </c>
      <c r="Q56" s="42">
        <v>1039.4000000000001</v>
      </c>
      <c r="R56" s="42">
        <v>18187.8</v>
      </c>
      <c r="S56" s="42">
        <v>15845.4</v>
      </c>
      <c r="T56" s="42">
        <v>0</v>
      </c>
      <c r="U56" s="42">
        <v>1000.7</v>
      </c>
    </row>
    <row r="57" spans="1:21" ht="15" thickBot="1" x14ac:dyDescent="0.4">
      <c r="A57" s="41" t="s">
        <v>162</v>
      </c>
      <c r="B57" s="42">
        <v>0</v>
      </c>
      <c r="C57" s="42">
        <v>16238.5</v>
      </c>
      <c r="D57" s="42">
        <v>29701.9</v>
      </c>
      <c r="E57" s="42">
        <v>0</v>
      </c>
      <c r="F57" s="42">
        <v>0</v>
      </c>
      <c r="G57" s="42">
        <v>954.7</v>
      </c>
      <c r="H57" s="42">
        <v>0</v>
      </c>
      <c r="N57" s="41" t="s">
        <v>162</v>
      </c>
      <c r="O57" s="42">
        <v>10419.4</v>
      </c>
      <c r="P57" s="42">
        <v>0</v>
      </c>
      <c r="Q57" s="42">
        <v>1039.4000000000001</v>
      </c>
      <c r="R57" s="42">
        <v>18187.8</v>
      </c>
      <c r="S57" s="42">
        <v>15845.4</v>
      </c>
      <c r="T57" s="42">
        <v>0</v>
      </c>
      <c r="U57" s="42">
        <v>1000.7</v>
      </c>
    </row>
    <row r="58" spans="1:21" ht="15" thickBot="1" x14ac:dyDescent="0.4">
      <c r="A58" s="41" t="s">
        <v>163</v>
      </c>
      <c r="B58" s="42">
        <v>0</v>
      </c>
      <c r="C58" s="42">
        <v>16238.5</v>
      </c>
      <c r="D58" s="42">
        <v>29701.9</v>
      </c>
      <c r="E58" s="42">
        <v>0</v>
      </c>
      <c r="F58" s="42">
        <v>0</v>
      </c>
      <c r="G58" s="42">
        <v>954.7</v>
      </c>
      <c r="H58" s="42">
        <v>0</v>
      </c>
      <c r="N58" s="41" t="s">
        <v>163</v>
      </c>
      <c r="O58" s="42">
        <v>10419.4</v>
      </c>
      <c r="P58" s="42">
        <v>0</v>
      </c>
      <c r="Q58" s="42">
        <v>1039.4000000000001</v>
      </c>
      <c r="R58" s="42">
        <v>18187.8</v>
      </c>
      <c r="S58" s="42">
        <v>15845.4</v>
      </c>
      <c r="T58" s="42">
        <v>0</v>
      </c>
      <c r="U58" s="42">
        <v>1000.7</v>
      </c>
    </row>
    <row r="59" spans="1:21" ht="15" thickBot="1" x14ac:dyDescent="0.4">
      <c r="A59" s="41" t="s">
        <v>164</v>
      </c>
      <c r="B59" s="42">
        <v>0</v>
      </c>
      <c r="C59" s="42">
        <v>16238.5</v>
      </c>
      <c r="D59" s="42">
        <v>26459.4</v>
      </c>
      <c r="E59" s="42">
        <v>0</v>
      </c>
      <c r="F59" s="42">
        <v>0</v>
      </c>
      <c r="G59" s="42">
        <v>954.7</v>
      </c>
      <c r="H59" s="42">
        <v>0</v>
      </c>
      <c r="N59" s="41" t="s">
        <v>164</v>
      </c>
      <c r="O59" s="42">
        <v>10419.4</v>
      </c>
      <c r="P59" s="42">
        <v>0</v>
      </c>
      <c r="Q59" s="42">
        <v>1039.4000000000001</v>
      </c>
      <c r="R59" s="42">
        <v>18187.8</v>
      </c>
      <c r="S59" s="42">
        <v>15845.4</v>
      </c>
      <c r="T59" s="42">
        <v>0</v>
      </c>
      <c r="U59" s="42">
        <v>1000.7</v>
      </c>
    </row>
    <row r="60" spans="1:21" ht="15" thickBot="1" x14ac:dyDescent="0.4">
      <c r="A60" s="41" t="s">
        <v>165</v>
      </c>
      <c r="B60" s="42">
        <v>0</v>
      </c>
      <c r="C60" s="42">
        <v>14620.1</v>
      </c>
      <c r="D60" s="42">
        <v>26459.4</v>
      </c>
      <c r="E60" s="42">
        <v>0</v>
      </c>
      <c r="F60" s="42">
        <v>0</v>
      </c>
      <c r="G60" s="42">
        <v>954.7</v>
      </c>
      <c r="H60" s="42">
        <v>0</v>
      </c>
      <c r="N60" s="41" t="s">
        <v>165</v>
      </c>
      <c r="O60" s="42">
        <v>10419.4</v>
      </c>
      <c r="P60" s="42">
        <v>0</v>
      </c>
      <c r="Q60" s="42">
        <v>1039.4000000000001</v>
      </c>
      <c r="R60" s="42">
        <v>18187.8</v>
      </c>
      <c r="S60" s="42">
        <v>13909.9</v>
      </c>
      <c r="T60" s="42">
        <v>0</v>
      </c>
      <c r="U60" s="42">
        <v>1000.7</v>
      </c>
    </row>
    <row r="61" spans="1:21" ht="15" thickBot="1" x14ac:dyDescent="0.4">
      <c r="A61" s="41" t="s">
        <v>166</v>
      </c>
      <c r="B61" s="42">
        <v>0</v>
      </c>
      <c r="C61" s="42">
        <v>14620.1</v>
      </c>
      <c r="D61" s="42">
        <v>18380.8</v>
      </c>
      <c r="E61" s="42">
        <v>0</v>
      </c>
      <c r="F61" s="42">
        <v>0</v>
      </c>
      <c r="G61" s="42">
        <v>954.7</v>
      </c>
      <c r="H61" s="42">
        <v>0</v>
      </c>
      <c r="N61" s="41" t="s">
        <v>166</v>
      </c>
      <c r="O61" s="42">
        <v>10419.4</v>
      </c>
      <c r="P61" s="42">
        <v>0</v>
      </c>
      <c r="Q61" s="42">
        <v>1039.4000000000001</v>
      </c>
      <c r="R61" s="42">
        <v>18187.8</v>
      </c>
      <c r="S61" s="42">
        <v>13909.9</v>
      </c>
      <c r="T61" s="42">
        <v>0</v>
      </c>
      <c r="U61" s="42">
        <v>1000.7</v>
      </c>
    </row>
    <row r="62" spans="1:21" ht="15" thickBot="1" x14ac:dyDescent="0.4">
      <c r="A62" s="41" t="s">
        <v>167</v>
      </c>
      <c r="B62" s="42">
        <v>0</v>
      </c>
      <c r="C62" s="42">
        <v>12258.2</v>
      </c>
      <c r="D62" s="42">
        <v>18380.8</v>
      </c>
      <c r="E62" s="42">
        <v>0</v>
      </c>
      <c r="F62" s="42">
        <v>0</v>
      </c>
      <c r="G62" s="42">
        <v>954.7</v>
      </c>
      <c r="H62" s="42">
        <v>0</v>
      </c>
      <c r="N62" s="41" t="s">
        <v>167</v>
      </c>
      <c r="O62" s="42">
        <v>8168.5</v>
      </c>
      <c r="P62" s="42">
        <v>0</v>
      </c>
      <c r="Q62" s="42">
        <v>1039.4000000000001</v>
      </c>
      <c r="R62" s="42">
        <v>18187.8</v>
      </c>
      <c r="S62" s="42">
        <v>13909.9</v>
      </c>
      <c r="T62" s="42">
        <v>0</v>
      </c>
      <c r="U62" s="42">
        <v>1000.7</v>
      </c>
    </row>
    <row r="63" spans="1:21" ht="15" thickBot="1" x14ac:dyDescent="0.4">
      <c r="A63" s="41" t="s">
        <v>168</v>
      </c>
      <c r="B63" s="42">
        <v>0</v>
      </c>
      <c r="C63" s="42">
        <v>12258.2</v>
      </c>
      <c r="D63" s="42">
        <v>18380.8</v>
      </c>
      <c r="E63" s="42">
        <v>0</v>
      </c>
      <c r="F63" s="42">
        <v>0</v>
      </c>
      <c r="G63" s="42">
        <v>876</v>
      </c>
      <c r="H63" s="42">
        <v>0</v>
      </c>
      <c r="N63" s="41" t="s">
        <v>168</v>
      </c>
      <c r="O63" s="42">
        <v>8168.5</v>
      </c>
      <c r="P63" s="42">
        <v>0</v>
      </c>
      <c r="Q63" s="42">
        <v>1039.4000000000001</v>
      </c>
      <c r="R63" s="42">
        <v>18187.8</v>
      </c>
      <c r="S63" s="42">
        <v>13909.9</v>
      </c>
      <c r="T63" s="42">
        <v>0</v>
      </c>
      <c r="U63" s="42">
        <v>1000.7</v>
      </c>
    </row>
    <row r="64" spans="1:21" ht="15" thickBot="1" x14ac:dyDescent="0.4">
      <c r="A64" s="41" t="s">
        <v>169</v>
      </c>
      <c r="B64" s="42">
        <v>0</v>
      </c>
      <c r="C64" s="42">
        <v>12258.2</v>
      </c>
      <c r="D64" s="42">
        <v>18380.8</v>
      </c>
      <c r="E64" s="42">
        <v>0</v>
      </c>
      <c r="F64" s="42">
        <v>0</v>
      </c>
      <c r="G64" s="42">
        <v>876</v>
      </c>
      <c r="H64" s="42">
        <v>0</v>
      </c>
      <c r="N64" s="41" t="s">
        <v>169</v>
      </c>
      <c r="O64" s="42">
        <v>8168.5</v>
      </c>
      <c r="P64" s="42">
        <v>0</v>
      </c>
      <c r="Q64" s="42">
        <v>1039.4000000000001</v>
      </c>
      <c r="R64" s="42">
        <v>18187.8</v>
      </c>
      <c r="S64" s="42">
        <v>13909.9</v>
      </c>
      <c r="T64" s="42">
        <v>0</v>
      </c>
      <c r="U64" s="42">
        <v>1000.7</v>
      </c>
    </row>
    <row r="65" spans="1:21" ht="15" thickBot="1" x14ac:dyDescent="0.4">
      <c r="A65" s="41" t="s">
        <v>170</v>
      </c>
      <c r="B65" s="42">
        <v>0</v>
      </c>
      <c r="C65" s="42">
        <v>12258.2</v>
      </c>
      <c r="D65" s="42">
        <v>16846.8</v>
      </c>
      <c r="E65" s="42">
        <v>0</v>
      </c>
      <c r="F65" s="42">
        <v>0</v>
      </c>
      <c r="G65" s="42">
        <v>876</v>
      </c>
      <c r="H65" s="42">
        <v>0</v>
      </c>
      <c r="N65" s="41" t="s">
        <v>170</v>
      </c>
      <c r="O65" s="42">
        <v>4535.7</v>
      </c>
      <c r="P65" s="42">
        <v>0</v>
      </c>
      <c r="Q65" s="42">
        <v>1039.4000000000001</v>
      </c>
      <c r="R65" s="42">
        <v>18187.8</v>
      </c>
      <c r="S65" s="42">
        <v>13909.9</v>
      </c>
      <c r="T65" s="42">
        <v>0</v>
      </c>
      <c r="U65" s="42">
        <v>1000.7</v>
      </c>
    </row>
    <row r="66" spans="1:21" ht="15" thickBot="1" x14ac:dyDescent="0.4">
      <c r="A66" s="41" t="s">
        <v>171</v>
      </c>
      <c r="B66" s="42">
        <v>0</v>
      </c>
      <c r="C66" s="42">
        <v>12258.2</v>
      </c>
      <c r="D66" s="42">
        <v>16846.8</v>
      </c>
      <c r="E66" s="42">
        <v>0</v>
      </c>
      <c r="F66" s="42">
        <v>0</v>
      </c>
      <c r="G66" s="42">
        <v>876</v>
      </c>
      <c r="H66" s="42">
        <v>0</v>
      </c>
      <c r="N66" s="41" t="s">
        <v>171</v>
      </c>
      <c r="O66" s="42">
        <v>0</v>
      </c>
      <c r="P66" s="42">
        <v>0</v>
      </c>
      <c r="Q66" s="42">
        <v>1039.4000000000001</v>
      </c>
      <c r="R66" s="42">
        <v>5946.5</v>
      </c>
      <c r="S66" s="42">
        <v>13909.9</v>
      </c>
      <c r="T66" s="42">
        <v>0</v>
      </c>
      <c r="U66" s="42">
        <v>1000.7</v>
      </c>
    </row>
    <row r="67" spans="1:21" ht="15" thickBot="1" x14ac:dyDescent="0.4">
      <c r="A67" s="41" t="s">
        <v>172</v>
      </c>
      <c r="B67" s="42">
        <v>0</v>
      </c>
      <c r="C67" s="42">
        <v>12258.2</v>
      </c>
      <c r="D67" s="42">
        <v>15286.4</v>
      </c>
      <c r="E67" s="42">
        <v>0</v>
      </c>
      <c r="F67" s="42">
        <v>0</v>
      </c>
      <c r="G67" s="42">
        <v>876</v>
      </c>
      <c r="H67" s="42">
        <v>0</v>
      </c>
      <c r="N67" s="41" t="s">
        <v>172</v>
      </c>
      <c r="O67" s="42">
        <v>0</v>
      </c>
      <c r="P67" s="42">
        <v>0</v>
      </c>
      <c r="Q67" s="42">
        <v>1039.4000000000001</v>
      </c>
      <c r="R67" s="42">
        <v>5946.5</v>
      </c>
      <c r="S67" s="42">
        <v>13896.3</v>
      </c>
      <c r="T67" s="42">
        <v>0</v>
      </c>
      <c r="U67" s="42">
        <v>0</v>
      </c>
    </row>
    <row r="68" spans="1:21" ht="15" thickBot="1" x14ac:dyDescent="0.4">
      <c r="A68" s="41" t="s">
        <v>173</v>
      </c>
      <c r="B68" s="42">
        <v>0</v>
      </c>
      <c r="C68" s="42">
        <v>12258.2</v>
      </c>
      <c r="D68" s="42">
        <v>15286.4</v>
      </c>
      <c r="E68" s="42">
        <v>0</v>
      </c>
      <c r="F68" s="42">
        <v>0</v>
      </c>
      <c r="G68" s="42">
        <v>876</v>
      </c>
      <c r="H68" s="42">
        <v>0</v>
      </c>
      <c r="N68" s="41" t="s">
        <v>173</v>
      </c>
      <c r="O68" s="42">
        <v>0</v>
      </c>
      <c r="P68" s="42">
        <v>0</v>
      </c>
      <c r="Q68" s="42">
        <v>1039.4000000000001</v>
      </c>
      <c r="R68" s="42">
        <v>5946.5</v>
      </c>
      <c r="S68" s="42">
        <v>13896.3</v>
      </c>
      <c r="T68" s="42">
        <v>0</v>
      </c>
      <c r="U68" s="42">
        <v>0</v>
      </c>
    </row>
    <row r="69" spans="1:21" ht="15" thickBot="1" x14ac:dyDescent="0.4">
      <c r="A69" s="41" t="s">
        <v>174</v>
      </c>
      <c r="B69" s="42">
        <v>0</v>
      </c>
      <c r="C69" s="42">
        <v>12258.2</v>
      </c>
      <c r="D69" s="42">
        <v>15286.4</v>
      </c>
      <c r="E69" s="42">
        <v>0</v>
      </c>
      <c r="F69" s="42">
        <v>0</v>
      </c>
      <c r="G69" s="42">
        <v>876</v>
      </c>
      <c r="H69" s="42">
        <v>0</v>
      </c>
      <c r="N69" s="41" t="s">
        <v>174</v>
      </c>
      <c r="O69" s="42">
        <v>0</v>
      </c>
      <c r="P69" s="42">
        <v>0</v>
      </c>
      <c r="Q69" s="42">
        <v>1039.4000000000001</v>
      </c>
      <c r="R69" s="42">
        <v>5946.5</v>
      </c>
      <c r="S69" s="42">
        <v>13073.5</v>
      </c>
      <c r="T69" s="42">
        <v>0</v>
      </c>
      <c r="U69" s="42">
        <v>0</v>
      </c>
    </row>
    <row r="70" spans="1:21" ht="15" thickBot="1" x14ac:dyDescent="0.4">
      <c r="A70" s="41" t="s">
        <v>175</v>
      </c>
      <c r="B70" s="42">
        <v>0</v>
      </c>
      <c r="C70" s="42">
        <v>12258.2</v>
      </c>
      <c r="D70" s="42">
        <v>5373.5</v>
      </c>
      <c r="E70" s="42">
        <v>0</v>
      </c>
      <c r="F70" s="42">
        <v>0</v>
      </c>
      <c r="G70" s="42">
        <v>0</v>
      </c>
      <c r="H70" s="42">
        <v>0</v>
      </c>
      <c r="N70" s="41" t="s">
        <v>175</v>
      </c>
      <c r="O70" s="42">
        <v>0</v>
      </c>
      <c r="P70" s="42">
        <v>0</v>
      </c>
      <c r="Q70" s="42">
        <v>1039.4000000000001</v>
      </c>
      <c r="R70" s="42">
        <v>5946.5</v>
      </c>
      <c r="S70" s="42">
        <v>13073.5</v>
      </c>
      <c r="T70" s="42">
        <v>0</v>
      </c>
      <c r="U70" s="42">
        <v>0</v>
      </c>
    </row>
    <row r="71" spans="1:21" ht="15" thickBot="1" x14ac:dyDescent="0.4">
      <c r="A71" s="41" t="s">
        <v>176</v>
      </c>
      <c r="B71" s="42">
        <v>0</v>
      </c>
      <c r="C71" s="42">
        <v>12258.2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N71" s="41" t="s">
        <v>176</v>
      </c>
      <c r="O71" s="42">
        <v>0</v>
      </c>
      <c r="P71" s="42">
        <v>0</v>
      </c>
      <c r="Q71" s="42">
        <v>1039.4000000000001</v>
      </c>
      <c r="R71" s="42">
        <v>0</v>
      </c>
      <c r="S71" s="42">
        <v>309.10000000000002</v>
      </c>
      <c r="T71" s="42">
        <v>0</v>
      </c>
      <c r="U71" s="42">
        <v>0</v>
      </c>
    </row>
    <row r="72" spans="1:21" ht="15" thickBot="1" x14ac:dyDescent="0.4">
      <c r="A72" s="41" t="s">
        <v>177</v>
      </c>
      <c r="B72" s="42">
        <v>0</v>
      </c>
      <c r="C72" s="42">
        <v>12258.2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N72" s="41" t="s">
        <v>177</v>
      </c>
      <c r="O72" s="42">
        <v>0</v>
      </c>
      <c r="P72" s="42">
        <v>0</v>
      </c>
      <c r="Q72" s="42">
        <v>1039.4000000000001</v>
      </c>
      <c r="R72" s="42">
        <v>0</v>
      </c>
      <c r="S72" s="42">
        <v>309.10000000000002</v>
      </c>
      <c r="T72" s="42">
        <v>0</v>
      </c>
      <c r="U72" s="42">
        <v>0</v>
      </c>
    </row>
    <row r="73" spans="1:21" ht="15" thickBot="1" x14ac:dyDescent="0.4">
      <c r="A73" s="41" t="s">
        <v>178</v>
      </c>
      <c r="B73" s="42">
        <v>0</v>
      </c>
      <c r="C73" s="42">
        <v>12258.2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N73" s="41" t="s">
        <v>178</v>
      </c>
      <c r="O73" s="42">
        <v>0</v>
      </c>
      <c r="P73" s="42">
        <v>0</v>
      </c>
      <c r="Q73" s="42">
        <v>1039.4000000000001</v>
      </c>
      <c r="R73" s="42">
        <v>0</v>
      </c>
      <c r="S73" s="42">
        <v>309.10000000000002</v>
      </c>
      <c r="T73" s="42">
        <v>0</v>
      </c>
      <c r="U73" s="42">
        <v>0</v>
      </c>
    </row>
    <row r="74" spans="1:21" ht="15" thickBot="1" x14ac:dyDescent="0.4">
      <c r="A74" s="41" t="s">
        <v>179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N74" s="41" t="s">
        <v>179</v>
      </c>
      <c r="O74" s="42">
        <v>0</v>
      </c>
      <c r="P74" s="42">
        <v>0</v>
      </c>
      <c r="Q74" s="42">
        <v>1039.4000000000001</v>
      </c>
      <c r="R74" s="42">
        <v>0</v>
      </c>
      <c r="S74" s="42">
        <v>309.10000000000002</v>
      </c>
      <c r="T74" s="42">
        <v>0</v>
      </c>
      <c r="U74" s="42">
        <v>0</v>
      </c>
    </row>
    <row r="75" spans="1:21" ht="15" thickBot="1" x14ac:dyDescent="0.4">
      <c r="A75" s="41" t="s">
        <v>180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N75" s="41" t="s">
        <v>180</v>
      </c>
      <c r="O75" s="42">
        <v>0</v>
      </c>
      <c r="P75" s="42">
        <v>0</v>
      </c>
      <c r="Q75" s="42">
        <v>1039.4000000000001</v>
      </c>
      <c r="R75" s="42">
        <v>0</v>
      </c>
      <c r="S75" s="42">
        <v>0</v>
      </c>
      <c r="T75" s="42">
        <v>0</v>
      </c>
      <c r="U75" s="42">
        <v>0</v>
      </c>
    </row>
    <row r="76" spans="1:21" ht="15" thickBot="1" x14ac:dyDescent="0.4">
      <c r="A76" s="41" t="s">
        <v>181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N76" s="41" t="s">
        <v>181</v>
      </c>
      <c r="O76" s="42">
        <v>0</v>
      </c>
      <c r="P76" s="42">
        <v>0</v>
      </c>
      <c r="Q76" s="42">
        <v>1039.4000000000001</v>
      </c>
      <c r="R76" s="42">
        <v>0</v>
      </c>
      <c r="S76" s="42">
        <v>0</v>
      </c>
      <c r="T76" s="42">
        <v>0</v>
      </c>
      <c r="U76" s="42">
        <v>0</v>
      </c>
    </row>
    <row r="77" spans="1:21" ht="15" thickBot="1" x14ac:dyDescent="0.4">
      <c r="A77" s="41" t="s">
        <v>182</v>
      </c>
      <c r="B77" s="42">
        <v>0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N77" s="41" t="s">
        <v>182</v>
      </c>
      <c r="O77" s="42">
        <v>0</v>
      </c>
      <c r="P77" s="42">
        <v>0</v>
      </c>
      <c r="Q77" s="42">
        <v>1039.4000000000001</v>
      </c>
      <c r="R77" s="42">
        <v>0</v>
      </c>
      <c r="S77" s="42">
        <v>0</v>
      </c>
      <c r="T77" s="42">
        <v>0</v>
      </c>
      <c r="U77" s="42">
        <v>0</v>
      </c>
    </row>
    <row r="78" spans="1:21" ht="15" thickBot="1" x14ac:dyDescent="0.4">
      <c r="A78" s="41" t="s">
        <v>183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N78" s="41" t="s">
        <v>183</v>
      </c>
      <c r="O78" s="42">
        <v>0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  <c r="U78" s="42">
        <v>0</v>
      </c>
    </row>
    <row r="79" spans="1:21" ht="15" thickBot="1" x14ac:dyDescent="0.4">
      <c r="A79" s="41" t="s">
        <v>184</v>
      </c>
      <c r="B79" s="42">
        <v>0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N79" s="41" t="s">
        <v>184</v>
      </c>
      <c r="O79" s="42">
        <v>0</v>
      </c>
      <c r="P79" s="42">
        <v>0</v>
      </c>
      <c r="Q79" s="42">
        <v>0</v>
      </c>
      <c r="R79" s="42">
        <v>0</v>
      </c>
      <c r="S79" s="42">
        <v>0</v>
      </c>
      <c r="T79" s="42">
        <v>0</v>
      </c>
      <c r="U79" s="42">
        <v>0</v>
      </c>
    </row>
    <row r="80" spans="1:21" ht="15" thickBot="1" x14ac:dyDescent="0.4">
      <c r="A80" s="41" t="s">
        <v>185</v>
      </c>
      <c r="B80" s="42">
        <v>0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N80" s="41" t="s">
        <v>185</v>
      </c>
      <c r="O80" s="42">
        <v>0</v>
      </c>
      <c r="P80" s="42">
        <v>0</v>
      </c>
      <c r="Q80" s="42">
        <v>0</v>
      </c>
      <c r="R80" s="42">
        <v>0</v>
      </c>
      <c r="S80" s="42">
        <v>0</v>
      </c>
      <c r="T80" s="42">
        <v>0</v>
      </c>
      <c r="U80" s="42">
        <v>0</v>
      </c>
    </row>
    <row r="81" spans="1:26" ht="15" thickBot="1" x14ac:dyDescent="0.4">
      <c r="A81" s="41" t="s">
        <v>186</v>
      </c>
      <c r="B81" s="42">
        <v>0</v>
      </c>
      <c r="C81" s="42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N81" s="41" t="s">
        <v>186</v>
      </c>
      <c r="O81" s="42">
        <v>0</v>
      </c>
      <c r="P81" s="42">
        <v>0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</row>
    <row r="82" spans="1:26" ht="18.5" thickBot="1" x14ac:dyDescent="0.4">
      <c r="A82" s="21"/>
      <c r="N82" s="21"/>
    </row>
    <row r="83" spans="1:26" ht="15" thickBot="1" x14ac:dyDescent="0.4">
      <c r="A83" s="41" t="s">
        <v>203</v>
      </c>
      <c r="B83" s="41" t="s">
        <v>122</v>
      </c>
      <c r="C83" s="41" t="s">
        <v>123</v>
      </c>
      <c r="D83" s="41" t="s">
        <v>124</v>
      </c>
      <c r="E83" s="41" t="s">
        <v>125</v>
      </c>
      <c r="F83" s="41" t="s">
        <v>126</v>
      </c>
      <c r="G83" s="41" t="s">
        <v>127</v>
      </c>
      <c r="H83" s="41" t="s">
        <v>128</v>
      </c>
      <c r="I83" s="41" t="s">
        <v>189</v>
      </c>
      <c r="J83" s="41" t="s">
        <v>190</v>
      </c>
      <c r="K83" s="41" t="s">
        <v>191</v>
      </c>
      <c r="L83" s="41" t="s">
        <v>192</v>
      </c>
      <c r="N83" s="41" t="s">
        <v>203</v>
      </c>
      <c r="O83" s="41" t="s">
        <v>122</v>
      </c>
      <c r="P83" s="41" t="s">
        <v>123</v>
      </c>
      <c r="Q83" s="41" t="s">
        <v>124</v>
      </c>
      <c r="R83" s="41" t="s">
        <v>125</v>
      </c>
      <c r="S83" s="41" t="s">
        <v>126</v>
      </c>
      <c r="T83" s="41" t="s">
        <v>127</v>
      </c>
      <c r="U83" s="41" t="s">
        <v>128</v>
      </c>
      <c r="V83" s="41" t="s">
        <v>189</v>
      </c>
      <c r="W83" s="41" t="s">
        <v>190</v>
      </c>
      <c r="X83" s="41" t="s">
        <v>191</v>
      </c>
      <c r="Y83" s="41" t="s">
        <v>192</v>
      </c>
      <c r="Z83" s="46" t="s">
        <v>255</v>
      </c>
    </row>
    <row r="84" spans="1:26" ht="15" thickBot="1" x14ac:dyDescent="0.4">
      <c r="A84" s="41" t="s">
        <v>130</v>
      </c>
      <c r="B84" s="42">
        <v>0</v>
      </c>
      <c r="C84" s="42">
        <v>12258.2</v>
      </c>
      <c r="D84" s="42">
        <v>16846.8</v>
      </c>
      <c r="E84" s="42">
        <v>0</v>
      </c>
      <c r="F84" s="42">
        <v>0</v>
      </c>
      <c r="G84" s="42">
        <v>876</v>
      </c>
      <c r="H84" s="42">
        <v>0</v>
      </c>
      <c r="I84" s="42">
        <v>29981</v>
      </c>
      <c r="J84" s="42">
        <v>37097</v>
      </c>
      <c r="K84" s="42">
        <v>7116</v>
      </c>
      <c r="L84" s="42">
        <v>19.18</v>
      </c>
      <c r="N84" s="41" t="s">
        <v>130</v>
      </c>
      <c r="O84" s="42">
        <v>0</v>
      </c>
      <c r="P84" s="42">
        <v>0</v>
      </c>
      <c r="Q84" s="42">
        <v>1039.4000000000001</v>
      </c>
      <c r="R84" s="42">
        <v>5946.5</v>
      </c>
      <c r="S84" s="42">
        <v>15845.4</v>
      </c>
      <c r="T84" s="42">
        <v>0</v>
      </c>
      <c r="U84" s="42">
        <v>0</v>
      </c>
      <c r="V84" s="42">
        <v>22831.200000000001</v>
      </c>
      <c r="W84" s="42">
        <v>37097</v>
      </c>
      <c r="X84" s="42">
        <v>14265.8</v>
      </c>
      <c r="Y84" s="42">
        <v>38.46</v>
      </c>
      <c r="Z84">
        <f>L84</f>
        <v>19.18</v>
      </c>
    </row>
    <row r="85" spans="1:26" ht="15" thickBot="1" x14ac:dyDescent="0.4">
      <c r="A85" s="41" t="s">
        <v>131</v>
      </c>
      <c r="B85" s="42">
        <v>0</v>
      </c>
      <c r="C85" s="42">
        <v>12258.2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12258.2</v>
      </c>
      <c r="J85" s="42">
        <v>6550</v>
      </c>
      <c r="K85" s="42">
        <v>-5708.2</v>
      </c>
      <c r="L85" s="42">
        <v>-87.15</v>
      </c>
      <c r="N85" s="41" t="s">
        <v>131</v>
      </c>
      <c r="O85" s="42">
        <v>0</v>
      </c>
      <c r="P85" s="42">
        <v>0</v>
      </c>
      <c r="Q85" s="42">
        <v>1039.4000000000001</v>
      </c>
      <c r="R85" s="42">
        <v>0</v>
      </c>
      <c r="S85" s="42">
        <v>13896.3</v>
      </c>
      <c r="T85" s="42">
        <v>0</v>
      </c>
      <c r="U85" s="42">
        <v>0</v>
      </c>
      <c r="V85" s="42">
        <v>14935.7</v>
      </c>
      <c r="W85" s="42">
        <v>6550</v>
      </c>
      <c r="X85" s="42">
        <v>-8385.7000000000007</v>
      </c>
      <c r="Y85" s="42">
        <v>-128.03</v>
      </c>
      <c r="Z85">
        <f t="shared" ref="Z85:Z97" si="0">L85</f>
        <v>-87.15</v>
      </c>
    </row>
    <row r="86" spans="1:26" ht="15" thickBot="1" x14ac:dyDescent="0.4">
      <c r="A86" s="41" t="s">
        <v>132</v>
      </c>
      <c r="B86" s="42">
        <v>0</v>
      </c>
      <c r="C86" s="42">
        <v>12258.2</v>
      </c>
      <c r="D86" s="42">
        <v>0</v>
      </c>
      <c r="E86" s="42">
        <v>0</v>
      </c>
      <c r="F86" s="42">
        <v>4600</v>
      </c>
      <c r="G86" s="42">
        <v>876</v>
      </c>
      <c r="H86" s="42">
        <v>0</v>
      </c>
      <c r="I86" s="42">
        <v>17734.2</v>
      </c>
      <c r="J86" s="42">
        <v>17127</v>
      </c>
      <c r="K86" s="42">
        <v>-607.20000000000005</v>
      </c>
      <c r="L86" s="42">
        <v>-3.55</v>
      </c>
      <c r="N86" s="41" t="s">
        <v>132</v>
      </c>
      <c r="O86" s="42">
        <v>0</v>
      </c>
      <c r="P86" s="42">
        <v>0</v>
      </c>
      <c r="Q86" s="42">
        <v>1039.4000000000001</v>
      </c>
      <c r="R86" s="42">
        <v>18187.8</v>
      </c>
      <c r="S86" s="42">
        <v>0</v>
      </c>
      <c r="T86" s="42">
        <v>0</v>
      </c>
      <c r="U86" s="42">
        <v>0</v>
      </c>
      <c r="V86" s="42">
        <v>19227.099999999999</v>
      </c>
      <c r="W86" s="42">
        <v>17127</v>
      </c>
      <c r="X86" s="42">
        <v>-2100.1</v>
      </c>
      <c r="Y86" s="42">
        <v>-12.26</v>
      </c>
      <c r="Z86">
        <f t="shared" si="0"/>
        <v>-3.55</v>
      </c>
    </row>
    <row r="87" spans="1:26" ht="15" thickBot="1" x14ac:dyDescent="0.4">
      <c r="A87" s="41" t="s">
        <v>133</v>
      </c>
      <c r="B87" s="42">
        <v>0</v>
      </c>
      <c r="C87" s="42">
        <v>12258.2</v>
      </c>
      <c r="D87" s="42">
        <v>26459.4</v>
      </c>
      <c r="E87" s="42">
        <v>0</v>
      </c>
      <c r="F87" s="42">
        <v>0</v>
      </c>
      <c r="G87" s="42">
        <v>876</v>
      </c>
      <c r="H87" s="42">
        <v>0</v>
      </c>
      <c r="I87" s="42">
        <v>39593.599999999999</v>
      </c>
      <c r="J87" s="42">
        <v>48604</v>
      </c>
      <c r="K87" s="42">
        <v>9010.4</v>
      </c>
      <c r="L87" s="42">
        <v>18.54</v>
      </c>
      <c r="N87" s="41" t="s">
        <v>133</v>
      </c>
      <c r="O87" s="42">
        <v>8168.5</v>
      </c>
      <c r="P87" s="42">
        <v>0</v>
      </c>
      <c r="Q87" s="42">
        <v>1039.4000000000001</v>
      </c>
      <c r="R87" s="42">
        <v>18187.8</v>
      </c>
      <c r="S87" s="42">
        <v>13909.9</v>
      </c>
      <c r="T87" s="42">
        <v>0</v>
      </c>
      <c r="U87" s="42">
        <v>1000.7</v>
      </c>
      <c r="V87" s="42">
        <v>42306.3</v>
      </c>
      <c r="W87" s="42">
        <v>48604</v>
      </c>
      <c r="X87" s="42">
        <v>6297.7</v>
      </c>
      <c r="Y87" s="42">
        <v>12.96</v>
      </c>
      <c r="Z87">
        <f t="shared" si="0"/>
        <v>18.54</v>
      </c>
    </row>
    <row r="88" spans="1:26" ht="15" thickBot="1" x14ac:dyDescent="0.4">
      <c r="A88" s="41" t="s">
        <v>134</v>
      </c>
      <c r="B88" s="42">
        <v>0</v>
      </c>
      <c r="C88" s="42">
        <v>12258.2</v>
      </c>
      <c r="D88" s="42">
        <v>29701.9</v>
      </c>
      <c r="E88" s="42">
        <v>0</v>
      </c>
      <c r="F88" s="42">
        <v>0</v>
      </c>
      <c r="G88" s="42">
        <v>876</v>
      </c>
      <c r="H88" s="42">
        <v>0</v>
      </c>
      <c r="I88" s="42">
        <v>42836.1</v>
      </c>
      <c r="J88" s="42">
        <v>52881</v>
      </c>
      <c r="K88" s="42">
        <v>10044.9</v>
      </c>
      <c r="L88" s="42">
        <v>19</v>
      </c>
      <c r="N88" s="41" t="s">
        <v>134</v>
      </c>
      <c r="O88" s="42">
        <v>10419.4</v>
      </c>
      <c r="P88" s="42">
        <v>0</v>
      </c>
      <c r="Q88" s="42">
        <v>1039.4000000000001</v>
      </c>
      <c r="R88" s="42">
        <v>18187.8</v>
      </c>
      <c r="S88" s="42">
        <v>13896.3</v>
      </c>
      <c r="T88" s="42">
        <v>0</v>
      </c>
      <c r="U88" s="42">
        <v>0</v>
      </c>
      <c r="V88" s="42">
        <v>43542.9</v>
      </c>
      <c r="W88" s="42">
        <v>52881</v>
      </c>
      <c r="X88" s="42">
        <v>9338.1</v>
      </c>
      <c r="Y88" s="42">
        <v>17.66</v>
      </c>
      <c r="Z88">
        <f t="shared" si="0"/>
        <v>19</v>
      </c>
    </row>
    <row r="89" spans="1:26" ht="15" thickBot="1" x14ac:dyDescent="0.4">
      <c r="A89" s="41" t="s">
        <v>135</v>
      </c>
      <c r="B89" s="42">
        <v>0</v>
      </c>
      <c r="C89" s="42">
        <v>0</v>
      </c>
      <c r="D89" s="42">
        <v>15286.4</v>
      </c>
      <c r="E89" s="42">
        <v>0</v>
      </c>
      <c r="F89" s="42">
        <v>0</v>
      </c>
      <c r="G89" s="42">
        <v>876</v>
      </c>
      <c r="H89" s="42">
        <v>0</v>
      </c>
      <c r="I89" s="42">
        <v>16162.4</v>
      </c>
      <c r="J89" s="42">
        <v>11248</v>
      </c>
      <c r="K89" s="42">
        <v>-4914.3999999999996</v>
      </c>
      <c r="L89" s="42">
        <v>-43.69</v>
      </c>
      <c r="N89" s="41" t="s">
        <v>135</v>
      </c>
      <c r="O89" s="42">
        <v>10419.4</v>
      </c>
      <c r="P89" s="42">
        <v>0</v>
      </c>
      <c r="Q89" s="42">
        <v>1039.4000000000001</v>
      </c>
      <c r="R89" s="42">
        <v>0</v>
      </c>
      <c r="S89" s="42">
        <v>309.10000000000002</v>
      </c>
      <c r="T89" s="42">
        <v>0</v>
      </c>
      <c r="U89" s="42">
        <v>0</v>
      </c>
      <c r="V89" s="42">
        <v>11767.9</v>
      </c>
      <c r="W89" s="42">
        <v>11248</v>
      </c>
      <c r="X89" s="42">
        <v>-519.9</v>
      </c>
      <c r="Y89" s="42">
        <v>-4.62</v>
      </c>
      <c r="Z89">
        <f t="shared" si="0"/>
        <v>-43.69</v>
      </c>
    </row>
    <row r="90" spans="1:26" ht="15" thickBot="1" x14ac:dyDescent="0.4">
      <c r="A90" s="41" t="s">
        <v>136</v>
      </c>
      <c r="B90" s="42">
        <v>0</v>
      </c>
      <c r="C90" s="42">
        <v>0</v>
      </c>
      <c r="D90" s="42">
        <v>18380.8</v>
      </c>
      <c r="E90" s="42">
        <v>0</v>
      </c>
      <c r="F90" s="42">
        <v>0</v>
      </c>
      <c r="G90" s="42">
        <v>0</v>
      </c>
      <c r="H90" s="42">
        <v>0</v>
      </c>
      <c r="I90" s="42">
        <v>18380.8</v>
      </c>
      <c r="J90" s="42">
        <v>12570</v>
      </c>
      <c r="K90" s="42">
        <v>-5810.8</v>
      </c>
      <c r="L90" s="42">
        <v>-46.23</v>
      </c>
      <c r="N90" s="41" t="s">
        <v>136</v>
      </c>
      <c r="O90" s="42">
        <v>10419.4</v>
      </c>
      <c r="P90" s="42">
        <v>0</v>
      </c>
      <c r="Q90" s="42">
        <v>1039.4000000000001</v>
      </c>
      <c r="R90" s="42">
        <v>5946.5</v>
      </c>
      <c r="S90" s="42">
        <v>0</v>
      </c>
      <c r="T90" s="42">
        <v>0</v>
      </c>
      <c r="U90" s="42">
        <v>1000.7</v>
      </c>
      <c r="V90" s="42">
        <v>18405.900000000001</v>
      </c>
      <c r="W90" s="42">
        <v>12570</v>
      </c>
      <c r="X90" s="42">
        <v>-5835.9</v>
      </c>
      <c r="Y90" s="42">
        <v>-46.43</v>
      </c>
      <c r="Z90">
        <f t="shared" si="0"/>
        <v>-46.23</v>
      </c>
    </row>
    <row r="91" spans="1:26" ht="15" thickBot="1" x14ac:dyDescent="0.4">
      <c r="A91" s="41" t="s">
        <v>137</v>
      </c>
      <c r="B91" s="42">
        <v>0</v>
      </c>
      <c r="C91" s="42">
        <v>0</v>
      </c>
      <c r="D91" s="42">
        <v>29701.9</v>
      </c>
      <c r="E91" s="42">
        <v>0</v>
      </c>
      <c r="F91" s="42">
        <v>0</v>
      </c>
      <c r="G91" s="42">
        <v>0</v>
      </c>
      <c r="H91" s="42">
        <v>0</v>
      </c>
      <c r="I91" s="42">
        <v>29701.9</v>
      </c>
      <c r="J91" s="42">
        <v>21616</v>
      </c>
      <c r="K91" s="42">
        <v>-8085.9</v>
      </c>
      <c r="L91" s="42">
        <v>-37.409999999999997</v>
      </c>
      <c r="N91" s="41" t="s">
        <v>137</v>
      </c>
      <c r="O91" s="42">
        <v>0</v>
      </c>
      <c r="P91" s="42">
        <v>0</v>
      </c>
      <c r="Q91" s="42">
        <v>0</v>
      </c>
      <c r="R91" s="42">
        <v>18187.8</v>
      </c>
      <c r="S91" s="42">
        <v>15845.4</v>
      </c>
      <c r="T91" s="42">
        <v>0</v>
      </c>
      <c r="U91" s="42">
        <v>1000.7</v>
      </c>
      <c r="V91" s="42">
        <v>35033.800000000003</v>
      </c>
      <c r="W91" s="42">
        <v>21616</v>
      </c>
      <c r="X91" s="42">
        <v>-13417.8</v>
      </c>
      <c r="Y91" s="42">
        <v>-62.07</v>
      </c>
      <c r="Z91">
        <f t="shared" si="0"/>
        <v>-37.409999999999997</v>
      </c>
    </row>
    <row r="92" spans="1:26" ht="15" thickBot="1" x14ac:dyDescent="0.4">
      <c r="A92" s="41" t="s">
        <v>138</v>
      </c>
      <c r="B92" s="42">
        <v>0</v>
      </c>
      <c r="C92" s="42">
        <v>14620.1</v>
      </c>
      <c r="D92" s="42">
        <v>15286.4</v>
      </c>
      <c r="E92" s="42">
        <v>0</v>
      </c>
      <c r="F92" s="42">
        <v>0</v>
      </c>
      <c r="G92" s="42">
        <v>876</v>
      </c>
      <c r="H92" s="42">
        <v>0</v>
      </c>
      <c r="I92" s="42">
        <v>30782.400000000001</v>
      </c>
      <c r="J92" s="42">
        <v>41659</v>
      </c>
      <c r="K92" s="42">
        <v>10876.6</v>
      </c>
      <c r="L92" s="42">
        <v>26.11</v>
      </c>
      <c r="N92" s="41" t="s">
        <v>138</v>
      </c>
      <c r="O92" s="42">
        <v>0</v>
      </c>
      <c r="P92" s="42">
        <v>0</v>
      </c>
      <c r="Q92" s="42">
        <v>1039.4000000000001</v>
      </c>
      <c r="R92" s="42">
        <v>18187.8</v>
      </c>
      <c r="S92" s="42">
        <v>13909.9</v>
      </c>
      <c r="T92" s="42">
        <v>0</v>
      </c>
      <c r="U92" s="42">
        <v>1000.7</v>
      </c>
      <c r="V92" s="42">
        <v>34137.699999999997</v>
      </c>
      <c r="W92" s="42">
        <v>41659</v>
      </c>
      <c r="X92" s="42">
        <v>7521.3</v>
      </c>
      <c r="Y92" s="42">
        <v>18.05</v>
      </c>
      <c r="Z92">
        <f t="shared" si="0"/>
        <v>26.11</v>
      </c>
    </row>
    <row r="93" spans="1:26" ht="15" thickBot="1" x14ac:dyDescent="0.4">
      <c r="A93" s="41" t="s">
        <v>139</v>
      </c>
      <c r="B93" s="42">
        <v>0</v>
      </c>
      <c r="C93" s="42">
        <v>12258.2</v>
      </c>
      <c r="D93" s="42">
        <v>18380.8</v>
      </c>
      <c r="E93" s="42">
        <v>0</v>
      </c>
      <c r="F93" s="42">
        <v>0</v>
      </c>
      <c r="G93" s="42">
        <v>876</v>
      </c>
      <c r="H93" s="42">
        <v>0</v>
      </c>
      <c r="I93" s="42">
        <v>31515</v>
      </c>
      <c r="J93" s="42">
        <v>40060</v>
      </c>
      <c r="K93" s="42">
        <v>8545</v>
      </c>
      <c r="L93" s="42">
        <v>21.33</v>
      </c>
      <c r="N93" s="41" t="s">
        <v>139</v>
      </c>
      <c r="O93" s="42">
        <v>0</v>
      </c>
      <c r="P93" s="42">
        <v>0</v>
      </c>
      <c r="Q93" s="42">
        <v>1039.4000000000001</v>
      </c>
      <c r="R93" s="42">
        <v>18187.8</v>
      </c>
      <c r="S93" s="42">
        <v>13073.5</v>
      </c>
      <c r="T93" s="42">
        <v>0</v>
      </c>
      <c r="U93" s="42">
        <v>1000.7</v>
      </c>
      <c r="V93" s="42">
        <v>33301.300000000003</v>
      </c>
      <c r="W93" s="42">
        <v>40060</v>
      </c>
      <c r="X93" s="42">
        <v>6758.7</v>
      </c>
      <c r="Y93" s="42">
        <v>16.87</v>
      </c>
      <c r="Z93">
        <f t="shared" si="0"/>
        <v>21.33</v>
      </c>
    </row>
    <row r="94" spans="1:26" ht="15" thickBot="1" x14ac:dyDescent="0.4">
      <c r="A94" s="41" t="s">
        <v>140</v>
      </c>
      <c r="B94" s="42">
        <v>0</v>
      </c>
      <c r="C94" s="42">
        <v>16238.5</v>
      </c>
      <c r="D94" s="42">
        <v>0</v>
      </c>
      <c r="E94" s="42">
        <v>0</v>
      </c>
      <c r="F94" s="42">
        <v>0</v>
      </c>
      <c r="G94" s="42">
        <v>876</v>
      </c>
      <c r="H94" s="42">
        <v>0</v>
      </c>
      <c r="I94" s="42">
        <v>17114.5</v>
      </c>
      <c r="J94" s="42">
        <v>11368</v>
      </c>
      <c r="K94" s="42">
        <v>-5746.5</v>
      </c>
      <c r="L94" s="42">
        <v>-50.55</v>
      </c>
      <c r="N94" s="41" t="s">
        <v>140</v>
      </c>
      <c r="O94" s="42">
        <v>0</v>
      </c>
      <c r="P94" s="42">
        <v>0</v>
      </c>
      <c r="Q94" s="42">
        <v>5946.5</v>
      </c>
      <c r="R94" s="42">
        <v>5946.5</v>
      </c>
      <c r="S94" s="42">
        <v>0</v>
      </c>
      <c r="T94" s="42">
        <v>0</v>
      </c>
      <c r="U94" s="42">
        <v>0</v>
      </c>
      <c r="V94" s="42">
        <v>11892.9</v>
      </c>
      <c r="W94" s="42">
        <v>11368</v>
      </c>
      <c r="X94" s="42">
        <v>-524.9</v>
      </c>
      <c r="Y94" s="42">
        <v>-4.62</v>
      </c>
      <c r="Z94">
        <f t="shared" si="0"/>
        <v>-50.55</v>
      </c>
    </row>
    <row r="95" spans="1:26" ht="15" thickBot="1" x14ac:dyDescent="0.4">
      <c r="A95" s="41" t="s">
        <v>141</v>
      </c>
      <c r="B95" s="42">
        <v>0</v>
      </c>
      <c r="C95" s="42">
        <v>12258.2</v>
      </c>
      <c r="D95" s="42">
        <v>5373.5</v>
      </c>
      <c r="E95" s="42">
        <v>0</v>
      </c>
      <c r="F95" s="42">
        <v>0</v>
      </c>
      <c r="G95" s="42">
        <v>954.7</v>
      </c>
      <c r="H95" s="42">
        <v>0</v>
      </c>
      <c r="I95" s="42">
        <v>18586.400000000001</v>
      </c>
      <c r="J95" s="42">
        <v>17950</v>
      </c>
      <c r="K95" s="42">
        <v>-636.4</v>
      </c>
      <c r="L95" s="42">
        <v>-3.55</v>
      </c>
      <c r="N95" s="41" t="s">
        <v>141</v>
      </c>
      <c r="O95" s="42">
        <v>0</v>
      </c>
      <c r="P95" s="42">
        <v>0</v>
      </c>
      <c r="Q95" s="42">
        <v>1039.4000000000001</v>
      </c>
      <c r="R95" s="42">
        <v>0</v>
      </c>
      <c r="S95" s="42">
        <v>21808.6</v>
      </c>
      <c r="T95" s="42">
        <v>0</v>
      </c>
      <c r="U95" s="42">
        <v>0</v>
      </c>
      <c r="V95" s="42">
        <v>22847.9</v>
      </c>
      <c r="W95" s="42">
        <v>17950</v>
      </c>
      <c r="X95" s="42">
        <v>-4897.8999999999996</v>
      </c>
      <c r="Y95" s="42">
        <v>-27.29</v>
      </c>
      <c r="Z95">
        <f t="shared" si="0"/>
        <v>-3.55</v>
      </c>
    </row>
    <row r="96" spans="1:26" ht="15" thickBot="1" x14ac:dyDescent="0.4">
      <c r="A96" s="41" t="s">
        <v>142</v>
      </c>
      <c r="B96" s="42">
        <v>0</v>
      </c>
      <c r="C96" s="42">
        <v>14620.1</v>
      </c>
      <c r="D96" s="42">
        <v>0</v>
      </c>
      <c r="E96" s="42">
        <v>0</v>
      </c>
      <c r="F96" s="42">
        <v>0</v>
      </c>
      <c r="G96" s="42">
        <v>876</v>
      </c>
      <c r="H96" s="42">
        <v>0</v>
      </c>
      <c r="I96" s="42">
        <v>15496.1</v>
      </c>
      <c r="J96" s="42">
        <v>8242</v>
      </c>
      <c r="K96" s="42">
        <v>-7254.1</v>
      </c>
      <c r="L96" s="42">
        <v>-88.01</v>
      </c>
      <c r="N96" s="41" t="s">
        <v>142</v>
      </c>
      <c r="O96" s="42">
        <v>0</v>
      </c>
      <c r="P96" s="42">
        <v>0</v>
      </c>
      <c r="Q96" s="42">
        <v>1924.4</v>
      </c>
      <c r="R96" s="42">
        <v>0</v>
      </c>
      <c r="S96" s="42">
        <v>13909.9</v>
      </c>
      <c r="T96" s="42">
        <v>0</v>
      </c>
      <c r="U96" s="42">
        <v>0</v>
      </c>
      <c r="V96" s="42">
        <v>15834.4</v>
      </c>
      <c r="W96" s="42">
        <v>8242</v>
      </c>
      <c r="X96" s="42">
        <v>-7592.4</v>
      </c>
      <c r="Y96" s="42">
        <v>-92.12</v>
      </c>
      <c r="Z96">
        <f t="shared" si="0"/>
        <v>-88.01</v>
      </c>
    </row>
    <row r="97" spans="1:26" ht="15" thickBot="1" x14ac:dyDescent="0.4">
      <c r="A97" s="41" t="s">
        <v>143</v>
      </c>
      <c r="B97" s="42">
        <v>0</v>
      </c>
      <c r="C97" s="42">
        <v>0</v>
      </c>
      <c r="D97" s="42">
        <v>26459.4</v>
      </c>
      <c r="E97" s="42">
        <v>0</v>
      </c>
      <c r="F97" s="42">
        <v>0</v>
      </c>
      <c r="G97" s="42">
        <v>0</v>
      </c>
      <c r="H97" s="42">
        <v>0</v>
      </c>
      <c r="I97" s="42">
        <v>26459.4</v>
      </c>
      <c r="J97" s="42">
        <v>19630</v>
      </c>
      <c r="K97" s="42">
        <v>-6829.4</v>
      </c>
      <c r="L97" s="42">
        <v>-34.79</v>
      </c>
      <c r="N97" s="41" t="s">
        <v>143</v>
      </c>
      <c r="O97" s="42">
        <v>0</v>
      </c>
      <c r="P97" s="42">
        <v>0</v>
      </c>
      <c r="Q97" s="42">
        <v>1039.4000000000001</v>
      </c>
      <c r="R97" s="42">
        <v>18187.8</v>
      </c>
      <c r="S97" s="42">
        <v>309.10000000000002</v>
      </c>
      <c r="T97" s="42">
        <v>0</v>
      </c>
      <c r="U97" s="42">
        <v>1000.7</v>
      </c>
      <c r="V97" s="42">
        <v>20536.900000000001</v>
      </c>
      <c r="W97" s="42">
        <v>19630</v>
      </c>
      <c r="X97" s="42">
        <v>-906.9</v>
      </c>
      <c r="Y97" s="42">
        <v>-4.62</v>
      </c>
      <c r="Z97">
        <f t="shared" si="0"/>
        <v>-34.79</v>
      </c>
    </row>
    <row r="98" spans="1:26" ht="15" thickBot="1" x14ac:dyDescent="0.4"/>
    <row r="99" spans="1:26" ht="15" thickBot="1" x14ac:dyDescent="0.4">
      <c r="A99" s="43" t="s">
        <v>193</v>
      </c>
      <c r="B99" s="44">
        <v>51495.1</v>
      </c>
      <c r="N99" s="43" t="s">
        <v>193</v>
      </c>
      <c r="O99" s="44">
        <v>57363</v>
      </c>
    </row>
    <row r="100" spans="1:26" ht="15" thickBot="1" x14ac:dyDescent="0.4">
      <c r="A100" s="43" t="s">
        <v>194</v>
      </c>
      <c r="B100" s="44">
        <v>0</v>
      </c>
      <c r="N100" s="43" t="s">
        <v>194</v>
      </c>
      <c r="O100" s="44">
        <v>0</v>
      </c>
    </row>
    <row r="101" spans="1:26" ht="15" thickBot="1" x14ac:dyDescent="0.4">
      <c r="A101" s="43" t="s">
        <v>195</v>
      </c>
      <c r="B101" s="44">
        <v>346602</v>
      </c>
      <c r="N101" s="43" t="s">
        <v>195</v>
      </c>
      <c r="O101" s="44">
        <v>346601.9</v>
      </c>
    </row>
    <row r="102" spans="1:26" ht="15" thickBot="1" x14ac:dyDescent="0.4">
      <c r="A102" s="43" t="s">
        <v>196</v>
      </c>
      <c r="B102" s="44">
        <v>346602</v>
      </c>
      <c r="N102" s="43" t="s">
        <v>196</v>
      </c>
      <c r="O102" s="44">
        <v>346602</v>
      </c>
    </row>
    <row r="103" spans="1:26" ht="15" thickBot="1" x14ac:dyDescent="0.4">
      <c r="A103" s="43" t="s">
        <v>197</v>
      </c>
      <c r="B103" s="44">
        <v>0</v>
      </c>
      <c r="N103" s="43" t="s">
        <v>197</v>
      </c>
      <c r="O103" s="44">
        <v>-0.1</v>
      </c>
    </row>
    <row r="104" spans="1:26" ht="20" thickBot="1" x14ac:dyDescent="0.4">
      <c r="A104" s="43" t="s">
        <v>198</v>
      </c>
      <c r="B104" s="44"/>
      <c r="N104" s="43" t="s">
        <v>198</v>
      </c>
      <c r="O104" s="44"/>
    </row>
    <row r="105" spans="1:26" ht="20" thickBot="1" x14ac:dyDescent="0.4">
      <c r="A105" s="43" t="s">
        <v>199</v>
      </c>
      <c r="B105" s="44"/>
      <c r="N105" s="43" t="s">
        <v>199</v>
      </c>
      <c r="O105" s="44"/>
    </row>
    <row r="106" spans="1:26" ht="15" thickBot="1" x14ac:dyDescent="0.4">
      <c r="A106" s="43" t="s">
        <v>200</v>
      </c>
      <c r="B106" s="44">
        <v>0</v>
      </c>
      <c r="N106" s="43" t="s">
        <v>200</v>
      </c>
      <c r="O106" s="44">
        <v>0</v>
      </c>
    </row>
    <row r="108" spans="1:26" x14ac:dyDescent="0.35">
      <c r="A108" s="1" t="s">
        <v>201</v>
      </c>
      <c r="N108" s="1" t="s">
        <v>201</v>
      </c>
    </row>
    <row r="110" spans="1:26" x14ac:dyDescent="0.35">
      <c r="A110" s="45" t="s">
        <v>269</v>
      </c>
      <c r="N110" s="45" t="s">
        <v>269</v>
      </c>
    </row>
    <row r="111" spans="1:26" x14ac:dyDescent="0.35">
      <c r="A111" s="45" t="s">
        <v>270</v>
      </c>
      <c r="N111" s="45" t="s">
        <v>287</v>
      </c>
    </row>
  </sheetData>
  <hyperlinks>
    <hyperlink ref="A108" r:id="rId1" display="https://miau.my-x.hu/myx-free/coco/test/857691320210318174339.html" xr:uid="{00000000-0004-0000-0600-000000000000}"/>
    <hyperlink ref="N108" r:id="rId2" display="https://miau.my-x.hu/myx-free/coco/test/610436120210318174413.html" xr:uid="{00000000-0004-0000-06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Links</vt:lpstr>
      <vt:lpstr>Data</vt:lpstr>
      <vt:lpstr>COCO-STD</vt:lpstr>
      <vt:lpstr>szoras nelkul</vt:lpstr>
      <vt:lpstr>szoras es populacio nelkul</vt:lpstr>
      <vt:lpstr>populacio nelkul</vt:lpstr>
      <vt:lpstr>parodia_vigaszag_nonszensz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Ujlaki Richard (CP/PPP23-ER)</cp:lastModifiedBy>
  <dcterms:created xsi:type="dcterms:W3CDTF">2021-02-22T17:31:21Z</dcterms:created>
  <dcterms:modified xsi:type="dcterms:W3CDTF">2021-07-01T14:09:36Z</dcterms:modified>
</cp:coreProperties>
</file>