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6155142C-31F3-44D2-9CC2-53B57DCAB9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agyar Koronavírus Info" sheetId="1" r:id="rId1"/>
    <sheet name="modellek" sheetId="3" r:id="rId2"/>
    <sheet name="forra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5" i="1"/>
  <c r="Y18" i="1"/>
  <c r="X18" i="1"/>
  <c r="W18" i="1"/>
  <c r="V18" i="1"/>
  <c r="U18" i="1"/>
  <c r="T18" i="1"/>
  <c r="S18" i="1"/>
  <c r="R18" i="1"/>
  <c r="Y17" i="1"/>
  <c r="X17" i="1"/>
  <c r="W17" i="1"/>
  <c r="V17" i="1"/>
  <c r="U17" i="1"/>
  <c r="T17" i="1"/>
  <c r="S17" i="1"/>
  <c r="R17" i="1"/>
  <c r="Y16" i="1"/>
  <c r="X16" i="1"/>
  <c r="W16" i="1"/>
  <c r="V16" i="1"/>
  <c r="U16" i="1"/>
  <c r="T16" i="1"/>
  <c r="S16" i="1"/>
  <c r="R16" i="1"/>
  <c r="Y15" i="1"/>
  <c r="X15" i="1"/>
  <c r="W15" i="1"/>
  <c r="V15" i="1"/>
  <c r="U15" i="1"/>
  <c r="T15" i="1"/>
  <c r="S15" i="1"/>
  <c r="R15" i="1"/>
  <c r="Y14" i="1"/>
  <c r="X14" i="1"/>
  <c r="W14" i="1"/>
  <c r="V14" i="1"/>
  <c r="U14" i="1"/>
  <c r="T14" i="1"/>
  <c r="S14" i="1"/>
  <c r="R14" i="1"/>
  <c r="Y13" i="1"/>
  <c r="X13" i="1"/>
  <c r="W13" i="1"/>
  <c r="V13" i="1"/>
  <c r="U13" i="1"/>
  <c r="T13" i="1"/>
  <c r="S13" i="1"/>
  <c r="R13" i="1"/>
  <c r="Y12" i="1"/>
  <c r="X12" i="1"/>
  <c r="W12" i="1"/>
  <c r="V12" i="1"/>
  <c r="U12" i="1"/>
  <c r="T12" i="1"/>
  <c r="S12" i="1"/>
  <c r="R12" i="1"/>
  <c r="Y11" i="1"/>
  <c r="X11" i="1"/>
  <c r="W11" i="1"/>
  <c r="V11" i="1"/>
  <c r="U11" i="1"/>
  <c r="T11" i="1"/>
  <c r="S11" i="1"/>
  <c r="R11" i="1"/>
  <c r="Y10" i="1"/>
  <c r="X10" i="1"/>
  <c r="W10" i="1"/>
  <c r="V10" i="1"/>
  <c r="U10" i="1"/>
  <c r="T10" i="1"/>
  <c r="S10" i="1"/>
  <c r="R10" i="1"/>
  <c r="Y9" i="1"/>
  <c r="X9" i="1"/>
  <c r="W9" i="1"/>
  <c r="V9" i="1"/>
  <c r="U9" i="1"/>
  <c r="T9" i="1"/>
  <c r="S9" i="1"/>
  <c r="R9" i="1"/>
  <c r="Y8" i="1"/>
  <c r="X8" i="1"/>
  <c r="W8" i="1"/>
  <c r="V8" i="1"/>
  <c r="U8" i="1"/>
  <c r="T8" i="1"/>
  <c r="S8" i="1"/>
  <c r="R8" i="1"/>
  <c r="Y7" i="1"/>
  <c r="X7" i="1"/>
  <c r="W7" i="1"/>
  <c r="V7" i="1"/>
  <c r="U7" i="1"/>
  <c r="T7" i="1"/>
  <c r="S7" i="1"/>
  <c r="R7" i="1"/>
  <c r="Y6" i="1"/>
  <c r="X6" i="1"/>
  <c r="W6" i="1"/>
  <c r="V6" i="1"/>
  <c r="U6" i="1"/>
  <c r="T6" i="1"/>
  <c r="S6" i="1"/>
  <c r="R6" i="1"/>
  <c r="Y5" i="1"/>
  <c r="X5" i="1"/>
  <c r="W5" i="1"/>
  <c r="V5" i="1"/>
  <c r="U5" i="1"/>
  <c r="T5" i="1"/>
  <c r="S5" i="1"/>
  <c r="R5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Z4" i="1"/>
  <c r="Y4" i="1"/>
  <c r="X4" i="1"/>
  <c r="W4" i="1"/>
  <c r="V4" i="1"/>
  <c r="U4" i="1"/>
  <c r="T4" i="1"/>
  <c r="S4" i="1"/>
  <c r="R4" i="1"/>
  <c r="Q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</calcChain>
</file>

<file path=xl/sharedStrings.xml><?xml version="1.0" encoding="utf-8"?>
<sst xmlns="http://schemas.openxmlformats.org/spreadsheetml/2006/main" count="303" uniqueCount="175">
  <si>
    <t>időbélyeg</t>
  </si>
  <si>
    <t>cím</t>
  </si>
  <si>
    <t>leírás</t>
  </si>
  <si>
    <t>link</t>
  </si>
  <si>
    <t>Array</t>
  </si>
  <si>
    <t>Kiderült, hogy egy 15 hónapos gyermeknél is pozitív lett a koronavírusteszt, két testvérét és szüleit is vizsgálták, náluk egyelőre nem mutatták ki a fertőzést, de a végső eredmény szerdán érkezik.</t>
  </si>
  <si>
    <t>http://hvg.hu/itthon/20200414_hodmezovasarhely_koronavirus_teszt_kislany#rss</t>
  </si>
  <si>
    <t>Online hirdetések és megosztások helyett offline csatornán terjeszti a koronavírus-helyzettel kapcsolatos online tartalmait Lenkei Gábor, akinek nagyjából százezer követős oldalát korábban a legnagyobb járványtagadó oldalakat eltüntető akciója keretében deaktivált a Facebook. A linkek a YouTube-ra mutatnak, ahol a jelek szerint elfér, ha egy több tízezres nézettségű videóban azt állítja valaki, hogy nincs járvány, nincs megbízható teszt, vannak viszont "csodálatos" gyógymódok.</t>
  </si>
  <si>
    <t>http://hvg.hu/tudomany/20201014_lenkei_gabor_koronavirus_jarvany_videok_youtube#rss</t>
  </si>
  <si>
    <t>Ausztráliában lett pozitív a teszt, elkülönítették őket.</t>
  </si>
  <si>
    <t>https://444.hu/2020/03/12/tom-hanks-es-rita-wilson-elkaptak-a-koronavirust</t>
  </si>
  <si>
    <t>Az új protokoll szerint elég a gyorsteszt, de a 21. nap után már az sem kell.</t>
  </si>
  <si>
    <t>https://444.hu/2021/11/17/akar-negativ-koronateszt-nelkul-is-hazakuldhetik-az-idosotthonok-lakoit-a-korhazak?utm_source=rss_feed&amp;utm_medium=rss&amp;utm_campaign=rss_syndication</t>
  </si>
  <si>
    <t>A görögöknél elszakadt a cérna: ha nincs negatív koronateszt, nincs álomnyaralás!</t>
  </si>
  <si>
    <t>https://foter.ro/cikk/a-gorogoknel-elszakadt-a-cerna-ha-nincs-negativ-koronateszt-nincs-alomnyaralas/?utm_source=rss&amp;utm_medium=rss&amp;utm_campaign=a-gorogoknel-elszakadt-a-cerna-ha-nincs-negativ-koronateszt-nincs-alomnyaralas</t>
  </si>
  <si>
    <t>A szakember azt mondja, Hargita megyében azért van kevés pozitív koronateszt, mert kevés a fertőzött, oszt kész</t>
  </si>
  <si>
    <t>https://foter.ro/cikk/a-szakember-azt-mondja-hargita-megyeben-azert-van-keves-pozitiv-koronateszt-mert-keves-a-fertozott-oszt-kesz/?utm_source=rss&amp;utm_medium=rss&amp;utm_campaign=a-szakember-azt-mondja-hargita-megyeben-azert-van-keves-pozitiv-koronateszt-mert</t>
  </si>
  <si>
    <t>Több teszt, több beteg: 360 új koronavírus-fertőzést mutattak ki egyetlen nap alatt Romániában (FRISSÍTVE)</t>
  </si>
  <si>
    <t>https://foter.ro/cikk/tobb-teszt-tobb-beteg-360-uj-koronavirus-fertozest-mutattak-ki-egyetlen-nap-alatt-romaniaban/?utm_source=rss&amp;utm_medium=rss&amp;utm_campaign=tobb-teszt-tobb-beteg-360-uj-koronavirus-fertozest-mutattak-ki-egyetlen-nap-alatt-romaniaban</t>
  </si>
  <si>
    <t>Több teszt, több beteg: átlépte a tizenegyezres küszöböt is a koronavírus-fertőzöttek száma (FRISSÍTVE)</t>
  </si>
  <si>
    <t>https://foter.ro/cikk/tobb-teszt-tobb-beteg-atlepte-a-tizenegyezres-kuszobot-is-a-koronavirus-fertozottek-szama/?utm_source=rss&amp;utm_medium=rss&amp;utm_campaign=tobb-teszt-tobb-beteg-atlepte-a-tizenegyezres-kuszobot-is-a-koronavirus-fertozottek-szama</t>
  </si>
  <si>
    <t>Nincs 20-30 perces koronavírus-gyorsteszt, figyelmeztet a Népegészségügyi Központ - Járványügyi érdekből minden mintát egy helyen vizsgálnak meg.</t>
  </si>
  <si>
    <t>https://index.hu/belfold/2020/03/03/koronavirus_vizsgalat_nepegeszsegugyi_kozpont_verminta_nincs_gyorsteszt/</t>
  </si>
  <si>
    <t>Olcsóbb kávéval és buszjegyekkel várja a turistákat Görögország - A beutazáshoz nem kell negatív koronavírusteszt, néhány termék adóját pedig csökkentették.</t>
  </si>
  <si>
    <t>https://index.hu/kulfold/2020/05/20/gorogorszag_koronavirus_nyitas_nyaralas_turizmus/</t>
  </si>
  <si>
    <t>Újabb csúcson a fertőzöttek száma a görögöknél - Több a teszt, ezért megugrott az esetszám, aggódnak a turizmus miatt.</t>
  </si>
  <si>
    <t>https://index.hu/kulfold/2021/03/30/gorogorszag-koronavirus-jarvany/</t>
  </si>
  <si>
    <t>Szabad az út Finnországba - Teszt, oltás és karanténkötelezettség nélkül utazhatunk.</t>
  </si>
  <si>
    <t>https://index.hu/kulfold/2021/06/18/finnorszag-helsinki-nagykovetseg-koronavirus-jarvany-beutazasi-szabalyok-utazas-enyhites/</t>
  </si>
  <si>
    <t>Újabb pozitív teszt, karanténban az egész Hertha - Dárdaiék három meccset kénytelenek elhalasztani.</t>
  </si>
  <si>
    <t>https://index.hu/sport/futball/2021/04/15/bundesliga-nemet-bajnoksag-hertha-koronavirus-karanten/</t>
  </si>
  <si>
    <t>Száznál is több fertőzött van a Pesti úti idősotthonban - az operatív törzs április 9-i tájékoztatója - Nem létezik otthoni gyorsteszt, és nagyon különböző a kínai védőeszközök minősége. Az operatív törzs április 9-i tájékoztatója.</t>
  </si>
  <si>
    <t>https://index.hu/video/2020/04/09/koronavirus_operativ_torzs_sajtotajekoztato_elo_kozvetites/</t>
  </si>
  <si>
    <t>nyers</t>
  </si>
  <si>
    <t>idő=objektum</t>
  </si>
  <si>
    <t>származtatott</t>
  </si>
  <si>
    <t>hossz_leiras</t>
  </si>
  <si>
    <t>hossz_url</t>
  </si>
  <si>
    <t>url: hu vagy sem</t>
  </si>
  <si>
    <t>http://ec2-3-18-106-85.us-east-2.compute.amazonaws.com/search.php?searchterm=teszt%2C+virus</t>
  </si>
  <si>
    <t>irány (bulvár-index)</t>
  </si>
  <si>
    <t>irány (tudomány-index)</t>
  </si>
  <si>
    <t>url-domain: hvg vagy sem</t>
  </si>
  <si>
    <t>hir: kulfold vagy sem</t>
  </si>
  <si>
    <t>hir: nevtelen vagy sem</t>
  </si>
  <si>
    <t>", de "</t>
  </si>
  <si>
    <t>első vessző</t>
  </si>
  <si>
    <t>Y0</t>
  </si>
  <si>
    <t>bulvár</t>
  </si>
  <si>
    <t>sorszám</t>
  </si>
  <si>
    <t>Azonosító:</t>
  </si>
  <si>
    <t>Objektumok:</t>
  </si>
  <si>
    <t>Attribútumok:</t>
  </si>
  <si>
    <t>Lépcsôk:</t>
  </si>
  <si>
    <t>Eltolás:</t>
  </si>
  <si>
    <t>Leírás:</t>
  </si>
  <si>
    <t>COCO Y0: 9463511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</si>
  <si>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</si>
  <si>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</si>
  <si>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</si>
  <si>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</si>
  <si>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</si>
  <si>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</si>
  <si>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</si>
  <si>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</si>
  <si>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</si>
  <si>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Y(A9)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</si>
  <si>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</si>
  <si>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</si>
  <si>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</si>
  <si>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</si>
  <si>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</si>
  <si>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</si>
  <si>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</si>
  <si>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</si>
  <si>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</si>
  <si>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</si>
  <si>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</si>
  <si>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</si>
  <si>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</si>
  <si>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</si>
  <si>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Lépcsôk(1)</t>
  </si>
  <si>
    <t>S1</t>
  </si>
  <si>
    <t>(897.4+951.3)/(2)=924.35</t>
  </si>
  <si>
    <t>(37+22)/(2)=29.5</t>
  </si>
  <si>
    <t>(13+13)/(2)=13</t>
  </si>
  <si>
    <t>(30+13)/(2)=21.5</t>
  </si>
  <si>
    <t>(27+13)/(2)=20</t>
  </si>
  <si>
    <t>(13+19)/(2)=16</t>
  </si>
  <si>
    <t>(24+23)/(2)=23.5</t>
  </si>
  <si>
    <t>S2</t>
  </si>
  <si>
    <t>(896.4+950.3)/(2)=923.35</t>
  </si>
  <si>
    <t>(25+21)/(2)=23</t>
  </si>
  <si>
    <t>(12+12)/(2)=12</t>
  </si>
  <si>
    <t>(29+12)/(2)=20.5</t>
  </si>
  <si>
    <t>(26+12)/(2)=19</t>
  </si>
  <si>
    <t>(23+22)/(2)=22.5</t>
  </si>
  <si>
    <t>S3</t>
  </si>
  <si>
    <t>(895.4+949.3)/(2)=922.35</t>
  </si>
  <si>
    <t>(24+20)/(2)=22</t>
  </si>
  <si>
    <t>(11+11)/(2)=11</t>
  </si>
  <si>
    <t>(28+11)/(2)=19.5</t>
  </si>
  <si>
    <t>(25+11)/(2)=18</t>
  </si>
  <si>
    <t>(22+21)/(2)=21.5</t>
  </si>
  <si>
    <t>S4</t>
  </si>
  <si>
    <t>(894.4+933.3)/(2)=913.85</t>
  </si>
  <si>
    <t>(23+19)/(2)=21</t>
  </si>
  <si>
    <t>(10+10)/(2)=10</t>
  </si>
  <si>
    <t>(27+10)/(2)=18.5</t>
  </si>
  <si>
    <t>(24+10)/(2)=17</t>
  </si>
  <si>
    <t>(20+20)/(2)=20</t>
  </si>
  <si>
    <t>S5</t>
  </si>
  <si>
    <t>(893.4+932.3)/(2)=912.85</t>
  </si>
  <si>
    <t>(22+18)/(2)=20</t>
  </si>
  <si>
    <t>(9+9)/(2)=9</t>
  </si>
  <si>
    <t>(26+9)/(2)=17.5</t>
  </si>
  <si>
    <t>(19+19)/(2)=19</t>
  </si>
  <si>
    <t>S6</t>
  </si>
  <si>
    <t>(892.4+931.3)/(2)=911.85</t>
  </si>
  <si>
    <t>(21+13)/(2)=17</t>
  </si>
  <si>
    <t>(8+8)/(2)=8</t>
  </si>
  <si>
    <t>(25+8)/(2)=16.5</t>
  </si>
  <si>
    <t>(18+8)/(2)=13</t>
  </si>
  <si>
    <t>S7</t>
  </si>
  <si>
    <t>(891.4+930.3)/(2)=910.85</t>
  </si>
  <si>
    <t>(14+7)/(2)=10.5</t>
  </si>
  <si>
    <t>(7+7)/(2)=7</t>
  </si>
  <si>
    <t>(24+7)/(2)=15.5</t>
  </si>
  <si>
    <t>S8</t>
  </si>
  <si>
    <t>(890.4+929.3)/(2)=909.85</t>
  </si>
  <si>
    <t>(13+6)/(2)=9.5</t>
  </si>
  <si>
    <t>(6+6)/(2)=6</t>
  </si>
  <si>
    <t>(23+6)/(2)=14.5</t>
  </si>
  <si>
    <t>S9</t>
  </si>
  <si>
    <t>(889.4+928.3)/(2)=908.85</t>
  </si>
  <si>
    <t>(12+5)/(2)=8.5</t>
  </si>
  <si>
    <t>(5+5)/(2)=5</t>
  </si>
  <si>
    <t>(22+5)/(2)=13.5</t>
  </si>
  <si>
    <t>S10</t>
  </si>
  <si>
    <t>(888.4+927.3)/(2)=907.85</t>
  </si>
  <si>
    <t>(4+4)/(2)=4</t>
  </si>
  <si>
    <t>(21+4)/(2)=12.5</t>
  </si>
  <si>
    <t>S11</t>
  </si>
  <si>
    <t>(887.4+926.3)/(2)=906.85</t>
  </si>
  <si>
    <t>(3+3)/(2)=3</t>
  </si>
  <si>
    <t>(20+3)/(2)=11.5</t>
  </si>
  <si>
    <t>S12</t>
  </si>
  <si>
    <t>(886.4+925.3)/(2)=905.85</t>
  </si>
  <si>
    <t>(2+2)/(2)=2</t>
  </si>
  <si>
    <t>(19+2)/(2)=10.5</t>
  </si>
  <si>
    <t>S13</t>
  </si>
  <si>
    <t>(885.4+924.3)/(2)=904.85</t>
  </si>
  <si>
    <t>(1+1)/(2)=1</t>
  </si>
  <si>
    <t>S14</t>
  </si>
  <si>
    <t>(884.4+923.3)/(2)=903.85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</si>
  <si>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</si>
  <si>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</si>
  <si>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</si>
  <si>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</si>
  <si>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</si>
  <si>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</si>
  <si>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</si>
  <si>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</si>
  <si>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</si>
  <si>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</si>
  <si>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</si>
  <si>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</si>
  <si>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</si>
  <si>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</si>
  <si>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</si>
  <si>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</si>
  <si>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</si>
  <si>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</si>
  <si>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dátum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</si>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</sst>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14" fontId="0" fillId="2" borderId="1" xfId="0" applyNumberFormat="1" applyFill="1" applyBorder="1"/>
    <xf numFmtId="1" fontId="0" fillId="0" borderId="0" xfId="0" applyNumberFormat="1"/>
    <xf numFmtId="0" fontId="0" fillId="3" borderId="2" xfId="0" applyNumberFormat="1" applyFill="1" applyBorder="1"/>
    <xf numFmtId="0" fontId="0" fillId="3" borderId="0" xfId="0" applyNumberFormat="1" applyFill="1"/>
    <xf numFmtId="0" fontId="1" fillId="0" borderId="0" xfId="1" applyNumberFormat="1"/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7" fillId="5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0" fontId="0" fillId="6" borderId="0" xfId="0" applyNumberFormat="1" applyFill="1"/>
    <xf numFmtId="0" fontId="0" fillId="6" borderId="0" xfId="0" applyNumberFormat="1" applyFill="1" applyBorder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Bulvár-index idősoros</a:t>
            </a:r>
            <a:r>
              <a:rPr lang="hu-HU" baseline="0"/>
              <a:t> alakulása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'Magyar Koronavírus Info'!$AB$4</c:f>
              <c:strCache>
                <c:ptCount val="1"/>
                <c:pt idx="0">
                  <c:v>Becslés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'Magyar Koronavírus Info'!$AA$5:$AA$18</c:f>
              <c:numCache>
                <c:formatCode>0</c:formatCode>
                <c:ptCount val="14"/>
                <c:pt idx="0">
                  <c:v>43935.372916666667</c:v>
                </c:pt>
                <c:pt idx="1">
                  <c:v>44118.293749999997</c:v>
                </c:pt>
                <c:pt idx="2">
                  <c:v>43902.287280092591</c:v>
                </c:pt>
                <c:pt idx="3">
                  <c:v>44517.515011574076</c:v>
                </c:pt>
                <c:pt idx="4">
                  <c:v>44022.737372685187</c:v>
                </c:pt>
                <c:pt idx="5">
                  <c:v>43930.608148148145</c:v>
                </c:pt>
                <c:pt idx="6">
                  <c:v>43928.468194444446</c:v>
                </c:pt>
                <c:pt idx="7">
                  <c:v>43947.474351851852</c:v>
                </c:pt>
                <c:pt idx="8">
                  <c:v>43893.782638888886</c:v>
                </c:pt>
                <c:pt idx="9">
                  <c:v>43971.878472222219</c:v>
                </c:pt>
                <c:pt idx="10">
                  <c:v>44285.886111111111</c:v>
                </c:pt>
                <c:pt idx="11">
                  <c:v>44365.555555555555</c:v>
                </c:pt>
                <c:pt idx="12">
                  <c:v>44301.963194444441</c:v>
                </c:pt>
                <c:pt idx="13">
                  <c:v>43930.54791666667</c:v>
                </c:pt>
              </c:numCache>
            </c:numRef>
          </c:xVal>
          <c:yVal>
            <c:numRef>
              <c:f>'Magyar Koronavírus Info'!$AB$5:$AB$18</c:f>
              <c:numCache>
                <c:formatCode>General</c:formatCode>
                <c:ptCount val="14"/>
                <c:pt idx="0">
                  <c:v>1009.3</c:v>
                </c:pt>
                <c:pt idx="1">
                  <c:v>985.8</c:v>
                </c:pt>
                <c:pt idx="2">
                  <c:v>1015.8</c:v>
                </c:pt>
                <c:pt idx="3">
                  <c:v>1010.8</c:v>
                </c:pt>
                <c:pt idx="4">
                  <c:v>980.8</c:v>
                </c:pt>
                <c:pt idx="5">
                  <c:v>995.3</c:v>
                </c:pt>
                <c:pt idx="6">
                  <c:v>1000.8</c:v>
                </c:pt>
                <c:pt idx="7">
                  <c:v>1002.8</c:v>
                </c:pt>
                <c:pt idx="8">
                  <c:v>999.8</c:v>
                </c:pt>
                <c:pt idx="9">
                  <c:v>990.3</c:v>
                </c:pt>
                <c:pt idx="10">
                  <c:v>1002.8</c:v>
                </c:pt>
                <c:pt idx="11">
                  <c:v>996.8</c:v>
                </c:pt>
                <c:pt idx="12">
                  <c:v>1009.8</c:v>
                </c:pt>
                <c:pt idx="13">
                  <c:v>999.3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FE-448C-A655-EAB09D54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8047"/>
        <c:axId val="81138463"/>
      </c:scatterChart>
      <c:valAx>
        <c:axId val="8113804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38463"/>
        <c:crosses val="autoZero"/>
        <c:crossBetween val="midCat"/>
      </c:valAx>
      <c:valAx>
        <c:axId val="8113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3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446314</xdr:colOff>
      <xdr:row>2</xdr:row>
      <xdr:rowOff>70757</xdr:rowOff>
    </xdr:from>
    <xdr:to>
      <xdr:col>35</xdr:col>
      <xdr:colOff>293914</xdr:colOff>
      <xdr:row>7</xdr:row>
      <xdr:rowOff>244929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E857BB5-546B-4344-8A47-3D5DEDD5A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563880</xdr:colOff>
      <xdr:row>2</xdr:row>
      <xdr:rowOff>190500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1120D75-E98E-431F-AC44-8731B318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46351120211119115506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ec2-3-18-106-85.us-east-2.compute.amazonaws.com/search.php?searchterm=teszt%2C+vir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zoomScale="40" zoomScaleNormal="40" workbookViewId="0">
      <selection activeCell="AB3" sqref="AB3"/>
    </sheetView>
  </sheetViews>
  <sheetFormatPr defaultRowHeight="14.4" x14ac:dyDescent="0.3"/>
  <cols>
    <col min="1" max="1" width="11" bestFit="1" customWidth="1"/>
    <col min="2" max="2" width="5.3984375" bestFit="1" customWidth="1"/>
    <col min="3" max="3" width="53.59765625" customWidth="1"/>
    <col min="4" max="4" width="53" customWidth="1"/>
    <col min="6" max="6" width="21.3984375" bestFit="1" customWidth="1"/>
    <col min="7" max="8" width="13.19921875" bestFit="1" customWidth="1"/>
    <col min="9" max="9" width="15" bestFit="1" customWidth="1"/>
    <col min="10" max="10" width="23" bestFit="1" customWidth="1"/>
    <col min="11" max="11" width="18.59765625" bestFit="1" customWidth="1"/>
    <col min="12" max="12" width="19.796875" bestFit="1" customWidth="1"/>
    <col min="13" max="14" width="13.19921875" bestFit="1" customWidth="1"/>
  </cols>
  <sheetData>
    <row r="1" spans="1:28" ht="15.6" x14ac:dyDescent="0.3">
      <c r="F1" t="s">
        <v>41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1</v>
      </c>
      <c r="N1">
        <v>0</v>
      </c>
    </row>
    <row r="2" spans="1:28" ht="15.6" x14ac:dyDescent="0.3">
      <c r="F2" s="17" t="s">
        <v>40</v>
      </c>
      <c r="G2">
        <v>1</v>
      </c>
      <c r="H2">
        <v>1</v>
      </c>
      <c r="I2">
        <v>0</v>
      </c>
      <c r="J2">
        <v>1</v>
      </c>
      <c r="K2">
        <v>1</v>
      </c>
      <c r="L2">
        <v>1</v>
      </c>
      <c r="M2">
        <v>0</v>
      </c>
      <c r="N2">
        <v>1</v>
      </c>
    </row>
    <row r="3" spans="1:28" ht="15.6" x14ac:dyDescent="0.3">
      <c r="A3" s="1" t="s">
        <v>33</v>
      </c>
      <c r="B3" s="1" t="s">
        <v>33</v>
      </c>
      <c r="C3" s="1" t="s">
        <v>33</v>
      </c>
      <c r="D3" s="1" t="s">
        <v>33</v>
      </c>
      <c r="F3" s="5" t="s">
        <v>35</v>
      </c>
      <c r="G3" s="5" t="s">
        <v>35</v>
      </c>
      <c r="H3" s="5" t="s">
        <v>35</v>
      </c>
      <c r="I3" s="5" t="s">
        <v>35</v>
      </c>
      <c r="J3" s="5" t="s">
        <v>35</v>
      </c>
      <c r="K3" s="5" t="s">
        <v>35</v>
      </c>
      <c r="L3" s="5" t="s">
        <v>35</v>
      </c>
      <c r="M3" s="5" t="s">
        <v>35</v>
      </c>
      <c r="N3" s="5" t="s">
        <v>35</v>
      </c>
      <c r="Q3" s="18" t="s">
        <v>48</v>
      </c>
      <c r="R3" s="18" t="s">
        <v>49</v>
      </c>
      <c r="S3" s="18" t="s">
        <v>49</v>
      </c>
      <c r="T3" s="18" t="s">
        <v>49</v>
      </c>
      <c r="U3" s="18" t="s">
        <v>49</v>
      </c>
      <c r="V3" s="18" t="s">
        <v>49</v>
      </c>
      <c r="W3" s="18" t="s">
        <v>49</v>
      </c>
      <c r="X3" s="18" t="s">
        <v>49</v>
      </c>
      <c r="Y3" s="18" t="s">
        <v>49</v>
      </c>
      <c r="Z3" s="17" t="s">
        <v>174</v>
      </c>
      <c r="AA3" s="17" t="s">
        <v>48</v>
      </c>
      <c r="AB3" s="17" t="s">
        <v>174</v>
      </c>
    </row>
    <row r="4" spans="1:28" ht="15.6" x14ac:dyDescent="0.3">
      <c r="A4" s="1" t="s">
        <v>0</v>
      </c>
      <c r="B4" s="1" t="s">
        <v>1</v>
      </c>
      <c r="C4" s="2" t="s">
        <v>2</v>
      </c>
      <c r="D4" s="2" t="s">
        <v>3</v>
      </c>
      <c r="F4" s="6" t="s">
        <v>34</v>
      </c>
      <c r="G4" s="6" t="s">
        <v>36</v>
      </c>
      <c r="H4" s="6" t="s">
        <v>37</v>
      </c>
      <c r="I4" s="6" t="s">
        <v>38</v>
      </c>
      <c r="J4" s="6" t="s">
        <v>42</v>
      </c>
      <c r="K4" s="6" t="s">
        <v>43</v>
      </c>
      <c r="L4" s="6" t="s">
        <v>44</v>
      </c>
      <c r="M4" s="6" t="s">
        <v>45</v>
      </c>
      <c r="N4" s="6" t="s">
        <v>46</v>
      </c>
      <c r="O4" s="6" t="s">
        <v>47</v>
      </c>
      <c r="Q4" t="str">
        <f>F4</f>
        <v>idő=objektum</v>
      </c>
      <c r="R4" t="str">
        <f t="shared" ref="R4:AA18" si="0">G4</f>
        <v>hossz_leiras</v>
      </c>
      <c r="S4" t="str">
        <f t="shared" si="0"/>
        <v>hossz_url</v>
      </c>
      <c r="T4" t="str">
        <f t="shared" si="0"/>
        <v>url: hu vagy sem</v>
      </c>
      <c r="U4" t="str">
        <f t="shared" si="0"/>
        <v>url-domain: hvg vagy sem</v>
      </c>
      <c r="V4" t="str">
        <f t="shared" si="0"/>
        <v>hir: kulfold vagy sem</v>
      </c>
      <c r="W4" t="str">
        <f t="shared" si="0"/>
        <v>hir: nevtelen vagy sem</v>
      </c>
      <c r="X4" t="str">
        <f t="shared" si="0"/>
        <v>", de "</v>
      </c>
      <c r="Y4" t="str">
        <f t="shared" si="0"/>
        <v>első vessző</v>
      </c>
      <c r="Z4" t="str">
        <f t="shared" si="0"/>
        <v>Y0</v>
      </c>
      <c r="AA4" t="s">
        <v>173</v>
      </c>
      <c r="AB4" t="s">
        <v>158</v>
      </c>
    </row>
    <row r="5" spans="1:28" ht="62.4" x14ac:dyDescent="0.3">
      <c r="A5" s="3">
        <v>43935.372916666667</v>
      </c>
      <c r="B5" s="1" t="s">
        <v>4</v>
      </c>
      <c r="C5" s="2" t="s">
        <v>5</v>
      </c>
      <c r="D5" s="2" t="s">
        <v>6</v>
      </c>
      <c r="F5" s="4">
        <f>VALUE(A5)</f>
        <v>43935.372916666667</v>
      </c>
      <c r="G5">
        <f>LEN(C5)</f>
        <v>197</v>
      </c>
      <c r="H5">
        <f>LEN(D5)</f>
        <v>76</v>
      </c>
      <c r="I5">
        <v>1</v>
      </c>
      <c r="J5">
        <v>1</v>
      </c>
      <c r="K5">
        <v>0</v>
      </c>
      <c r="L5">
        <v>1</v>
      </c>
      <c r="M5">
        <f>IFERROR(FIND(", de ",C5),0)</f>
        <v>160</v>
      </c>
      <c r="N5">
        <f>IFERROR(FIND(", ",C5),0)</f>
        <v>9</v>
      </c>
      <c r="O5">
        <v>1000</v>
      </c>
      <c r="Q5" s="4">
        <f t="shared" ref="Q5:Q18" si="1">F5</f>
        <v>43935.372916666667</v>
      </c>
      <c r="R5">
        <f>RANK(G5,G$5:G$18,G$2)</f>
        <v>12</v>
      </c>
      <c r="S5">
        <f t="shared" ref="S5:S18" si="2">RANK(H5,H$5:H$18,H$2)</f>
        <v>3</v>
      </c>
      <c r="T5">
        <f t="shared" ref="T5:T18" si="3">RANK(I5,I$5:I$18,I$2)</f>
        <v>1</v>
      </c>
      <c r="U5">
        <f t="shared" ref="U5:U18" si="4">RANK(J5,J$5:J$18,J$2)</f>
        <v>13</v>
      </c>
      <c r="V5">
        <f t="shared" ref="V5:V18" si="5">RANK(K5,K$5:K$18,K$2)</f>
        <v>1</v>
      </c>
      <c r="W5">
        <f t="shared" ref="W5:W18" si="6">RANK(L5,L$5:L$18,L$2)</f>
        <v>3</v>
      </c>
      <c r="X5">
        <f t="shared" ref="X5:X18" si="7">RANK(M5,M$5:M$18,M$2)</f>
        <v>1</v>
      </c>
      <c r="Y5">
        <f t="shared" ref="Y5:Y18" si="8">RANK(N5,N$5:N$18,N$2)</f>
        <v>1</v>
      </c>
      <c r="Z5">
        <f t="shared" si="0"/>
        <v>1000</v>
      </c>
      <c r="AA5" s="4">
        <f>Q5</f>
        <v>43935.372916666667</v>
      </c>
      <c r="AB5">
        <f>modellek!J56</f>
        <v>1009.3</v>
      </c>
    </row>
    <row r="6" spans="1:28" ht="140.4" x14ac:dyDescent="0.3">
      <c r="A6" s="3">
        <v>44118.293749999997</v>
      </c>
      <c r="B6" s="1" t="s">
        <v>4</v>
      </c>
      <c r="C6" s="2" t="s">
        <v>7</v>
      </c>
      <c r="D6" s="2" t="s">
        <v>8</v>
      </c>
      <c r="F6" s="4">
        <f t="shared" ref="F6:F18" si="9">VALUE(A6)</f>
        <v>44118.293749999997</v>
      </c>
      <c r="G6">
        <f t="shared" ref="G6:G18" si="10">LEN(C6)</f>
        <v>481</v>
      </c>
      <c r="H6">
        <f t="shared" ref="H6:H18" si="11">LEN(D6)</f>
        <v>83</v>
      </c>
      <c r="I6">
        <v>1</v>
      </c>
      <c r="J6">
        <v>1</v>
      </c>
      <c r="K6">
        <v>0</v>
      </c>
      <c r="L6">
        <v>0</v>
      </c>
      <c r="M6">
        <f t="shared" ref="M6:M18" si="12">IFERROR(FIND(", de ",C6),0)</f>
        <v>0</v>
      </c>
      <c r="N6">
        <f t="shared" ref="N6:N18" si="13">IFERROR(FIND(", ",C6),0)</f>
        <v>137</v>
      </c>
      <c r="O6">
        <v>1000</v>
      </c>
      <c r="Q6" s="4">
        <f t="shared" si="1"/>
        <v>44118.293749999997</v>
      </c>
      <c r="R6">
        <f t="shared" ref="R6:R18" si="14">RANK(G6,G$5:G$18,G$2)</f>
        <v>14</v>
      </c>
      <c r="S6">
        <f t="shared" si="2"/>
        <v>4</v>
      </c>
      <c r="T6">
        <f t="shared" si="3"/>
        <v>1</v>
      </c>
      <c r="U6">
        <f t="shared" si="4"/>
        <v>13</v>
      </c>
      <c r="V6">
        <f t="shared" si="5"/>
        <v>1</v>
      </c>
      <c r="W6">
        <f t="shared" si="6"/>
        <v>1</v>
      </c>
      <c r="X6">
        <f t="shared" si="7"/>
        <v>3</v>
      </c>
      <c r="Y6">
        <f t="shared" si="8"/>
        <v>14</v>
      </c>
      <c r="Z6">
        <f t="shared" si="0"/>
        <v>1000</v>
      </c>
      <c r="AA6" s="4">
        <f t="shared" ref="AA6:AA18" si="15">Q6</f>
        <v>44118.293749999997</v>
      </c>
      <c r="AB6">
        <f>modellek!J57</f>
        <v>985.8</v>
      </c>
    </row>
    <row r="7" spans="1:28" ht="31.2" x14ac:dyDescent="0.3">
      <c r="A7" s="3">
        <v>43902.287280092591</v>
      </c>
      <c r="B7" s="1" t="s">
        <v>4</v>
      </c>
      <c r="C7" s="2" t="s">
        <v>9</v>
      </c>
      <c r="D7" s="2" t="s">
        <v>10</v>
      </c>
      <c r="F7" s="4">
        <f t="shared" si="9"/>
        <v>43902.287280092591</v>
      </c>
      <c r="G7">
        <f t="shared" si="10"/>
        <v>56</v>
      </c>
      <c r="H7">
        <f t="shared" si="11"/>
        <v>74</v>
      </c>
      <c r="I7">
        <v>1</v>
      </c>
      <c r="J7">
        <v>0</v>
      </c>
      <c r="K7">
        <v>1</v>
      </c>
      <c r="L7">
        <v>1</v>
      </c>
      <c r="M7">
        <f t="shared" si="12"/>
        <v>0</v>
      </c>
      <c r="N7">
        <f t="shared" si="13"/>
        <v>35</v>
      </c>
      <c r="O7">
        <v>1000</v>
      </c>
      <c r="Q7" s="4">
        <f t="shared" si="1"/>
        <v>43902.287280092591</v>
      </c>
      <c r="R7">
        <f t="shared" si="14"/>
        <v>1</v>
      </c>
      <c r="S7">
        <f t="shared" si="2"/>
        <v>2</v>
      </c>
      <c r="T7">
        <f t="shared" si="3"/>
        <v>1</v>
      </c>
      <c r="U7">
        <f t="shared" si="4"/>
        <v>1</v>
      </c>
      <c r="V7">
        <f t="shared" si="5"/>
        <v>9</v>
      </c>
      <c r="W7">
        <f t="shared" si="6"/>
        <v>3</v>
      </c>
      <c r="X7">
        <f t="shared" si="7"/>
        <v>3</v>
      </c>
      <c r="Y7">
        <f t="shared" si="8"/>
        <v>7</v>
      </c>
      <c r="Z7">
        <f t="shared" si="0"/>
        <v>1000</v>
      </c>
      <c r="AA7" s="4">
        <f t="shared" si="15"/>
        <v>43902.287280092591</v>
      </c>
      <c r="AB7">
        <f>modellek!J58</f>
        <v>1015.8</v>
      </c>
    </row>
    <row r="8" spans="1:28" ht="62.4" x14ac:dyDescent="0.3">
      <c r="A8" s="3">
        <v>44517.515011574076</v>
      </c>
      <c r="B8" s="1" t="s">
        <v>4</v>
      </c>
      <c r="C8" s="2" t="s">
        <v>11</v>
      </c>
      <c r="D8" s="2" t="s">
        <v>12</v>
      </c>
      <c r="F8" s="4">
        <f t="shared" si="9"/>
        <v>44517.515011574076</v>
      </c>
      <c r="G8">
        <f t="shared" si="10"/>
        <v>77</v>
      </c>
      <c r="H8">
        <f t="shared" si="11"/>
        <v>172</v>
      </c>
      <c r="I8">
        <v>1</v>
      </c>
      <c r="J8">
        <v>0</v>
      </c>
      <c r="K8">
        <v>0</v>
      </c>
      <c r="L8">
        <v>1</v>
      </c>
      <c r="M8">
        <f t="shared" si="12"/>
        <v>42</v>
      </c>
      <c r="N8">
        <f t="shared" si="13"/>
        <v>42</v>
      </c>
      <c r="O8">
        <v>1000</v>
      </c>
      <c r="Q8" s="4">
        <f t="shared" si="1"/>
        <v>44517.515011574076</v>
      </c>
      <c r="R8">
        <f t="shared" si="14"/>
        <v>2</v>
      </c>
      <c r="S8">
        <f t="shared" si="2"/>
        <v>10</v>
      </c>
      <c r="T8">
        <f t="shared" si="3"/>
        <v>1</v>
      </c>
      <c r="U8">
        <f t="shared" si="4"/>
        <v>1</v>
      </c>
      <c r="V8">
        <f t="shared" si="5"/>
        <v>1</v>
      </c>
      <c r="W8">
        <f t="shared" si="6"/>
        <v>3</v>
      </c>
      <c r="X8">
        <f t="shared" si="7"/>
        <v>2</v>
      </c>
      <c r="Y8">
        <f t="shared" si="8"/>
        <v>8</v>
      </c>
      <c r="Z8">
        <f t="shared" si="0"/>
        <v>1000</v>
      </c>
      <c r="AA8" s="4">
        <f t="shared" si="15"/>
        <v>44517.515011574076</v>
      </c>
      <c r="AB8">
        <f>modellek!J59</f>
        <v>1010.8</v>
      </c>
    </row>
    <row r="9" spans="1:28" ht="78" x14ac:dyDescent="0.3">
      <c r="A9" s="3">
        <v>44022.737372685187</v>
      </c>
      <c r="B9" s="1"/>
      <c r="C9" s="2" t="s">
        <v>13</v>
      </c>
      <c r="D9" s="2" t="s">
        <v>14</v>
      </c>
      <c r="F9" s="4">
        <f t="shared" si="9"/>
        <v>44022.737372685187</v>
      </c>
      <c r="G9">
        <f t="shared" si="10"/>
        <v>81</v>
      </c>
      <c r="H9">
        <f t="shared" si="11"/>
        <v>223</v>
      </c>
      <c r="I9">
        <v>0</v>
      </c>
      <c r="J9">
        <v>0</v>
      </c>
      <c r="K9">
        <v>1</v>
      </c>
      <c r="L9">
        <v>1</v>
      </c>
      <c r="M9">
        <f t="shared" si="12"/>
        <v>0</v>
      </c>
      <c r="N9">
        <f t="shared" si="13"/>
        <v>61</v>
      </c>
      <c r="O9">
        <v>1000</v>
      </c>
      <c r="Q9" s="4">
        <f t="shared" si="1"/>
        <v>44022.737372685187</v>
      </c>
      <c r="R9">
        <f t="shared" si="14"/>
        <v>3</v>
      </c>
      <c r="S9">
        <f t="shared" si="2"/>
        <v>11</v>
      </c>
      <c r="T9">
        <f t="shared" si="3"/>
        <v>11</v>
      </c>
      <c r="U9">
        <f t="shared" si="4"/>
        <v>1</v>
      </c>
      <c r="V9">
        <f t="shared" si="5"/>
        <v>9</v>
      </c>
      <c r="W9">
        <f t="shared" si="6"/>
        <v>3</v>
      </c>
      <c r="X9">
        <f t="shared" si="7"/>
        <v>3</v>
      </c>
      <c r="Y9">
        <f t="shared" si="8"/>
        <v>10</v>
      </c>
      <c r="Z9">
        <f t="shared" si="0"/>
        <v>1000</v>
      </c>
      <c r="AA9" s="4">
        <f t="shared" si="15"/>
        <v>44022.737372685187</v>
      </c>
      <c r="AB9">
        <f>modellek!J60</f>
        <v>980.8</v>
      </c>
    </row>
    <row r="10" spans="1:28" ht="93.6" x14ac:dyDescent="0.3">
      <c r="A10" s="3">
        <v>43930.608148148145</v>
      </c>
      <c r="B10" s="1"/>
      <c r="C10" s="2" t="s">
        <v>15</v>
      </c>
      <c r="D10" s="2" t="s">
        <v>16</v>
      </c>
      <c r="F10" s="4">
        <f t="shared" si="9"/>
        <v>43930.608148148145</v>
      </c>
      <c r="G10">
        <f t="shared" si="10"/>
        <v>111</v>
      </c>
      <c r="H10">
        <f t="shared" si="11"/>
        <v>255</v>
      </c>
      <c r="I10">
        <v>0</v>
      </c>
      <c r="J10">
        <v>0</v>
      </c>
      <c r="K10">
        <v>0</v>
      </c>
      <c r="L10">
        <v>1</v>
      </c>
      <c r="M10">
        <f t="shared" si="12"/>
        <v>0</v>
      </c>
      <c r="N10">
        <f t="shared" si="13"/>
        <v>23</v>
      </c>
      <c r="O10">
        <v>1000</v>
      </c>
      <c r="Q10" s="4">
        <f t="shared" si="1"/>
        <v>43930.608148148145</v>
      </c>
      <c r="R10">
        <f t="shared" si="14"/>
        <v>8</v>
      </c>
      <c r="S10">
        <f t="shared" si="2"/>
        <v>14</v>
      </c>
      <c r="T10">
        <f t="shared" si="3"/>
        <v>11</v>
      </c>
      <c r="U10">
        <f t="shared" si="4"/>
        <v>1</v>
      </c>
      <c r="V10">
        <f t="shared" si="5"/>
        <v>1</v>
      </c>
      <c r="W10">
        <f t="shared" si="6"/>
        <v>3</v>
      </c>
      <c r="X10">
        <f t="shared" si="7"/>
        <v>3</v>
      </c>
      <c r="Y10">
        <f t="shared" si="8"/>
        <v>5</v>
      </c>
      <c r="Z10">
        <f t="shared" si="0"/>
        <v>1000</v>
      </c>
      <c r="AA10" s="4">
        <f t="shared" si="15"/>
        <v>43930.608148148145</v>
      </c>
      <c r="AB10">
        <f>modellek!J61</f>
        <v>995.3</v>
      </c>
    </row>
    <row r="11" spans="1:28" ht="78" x14ac:dyDescent="0.3">
      <c r="A11" s="3">
        <v>43928.468194444446</v>
      </c>
      <c r="B11" s="1"/>
      <c r="C11" s="2" t="s">
        <v>17</v>
      </c>
      <c r="D11" s="2" t="s">
        <v>18</v>
      </c>
      <c r="F11" s="4">
        <f t="shared" si="9"/>
        <v>43928.468194444446</v>
      </c>
      <c r="G11">
        <f t="shared" si="10"/>
        <v>106</v>
      </c>
      <c r="H11">
        <f t="shared" si="11"/>
        <v>251</v>
      </c>
      <c r="I11">
        <v>0</v>
      </c>
      <c r="J11">
        <v>0</v>
      </c>
      <c r="K11">
        <v>0</v>
      </c>
      <c r="L11">
        <v>1</v>
      </c>
      <c r="M11">
        <f t="shared" si="12"/>
        <v>0</v>
      </c>
      <c r="N11">
        <f t="shared" si="13"/>
        <v>11</v>
      </c>
      <c r="O11">
        <v>1000</v>
      </c>
      <c r="Q11" s="4">
        <f t="shared" si="1"/>
        <v>43928.468194444446</v>
      </c>
      <c r="R11">
        <f t="shared" si="14"/>
        <v>7</v>
      </c>
      <c r="S11">
        <f t="shared" si="2"/>
        <v>13</v>
      </c>
      <c r="T11">
        <f t="shared" si="3"/>
        <v>11</v>
      </c>
      <c r="U11">
        <f t="shared" si="4"/>
        <v>1</v>
      </c>
      <c r="V11">
        <f t="shared" si="5"/>
        <v>1</v>
      </c>
      <c r="W11">
        <f t="shared" si="6"/>
        <v>3</v>
      </c>
      <c r="X11">
        <f t="shared" si="7"/>
        <v>3</v>
      </c>
      <c r="Y11">
        <f t="shared" si="8"/>
        <v>2</v>
      </c>
      <c r="Z11">
        <f t="shared" si="0"/>
        <v>1000</v>
      </c>
      <c r="AA11" s="4">
        <f t="shared" si="15"/>
        <v>43928.468194444446</v>
      </c>
      <c r="AB11">
        <f>modellek!J62</f>
        <v>1000.8</v>
      </c>
    </row>
    <row r="12" spans="1:28" ht="78" x14ac:dyDescent="0.3">
      <c r="A12" s="3">
        <v>43947.474351851852</v>
      </c>
      <c r="B12" s="1"/>
      <c r="C12" s="2" t="s">
        <v>19</v>
      </c>
      <c r="D12" s="2" t="s">
        <v>20</v>
      </c>
      <c r="F12" s="4">
        <f t="shared" si="9"/>
        <v>43947.474351851852</v>
      </c>
      <c r="G12">
        <f t="shared" si="10"/>
        <v>103</v>
      </c>
      <c r="H12">
        <f t="shared" si="11"/>
        <v>245</v>
      </c>
      <c r="I12">
        <v>0</v>
      </c>
      <c r="J12">
        <v>0</v>
      </c>
      <c r="K12">
        <v>0</v>
      </c>
      <c r="L12">
        <v>1</v>
      </c>
      <c r="M12">
        <f t="shared" si="12"/>
        <v>0</v>
      </c>
      <c r="N12">
        <f t="shared" si="13"/>
        <v>11</v>
      </c>
      <c r="O12">
        <v>1000</v>
      </c>
      <c r="Q12" s="4">
        <f t="shared" si="1"/>
        <v>43947.474351851852</v>
      </c>
      <c r="R12">
        <f t="shared" si="14"/>
        <v>6</v>
      </c>
      <c r="S12">
        <f t="shared" si="2"/>
        <v>12</v>
      </c>
      <c r="T12">
        <f t="shared" si="3"/>
        <v>11</v>
      </c>
      <c r="U12">
        <f t="shared" si="4"/>
        <v>1</v>
      </c>
      <c r="V12">
        <f t="shared" si="5"/>
        <v>1</v>
      </c>
      <c r="W12">
        <f t="shared" si="6"/>
        <v>3</v>
      </c>
      <c r="X12">
        <f t="shared" si="7"/>
        <v>3</v>
      </c>
      <c r="Y12">
        <f t="shared" si="8"/>
        <v>2</v>
      </c>
      <c r="Z12">
        <f t="shared" si="0"/>
        <v>1000</v>
      </c>
      <c r="AA12" s="4">
        <f t="shared" si="15"/>
        <v>43947.474351851852</v>
      </c>
      <c r="AB12">
        <f>modellek!J63</f>
        <v>1002.8</v>
      </c>
    </row>
    <row r="13" spans="1:28" ht="46.8" x14ac:dyDescent="0.3">
      <c r="A13" s="3">
        <v>43893.782638888886</v>
      </c>
      <c r="B13" s="1"/>
      <c r="C13" s="2" t="s">
        <v>21</v>
      </c>
      <c r="D13" s="2" t="s">
        <v>22</v>
      </c>
      <c r="F13" s="4">
        <f t="shared" si="9"/>
        <v>43893.782638888886</v>
      </c>
      <c r="G13">
        <f t="shared" si="10"/>
        <v>145</v>
      </c>
      <c r="H13">
        <f t="shared" si="11"/>
        <v>108</v>
      </c>
      <c r="I13">
        <v>1</v>
      </c>
      <c r="J13">
        <v>0</v>
      </c>
      <c r="K13">
        <v>0</v>
      </c>
      <c r="L13">
        <v>1</v>
      </c>
      <c r="M13">
        <f t="shared" si="12"/>
        <v>0</v>
      </c>
      <c r="N13">
        <f t="shared" si="13"/>
        <v>42</v>
      </c>
      <c r="O13">
        <v>1000</v>
      </c>
      <c r="Q13" s="4">
        <f t="shared" si="1"/>
        <v>43893.782638888886</v>
      </c>
      <c r="R13">
        <f t="shared" si="14"/>
        <v>10</v>
      </c>
      <c r="S13">
        <f t="shared" si="2"/>
        <v>8</v>
      </c>
      <c r="T13">
        <f t="shared" si="3"/>
        <v>1</v>
      </c>
      <c r="U13">
        <f t="shared" si="4"/>
        <v>1</v>
      </c>
      <c r="V13">
        <f t="shared" si="5"/>
        <v>1</v>
      </c>
      <c r="W13">
        <f t="shared" si="6"/>
        <v>3</v>
      </c>
      <c r="X13">
        <f t="shared" si="7"/>
        <v>3</v>
      </c>
      <c r="Y13">
        <f t="shared" si="8"/>
        <v>8</v>
      </c>
      <c r="Z13">
        <f t="shared" si="0"/>
        <v>1000</v>
      </c>
      <c r="AA13" s="4">
        <f t="shared" si="15"/>
        <v>43893.782638888886</v>
      </c>
      <c r="AB13">
        <f>modellek!J64</f>
        <v>999.8</v>
      </c>
    </row>
    <row r="14" spans="1:28" ht="46.8" x14ac:dyDescent="0.3">
      <c r="A14" s="3">
        <v>43971.878472222219</v>
      </c>
      <c r="B14" s="1"/>
      <c r="C14" s="2" t="s">
        <v>23</v>
      </c>
      <c r="D14" s="2" t="s">
        <v>24</v>
      </c>
      <c r="F14" s="4">
        <f t="shared" si="9"/>
        <v>43971.878472222219</v>
      </c>
      <c r="G14">
        <f t="shared" si="10"/>
        <v>156</v>
      </c>
      <c r="H14">
        <f t="shared" si="11"/>
        <v>85</v>
      </c>
      <c r="I14">
        <v>1</v>
      </c>
      <c r="J14">
        <v>0</v>
      </c>
      <c r="K14">
        <v>1</v>
      </c>
      <c r="L14">
        <v>1</v>
      </c>
      <c r="M14">
        <f t="shared" si="12"/>
        <v>0</v>
      </c>
      <c r="N14">
        <f t="shared" si="13"/>
        <v>114</v>
      </c>
      <c r="O14">
        <v>1000</v>
      </c>
      <c r="Q14" s="4">
        <f t="shared" si="1"/>
        <v>43971.878472222219</v>
      </c>
      <c r="R14">
        <f t="shared" si="14"/>
        <v>11</v>
      </c>
      <c r="S14">
        <f t="shared" si="2"/>
        <v>5</v>
      </c>
      <c r="T14">
        <f t="shared" si="3"/>
        <v>1</v>
      </c>
      <c r="U14">
        <f t="shared" si="4"/>
        <v>1</v>
      </c>
      <c r="V14">
        <f t="shared" si="5"/>
        <v>9</v>
      </c>
      <c r="W14">
        <f t="shared" si="6"/>
        <v>3</v>
      </c>
      <c r="X14">
        <f t="shared" si="7"/>
        <v>3</v>
      </c>
      <c r="Y14">
        <f t="shared" si="8"/>
        <v>12</v>
      </c>
      <c r="Z14">
        <f t="shared" si="0"/>
        <v>1000</v>
      </c>
      <c r="AA14" s="4">
        <f t="shared" si="15"/>
        <v>43971.878472222219</v>
      </c>
      <c r="AB14">
        <f>modellek!J65</f>
        <v>990.3</v>
      </c>
    </row>
    <row r="15" spans="1:28" ht="46.8" x14ac:dyDescent="0.3">
      <c r="A15" s="3">
        <v>44285.886111111111</v>
      </c>
      <c r="B15" s="1"/>
      <c r="C15" s="2" t="s">
        <v>25</v>
      </c>
      <c r="D15" s="2" t="s">
        <v>26</v>
      </c>
      <c r="F15" s="4">
        <f t="shared" si="9"/>
        <v>44285.886111111111</v>
      </c>
      <c r="G15">
        <f t="shared" si="10"/>
        <v>118</v>
      </c>
      <c r="H15">
        <f t="shared" si="11"/>
        <v>68</v>
      </c>
      <c r="I15">
        <v>1</v>
      </c>
      <c r="J15">
        <v>0</v>
      </c>
      <c r="K15">
        <v>1</v>
      </c>
      <c r="L15">
        <v>1</v>
      </c>
      <c r="M15">
        <f t="shared" si="12"/>
        <v>0</v>
      </c>
      <c r="N15">
        <f t="shared" si="13"/>
        <v>62</v>
      </c>
      <c r="O15">
        <v>1000</v>
      </c>
      <c r="Q15" s="4">
        <f t="shared" si="1"/>
        <v>44285.886111111111</v>
      </c>
      <c r="R15">
        <f t="shared" si="14"/>
        <v>9</v>
      </c>
      <c r="S15">
        <f t="shared" si="2"/>
        <v>1</v>
      </c>
      <c r="T15">
        <f t="shared" si="3"/>
        <v>1</v>
      </c>
      <c r="U15">
        <f t="shared" si="4"/>
        <v>1</v>
      </c>
      <c r="V15">
        <f t="shared" si="5"/>
        <v>9</v>
      </c>
      <c r="W15">
        <f t="shared" si="6"/>
        <v>3</v>
      </c>
      <c r="X15">
        <f t="shared" si="7"/>
        <v>3</v>
      </c>
      <c r="Y15">
        <f t="shared" si="8"/>
        <v>11</v>
      </c>
      <c r="Z15">
        <f t="shared" si="0"/>
        <v>1000</v>
      </c>
      <c r="AA15" s="4">
        <f t="shared" si="15"/>
        <v>44285.886111111111</v>
      </c>
      <c r="AB15">
        <f>modellek!J66</f>
        <v>1002.8</v>
      </c>
    </row>
    <row r="16" spans="1:28" ht="46.8" x14ac:dyDescent="0.3">
      <c r="A16" s="3">
        <v>44365.555555555555</v>
      </c>
      <c r="B16" s="1"/>
      <c r="C16" s="2" t="s">
        <v>27</v>
      </c>
      <c r="D16" s="2" t="s">
        <v>28</v>
      </c>
      <c r="F16" s="4">
        <f t="shared" si="9"/>
        <v>44365.555555555555</v>
      </c>
      <c r="G16">
        <f t="shared" si="10"/>
        <v>84</v>
      </c>
      <c r="H16">
        <f t="shared" si="11"/>
        <v>125</v>
      </c>
      <c r="I16">
        <v>1</v>
      </c>
      <c r="J16">
        <v>0</v>
      </c>
      <c r="K16">
        <v>1</v>
      </c>
      <c r="L16">
        <v>1</v>
      </c>
      <c r="M16">
        <f t="shared" si="12"/>
        <v>0</v>
      </c>
      <c r="N16">
        <f t="shared" si="13"/>
        <v>34</v>
      </c>
      <c r="O16">
        <v>1000</v>
      </c>
      <c r="Q16" s="4">
        <f t="shared" si="1"/>
        <v>44365.555555555555</v>
      </c>
      <c r="R16">
        <f t="shared" si="14"/>
        <v>4</v>
      </c>
      <c r="S16">
        <f t="shared" si="2"/>
        <v>9</v>
      </c>
      <c r="T16">
        <f t="shared" si="3"/>
        <v>1</v>
      </c>
      <c r="U16">
        <f t="shared" si="4"/>
        <v>1</v>
      </c>
      <c r="V16">
        <f t="shared" si="5"/>
        <v>9</v>
      </c>
      <c r="W16">
        <f t="shared" si="6"/>
        <v>3</v>
      </c>
      <c r="X16">
        <f t="shared" si="7"/>
        <v>3</v>
      </c>
      <c r="Y16">
        <f t="shared" si="8"/>
        <v>6</v>
      </c>
      <c r="Z16">
        <f t="shared" si="0"/>
        <v>1000</v>
      </c>
      <c r="AA16" s="4">
        <f t="shared" si="15"/>
        <v>44365.555555555555</v>
      </c>
      <c r="AB16">
        <f>modellek!J67</f>
        <v>996.8</v>
      </c>
    </row>
    <row r="17" spans="1:28" ht="31.2" x14ac:dyDescent="0.3">
      <c r="A17" s="3">
        <v>44301.963194444441</v>
      </c>
      <c r="B17" s="1"/>
      <c r="C17" s="2" t="s">
        <v>29</v>
      </c>
      <c r="D17" s="2" t="s">
        <v>30</v>
      </c>
      <c r="F17" s="4">
        <f t="shared" si="9"/>
        <v>44301.963194444441</v>
      </c>
      <c r="G17">
        <f t="shared" si="10"/>
        <v>99</v>
      </c>
      <c r="H17">
        <f t="shared" si="11"/>
        <v>97</v>
      </c>
      <c r="I17">
        <v>1</v>
      </c>
      <c r="J17">
        <v>0</v>
      </c>
      <c r="K17">
        <v>1</v>
      </c>
      <c r="L17">
        <v>0</v>
      </c>
      <c r="M17">
        <f t="shared" si="12"/>
        <v>0</v>
      </c>
      <c r="N17">
        <f t="shared" si="13"/>
        <v>20</v>
      </c>
      <c r="O17">
        <v>1000</v>
      </c>
      <c r="Q17" s="4">
        <f t="shared" si="1"/>
        <v>44301.963194444441</v>
      </c>
      <c r="R17">
        <f t="shared" si="14"/>
        <v>5</v>
      </c>
      <c r="S17">
        <f t="shared" si="2"/>
        <v>7</v>
      </c>
      <c r="T17">
        <f t="shared" si="3"/>
        <v>1</v>
      </c>
      <c r="U17">
        <f t="shared" si="4"/>
        <v>1</v>
      </c>
      <c r="V17">
        <f t="shared" si="5"/>
        <v>9</v>
      </c>
      <c r="W17">
        <f t="shared" si="6"/>
        <v>1</v>
      </c>
      <c r="X17">
        <f t="shared" si="7"/>
        <v>3</v>
      </c>
      <c r="Y17">
        <f t="shared" si="8"/>
        <v>4</v>
      </c>
      <c r="Z17">
        <f t="shared" si="0"/>
        <v>1000</v>
      </c>
      <c r="AA17" s="4">
        <f t="shared" si="15"/>
        <v>44301.963194444441</v>
      </c>
      <c r="AB17">
        <f>modellek!J68</f>
        <v>1009.8</v>
      </c>
    </row>
    <row r="18" spans="1:28" ht="62.4" x14ac:dyDescent="0.3">
      <c r="A18" s="3">
        <v>43930.54791666667</v>
      </c>
      <c r="B18" s="1"/>
      <c r="C18" s="2" t="s">
        <v>31</v>
      </c>
      <c r="D18" s="2" t="s">
        <v>32</v>
      </c>
      <c r="F18" s="4">
        <f t="shared" si="9"/>
        <v>43930.54791666667</v>
      </c>
      <c r="G18">
        <f t="shared" si="10"/>
        <v>231</v>
      </c>
      <c r="H18">
        <f t="shared" si="11"/>
        <v>93</v>
      </c>
      <c r="I18">
        <v>1</v>
      </c>
      <c r="J18">
        <v>0</v>
      </c>
      <c r="K18">
        <v>0</v>
      </c>
      <c r="L18">
        <v>1</v>
      </c>
      <c r="M18">
        <f t="shared" si="12"/>
        <v>0</v>
      </c>
      <c r="N18">
        <f t="shared" si="13"/>
        <v>135</v>
      </c>
      <c r="O18">
        <v>1000</v>
      </c>
      <c r="Q18" s="4">
        <f t="shared" si="1"/>
        <v>43930.54791666667</v>
      </c>
      <c r="R18">
        <f t="shared" si="14"/>
        <v>13</v>
      </c>
      <c r="S18">
        <f t="shared" si="2"/>
        <v>6</v>
      </c>
      <c r="T18">
        <f t="shared" si="3"/>
        <v>1</v>
      </c>
      <c r="U18">
        <f t="shared" si="4"/>
        <v>1</v>
      </c>
      <c r="V18">
        <f t="shared" si="5"/>
        <v>1</v>
      </c>
      <c r="W18">
        <f t="shared" si="6"/>
        <v>3</v>
      </c>
      <c r="X18">
        <f t="shared" si="7"/>
        <v>3</v>
      </c>
      <c r="Y18">
        <f t="shared" si="8"/>
        <v>13</v>
      </c>
      <c r="Z18">
        <f t="shared" si="0"/>
        <v>1000</v>
      </c>
      <c r="AA18" s="4">
        <f t="shared" si="15"/>
        <v>43930.54791666667</v>
      </c>
      <c r="AB18">
        <f>modellek!J69</f>
        <v>999.3</v>
      </c>
    </row>
    <row r="19" spans="1:28" ht="15.6" x14ac:dyDescent="0.3"/>
    <row r="20" spans="1:28" ht="15.6" x14ac:dyDescent="0.3"/>
    <row r="21" spans="1:28" ht="15.6" x14ac:dyDescent="0.3"/>
    <row r="22" spans="1:28" ht="15.6" x14ac:dyDescent="0.3"/>
    <row r="23" spans="1:28" ht="15.6" x14ac:dyDescent="0.3"/>
    <row r="24" spans="1:28" ht="15.6" x14ac:dyDescent="0.3"/>
    <row r="25" spans="1:28" ht="15.6" x14ac:dyDescent="0.3"/>
  </sheetData>
  <pageMargins left="0.7" right="0.7" top="0.75" bottom="0.75" header="0.3" footer="0.3"/>
  <ignoredErrors>
    <ignoredError sqref="A4:D1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A94D-71DA-4CED-ABAE-1B80D1343671}">
  <dimension ref="A1:M83"/>
  <sheetViews>
    <sheetView topLeftCell="A40" workbookViewId="0">
      <selection sqref="A1:M83"/>
    </sheetView>
  </sheetViews>
  <sheetFormatPr defaultRowHeight="15.6" x14ac:dyDescent="0.3"/>
  <sheetData>
    <row r="1" spans="1:12" ht="18" x14ac:dyDescent="0.3">
      <c r="A1" s="8"/>
    </row>
    <row r="2" spans="1:12" x14ac:dyDescent="0.3">
      <c r="A2" s="9"/>
    </row>
    <row r="5" spans="1:12" ht="18" x14ac:dyDescent="0.3">
      <c r="A5" s="10" t="s">
        <v>50</v>
      </c>
      <c r="B5" s="11">
        <v>9463511</v>
      </c>
      <c r="C5" s="10" t="s">
        <v>51</v>
      </c>
      <c r="D5" s="11">
        <v>14</v>
      </c>
      <c r="E5" s="10" t="s">
        <v>52</v>
      </c>
      <c r="F5" s="11">
        <v>8</v>
      </c>
      <c r="G5" s="10" t="s">
        <v>53</v>
      </c>
      <c r="H5" s="11">
        <v>14</v>
      </c>
      <c r="I5" s="10" t="s">
        <v>54</v>
      </c>
      <c r="J5" s="11">
        <v>0</v>
      </c>
      <c r="K5" s="10" t="s">
        <v>55</v>
      </c>
      <c r="L5" s="11" t="s">
        <v>56</v>
      </c>
    </row>
    <row r="6" spans="1:12" ht="18.600000000000001" thickBot="1" x14ac:dyDescent="0.35">
      <c r="A6" s="8"/>
    </row>
    <row r="7" spans="1:12" ht="16.2" thickBot="1" x14ac:dyDescent="0.35">
      <c r="A7" s="12" t="s">
        <v>57</v>
      </c>
      <c r="B7" s="12" t="s">
        <v>58</v>
      </c>
      <c r="C7" s="12" t="s">
        <v>59</v>
      </c>
      <c r="D7" s="12" t="s">
        <v>60</v>
      </c>
      <c r="E7" s="12" t="s">
        <v>61</v>
      </c>
      <c r="F7" s="12" t="s">
        <v>62</v>
      </c>
      <c r="G7" s="12" t="s">
        <v>63</v>
      </c>
      <c r="H7" s="12" t="s">
        <v>64</v>
      </c>
      <c r="I7" s="12" t="s">
        <v>65</v>
      </c>
      <c r="J7" s="12" t="s">
        <v>66</v>
      </c>
    </row>
    <row r="8" spans="1:12" ht="16.2" thickBot="1" x14ac:dyDescent="0.35">
      <c r="A8" s="12" t="s">
        <v>67</v>
      </c>
      <c r="B8" s="13">
        <v>12</v>
      </c>
      <c r="C8" s="13">
        <v>3</v>
      </c>
      <c r="D8" s="13">
        <v>1</v>
      </c>
      <c r="E8" s="13">
        <v>13</v>
      </c>
      <c r="F8" s="13">
        <v>1</v>
      </c>
      <c r="G8" s="13">
        <v>3</v>
      </c>
      <c r="H8" s="13">
        <v>1</v>
      </c>
      <c r="I8" s="13">
        <v>1</v>
      </c>
      <c r="J8" s="13">
        <v>1000</v>
      </c>
    </row>
    <row r="9" spans="1:12" ht="16.2" thickBot="1" x14ac:dyDescent="0.35">
      <c r="A9" s="12" t="s">
        <v>68</v>
      </c>
      <c r="B9" s="13">
        <v>14</v>
      </c>
      <c r="C9" s="13">
        <v>4</v>
      </c>
      <c r="D9" s="13">
        <v>1</v>
      </c>
      <c r="E9" s="13">
        <v>13</v>
      </c>
      <c r="F9" s="13">
        <v>1</v>
      </c>
      <c r="G9" s="13">
        <v>1</v>
      </c>
      <c r="H9" s="13">
        <v>3</v>
      </c>
      <c r="I9" s="13">
        <v>14</v>
      </c>
      <c r="J9" s="13">
        <v>1000</v>
      </c>
    </row>
    <row r="10" spans="1:12" ht="16.2" thickBot="1" x14ac:dyDescent="0.35">
      <c r="A10" s="12" t="s">
        <v>69</v>
      </c>
      <c r="B10" s="13">
        <v>1</v>
      </c>
      <c r="C10" s="13">
        <v>2</v>
      </c>
      <c r="D10" s="13">
        <v>1</v>
      </c>
      <c r="E10" s="13">
        <v>1</v>
      </c>
      <c r="F10" s="13">
        <v>9</v>
      </c>
      <c r="G10" s="13">
        <v>3</v>
      </c>
      <c r="H10" s="13">
        <v>3</v>
      </c>
      <c r="I10" s="13">
        <v>7</v>
      </c>
      <c r="J10" s="13">
        <v>1000</v>
      </c>
    </row>
    <row r="11" spans="1:12" ht="16.2" thickBot="1" x14ac:dyDescent="0.35">
      <c r="A11" s="12" t="s">
        <v>70</v>
      </c>
      <c r="B11" s="13">
        <v>2</v>
      </c>
      <c r="C11" s="13">
        <v>10</v>
      </c>
      <c r="D11" s="13">
        <v>1</v>
      </c>
      <c r="E11" s="13">
        <v>1</v>
      </c>
      <c r="F11" s="13">
        <v>1</v>
      </c>
      <c r="G11" s="13">
        <v>3</v>
      </c>
      <c r="H11" s="13">
        <v>2</v>
      </c>
      <c r="I11" s="13">
        <v>8</v>
      </c>
      <c r="J11" s="13">
        <v>1000</v>
      </c>
    </row>
    <row r="12" spans="1:12" ht="16.2" thickBot="1" x14ac:dyDescent="0.35">
      <c r="A12" s="12" t="s">
        <v>71</v>
      </c>
      <c r="B12" s="13">
        <v>3</v>
      </c>
      <c r="C12" s="13">
        <v>11</v>
      </c>
      <c r="D12" s="13">
        <v>11</v>
      </c>
      <c r="E12" s="13">
        <v>1</v>
      </c>
      <c r="F12" s="13">
        <v>9</v>
      </c>
      <c r="G12" s="13">
        <v>3</v>
      </c>
      <c r="H12" s="13">
        <v>3</v>
      </c>
      <c r="I12" s="13">
        <v>10</v>
      </c>
      <c r="J12" s="13">
        <v>1000</v>
      </c>
    </row>
    <row r="13" spans="1:12" ht="16.2" thickBot="1" x14ac:dyDescent="0.35">
      <c r="A13" s="12" t="s">
        <v>72</v>
      </c>
      <c r="B13" s="13">
        <v>8</v>
      </c>
      <c r="C13" s="13">
        <v>14</v>
      </c>
      <c r="D13" s="13">
        <v>11</v>
      </c>
      <c r="E13" s="13">
        <v>1</v>
      </c>
      <c r="F13" s="13">
        <v>1</v>
      </c>
      <c r="G13" s="13">
        <v>3</v>
      </c>
      <c r="H13" s="13">
        <v>3</v>
      </c>
      <c r="I13" s="13">
        <v>5</v>
      </c>
      <c r="J13" s="13">
        <v>1000</v>
      </c>
    </row>
    <row r="14" spans="1:12" ht="16.2" thickBot="1" x14ac:dyDescent="0.35">
      <c r="A14" s="12" t="s">
        <v>73</v>
      </c>
      <c r="B14" s="13">
        <v>7</v>
      </c>
      <c r="C14" s="13">
        <v>13</v>
      </c>
      <c r="D14" s="13">
        <v>11</v>
      </c>
      <c r="E14" s="13">
        <v>1</v>
      </c>
      <c r="F14" s="13">
        <v>1</v>
      </c>
      <c r="G14" s="13">
        <v>3</v>
      </c>
      <c r="H14" s="13">
        <v>3</v>
      </c>
      <c r="I14" s="13">
        <v>2</v>
      </c>
      <c r="J14" s="13">
        <v>1000</v>
      </c>
    </row>
    <row r="15" spans="1:12" ht="16.2" thickBot="1" x14ac:dyDescent="0.35">
      <c r="A15" s="12" t="s">
        <v>74</v>
      </c>
      <c r="B15" s="13">
        <v>6</v>
      </c>
      <c r="C15" s="13">
        <v>12</v>
      </c>
      <c r="D15" s="13">
        <v>11</v>
      </c>
      <c r="E15" s="13">
        <v>1</v>
      </c>
      <c r="F15" s="13">
        <v>1</v>
      </c>
      <c r="G15" s="13">
        <v>3</v>
      </c>
      <c r="H15" s="13">
        <v>3</v>
      </c>
      <c r="I15" s="13">
        <v>2</v>
      </c>
      <c r="J15" s="13">
        <v>1000</v>
      </c>
    </row>
    <row r="16" spans="1:12" ht="16.2" thickBot="1" x14ac:dyDescent="0.35">
      <c r="A16" s="12" t="s">
        <v>75</v>
      </c>
      <c r="B16" s="13">
        <v>10</v>
      </c>
      <c r="C16" s="13">
        <v>8</v>
      </c>
      <c r="D16" s="13">
        <v>1</v>
      </c>
      <c r="E16" s="13">
        <v>1</v>
      </c>
      <c r="F16" s="13">
        <v>1</v>
      </c>
      <c r="G16" s="13">
        <v>3</v>
      </c>
      <c r="H16" s="13">
        <v>3</v>
      </c>
      <c r="I16" s="13">
        <v>8</v>
      </c>
      <c r="J16" s="13">
        <v>1000</v>
      </c>
    </row>
    <row r="17" spans="1:10" ht="16.2" thickBot="1" x14ac:dyDescent="0.35">
      <c r="A17" s="12" t="s">
        <v>76</v>
      </c>
      <c r="B17" s="13">
        <v>11</v>
      </c>
      <c r="C17" s="13">
        <v>5</v>
      </c>
      <c r="D17" s="13">
        <v>1</v>
      </c>
      <c r="E17" s="13">
        <v>1</v>
      </c>
      <c r="F17" s="13">
        <v>9</v>
      </c>
      <c r="G17" s="13">
        <v>3</v>
      </c>
      <c r="H17" s="13">
        <v>3</v>
      </c>
      <c r="I17" s="13">
        <v>12</v>
      </c>
      <c r="J17" s="13">
        <v>1000</v>
      </c>
    </row>
    <row r="18" spans="1:10" ht="16.2" thickBot="1" x14ac:dyDescent="0.35">
      <c r="A18" s="12" t="s">
        <v>77</v>
      </c>
      <c r="B18" s="13">
        <v>9</v>
      </c>
      <c r="C18" s="13">
        <v>1</v>
      </c>
      <c r="D18" s="13">
        <v>1</v>
      </c>
      <c r="E18" s="13">
        <v>1</v>
      </c>
      <c r="F18" s="13">
        <v>9</v>
      </c>
      <c r="G18" s="13">
        <v>3</v>
      </c>
      <c r="H18" s="13">
        <v>3</v>
      </c>
      <c r="I18" s="13">
        <v>11</v>
      </c>
      <c r="J18" s="13">
        <v>1000</v>
      </c>
    </row>
    <row r="19" spans="1:10" ht="16.2" thickBot="1" x14ac:dyDescent="0.35">
      <c r="A19" s="12" t="s">
        <v>78</v>
      </c>
      <c r="B19" s="13">
        <v>4</v>
      </c>
      <c r="C19" s="13">
        <v>9</v>
      </c>
      <c r="D19" s="13">
        <v>1</v>
      </c>
      <c r="E19" s="13">
        <v>1</v>
      </c>
      <c r="F19" s="13">
        <v>9</v>
      </c>
      <c r="G19" s="13">
        <v>3</v>
      </c>
      <c r="H19" s="13">
        <v>3</v>
      </c>
      <c r="I19" s="13">
        <v>6</v>
      </c>
      <c r="J19" s="13">
        <v>1000</v>
      </c>
    </row>
    <row r="20" spans="1:10" ht="16.2" thickBot="1" x14ac:dyDescent="0.35">
      <c r="A20" s="12" t="s">
        <v>79</v>
      </c>
      <c r="B20" s="13">
        <v>5</v>
      </c>
      <c r="C20" s="13">
        <v>7</v>
      </c>
      <c r="D20" s="13">
        <v>1</v>
      </c>
      <c r="E20" s="13">
        <v>1</v>
      </c>
      <c r="F20" s="13">
        <v>9</v>
      </c>
      <c r="G20" s="13">
        <v>1</v>
      </c>
      <c r="H20" s="13">
        <v>3</v>
      </c>
      <c r="I20" s="13">
        <v>4</v>
      </c>
      <c r="J20" s="13">
        <v>1000</v>
      </c>
    </row>
    <row r="21" spans="1:10" ht="16.2" thickBot="1" x14ac:dyDescent="0.35">
      <c r="A21" s="12" t="s">
        <v>80</v>
      </c>
      <c r="B21" s="13">
        <v>13</v>
      </c>
      <c r="C21" s="13">
        <v>6</v>
      </c>
      <c r="D21" s="13">
        <v>1</v>
      </c>
      <c r="E21" s="13">
        <v>1</v>
      </c>
      <c r="F21" s="13">
        <v>1</v>
      </c>
      <c r="G21" s="13">
        <v>3</v>
      </c>
      <c r="H21" s="13">
        <v>3</v>
      </c>
      <c r="I21" s="13">
        <v>13</v>
      </c>
      <c r="J21" s="13">
        <v>1000</v>
      </c>
    </row>
    <row r="22" spans="1:10" ht="18.600000000000001" thickBot="1" x14ac:dyDescent="0.35">
      <c r="A22" s="8"/>
    </row>
    <row r="23" spans="1:10" ht="16.2" thickBot="1" x14ac:dyDescent="0.35">
      <c r="A23" s="12" t="s">
        <v>81</v>
      </c>
      <c r="B23" s="12" t="s">
        <v>58</v>
      </c>
      <c r="C23" s="12" t="s">
        <v>59</v>
      </c>
      <c r="D23" s="12" t="s">
        <v>60</v>
      </c>
      <c r="E23" s="12" t="s">
        <v>61</v>
      </c>
      <c r="F23" s="12" t="s">
        <v>62</v>
      </c>
      <c r="G23" s="12" t="s">
        <v>63</v>
      </c>
      <c r="H23" s="12" t="s">
        <v>64</v>
      </c>
      <c r="I23" s="12" t="s">
        <v>65</v>
      </c>
    </row>
    <row r="24" spans="1:10" ht="16.2" thickBot="1" x14ac:dyDescent="0.35">
      <c r="A24" s="12" t="s">
        <v>82</v>
      </c>
      <c r="B24" s="13" t="s">
        <v>83</v>
      </c>
      <c r="C24" s="13" t="s">
        <v>84</v>
      </c>
      <c r="D24" s="13" t="s">
        <v>85</v>
      </c>
      <c r="E24" s="13" t="s">
        <v>86</v>
      </c>
      <c r="F24" s="13" t="s">
        <v>87</v>
      </c>
      <c r="G24" s="13" t="s">
        <v>88</v>
      </c>
      <c r="H24" s="13" t="s">
        <v>85</v>
      </c>
      <c r="I24" s="13" t="s">
        <v>89</v>
      </c>
    </row>
    <row r="25" spans="1:10" ht="16.2" thickBot="1" x14ac:dyDescent="0.35">
      <c r="A25" s="12" t="s">
        <v>90</v>
      </c>
      <c r="B25" s="13" t="s">
        <v>91</v>
      </c>
      <c r="C25" s="13" t="s">
        <v>92</v>
      </c>
      <c r="D25" s="13" t="s">
        <v>93</v>
      </c>
      <c r="E25" s="13" t="s">
        <v>94</v>
      </c>
      <c r="F25" s="13" t="s">
        <v>95</v>
      </c>
      <c r="G25" s="13" t="s">
        <v>93</v>
      </c>
      <c r="H25" s="13" t="s">
        <v>93</v>
      </c>
      <c r="I25" s="13" t="s">
        <v>96</v>
      </c>
    </row>
    <row r="26" spans="1:10" ht="16.2" thickBot="1" x14ac:dyDescent="0.35">
      <c r="A26" s="12" t="s">
        <v>97</v>
      </c>
      <c r="B26" s="13" t="s">
        <v>98</v>
      </c>
      <c r="C26" s="13" t="s">
        <v>99</v>
      </c>
      <c r="D26" s="13" t="s">
        <v>100</v>
      </c>
      <c r="E26" s="13" t="s">
        <v>101</v>
      </c>
      <c r="F26" s="13" t="s">
        <v>102</v>
      </c>
      <c r="G26" s="13" t="s">
        <v>100</v>
      </c>
      <c r="H26" s="13" t="s">
        <v>100</v>
      </c>
      <c r="I26" s="13" t="s">
        <v>103</v>
      </c>
    </row>
    <row r="27" spans="1:10" ht="16.2" thickBot="1" x14ac:dyDescent="0.35">
      <c r="A27" s="12" t="s">
        <v>104</v>
      </c>
      <c r="B27" s="13" t="s">
        <v>105</v>
      </c>
      <c r="C27" s="13" t="s">
        <v>106</v>
      </c>
      <c r="D27" s="13" t="s">
        <v>107</v>
      </c>
      <c r="E27" s="13" t="s">
        <v>108</v>
      </c>
      <c r="F27" s="13" t="s">
        <v>109</v>
      </c>
      <c r="G27" s="13" t="s">
        <v>107</v>
      </c>
      <c r="H27" s="13" t="s">
        <v>107</v>
      </c>
      <c r="I27" s="13" t="s">
        <v>110</v>
      </c>
    </row>
    <row r="28" spans="1:10" ht="16.2" thickBot="1" x14ac:dyDescent="0.35">
      <c r="A28" s="12" t="s">
        <v>111</v>
      </c>
      <c r="B28" s="13" t="s">
        <v>112</v>
      </c>
      <c r="C28" s="13" t="s">
        <v>113</v>
      </c>
      <c r="D28" s="13" t="s">
        <v>114</v>
      </c>
      <c r="E28" s="13" t="s">
        <v>115</v>
      </c>
      <c r="F28" s="13" t="s">
        <v>114</v>
      </c>
      <c r="G28" s="13" t="s">
        <v>114</v>
      </c>
      <c r="H28" s="13" t="s">
        <v>114</v>
      </c>
      <c r="I28" s="13" t="s">
        <v>116</v>
      </c>
    </row>
    <row r="29" spans="1:10" ht="16.2" thickBot="1" x14ac:dyDescent="0.35">
      <c r="A29" s="12" t="s">
        <v>117</v>
      </c>
      <c r="B29" s="13" t="s">
        <v>118</v>
      </c>
      <c r="C29" s="13" t="s">
        <v>119</v>
      </c>
      <c r="D29" s="13" t="s">
        <v>120</v>
      </c>
      <c r="E29" s="13" t="s">
        <v>121</v>
      </c>
      <c r="F29" s="13" t="s">
        <v>120</v>
      </c>
      <c r="G29" s="13" t="s">
        <v>120</v>
      </c>
      <c r="H29" s="13" t="s">
        <v>120</v>
      </c>
      <c r="I29" s="13" t="s">
        <v>122</v>
      </c>
    </row>
    <row r="30" spans="1:10" ht="16.2" thickBot="1" x14ac:dyDescent="0.35">
      <c r="A30" s="12" t="s">
        <v>123</v>
      </c>
      <c r="B30" s="13" t="s">
        <v>124</v>
      </c>
      <c r="C30" s="13" t="s">
        <v>125</v>
      </c>
      <c r="D30" s="13" t="s">
        <v>126</v>
      </c>
      <c r="E30" s="13" t="s">
        <v>127</v>
      </c>
      <c r="F30" s="13" t="s">
        <v>126</v>
      </c>
      <c r="G30" s="13" t="s">
        <v>126</v>
      </c>
      <c r="H30" s="13" t="s">
        <v>126</v>
      </c>
      <c r="I30" s="13" t="s">
        <v>126</v>
      </c>
    </row>
    <row r="31" spans="1:10" ht="16.2" thickBot="1" x14ac:dyDescent="0.35">
      <c r="A31" s="12" t="s">
        <v>128</v>
      </c>
      <c r="B31" s="13" t="s">
        <v>129</v>
      </c>
      <c r="C31" s="13" t="s">
        <v>130</v>
      </c>
      <c r="D31" s="13" t="s">
        <v>131</v>
      </c>
      <c r="E31" s="13" t="s">
        <v>132</v>
      </c>
      <c r="F31" s="13" t="s">
        <v>131</v>
      </c>
      <c r="G31" s="13" t="s">
        <v>131</v>
      </c>
      <c r="H31" s="13" t="s">
        <v>131</v>
      </c>
      <c r="I31" s="13" t="s">
        <v>131</v>
      </c>
    </row>
    <row r="32" spans="1:10" ht="16.2" thickBot="1" x14ac:dyDescent="0.35">
      <c r="A32" s="12" t="s">
        <v>133</v>
      </c>
      <c r="B32" s="13" t="s">
        <v>134</v>
      </c>
      <c r="C32" s="13" t="s">
        <v>135</v>
      </c>
      <c r="D32" s="13" t="s">
        <v>136</v>
      </c>
      <c r="E32" s="13" t="s">
        <v>137</v>
      </c>
      <c r="F32" s="13" t="s">
        <v>136</v>
      </c>
      <c r="G32" s="13" t="s">
        <v>136</v>
      </c>
      <c r="H32" s="13" t="s">
        <v>136</v>
      </c>
      <c r="I32" s="13" t="s">
        <v>136</v>
      </c>
    </row>
    <row r="33" spans="1:9" ht="16.2" thickBot="1" x14ac:dyDescent="0.35">
      <c r="A33" s="12" t="s">
        <v>138</v>
      </c>
      <c r="B33" s="13" t="s">
        <v>139</v>
      </c>
      <c r="C33" s="13" t="s">
        <v>140</v>
      </c>
      <c r="D33" s="13" t="s">
        <v>140</v>
      </c>
      <c r="E33" s="13" t="s">
        <v>141</v>
      </c>
      <c r="F33" s="13" t="s">
        <v>140</v>
      </c>
      <c r="G33" s="13" t="s">
        <v>140</v>
      </c>
      <c r="H33" s="13" t="s">
        <v>140</v>
      </c>
      <c r="I33" s="13" t="s">
        <v>140</v>
      </c>
    </row>
    <row r="34" spans="1:9" ht="16.2" thickBot="1" x14ac:dyDescent="0.35">
      <c r="A34" s="12" t="s">
        <v>142</v>
      </c>
      <c r="B34" s="13" t="s">
        <v>143</v>
      </c>
      <c r="C34" s="13" t="s">
        <v>144</v>
      </c>
      <c r="D34" s="13" t="s">
        <v>144</v>
      </c>
      <c r="E34" s="13" t="s">
        <v>145</v>
      </c>
      <c r="F34" s="13" t="s">
        <v>144</v>
      </c>
      <c r="G34" s="13" t="s">
        <v>144</v>
      </c>
      <c r="H34" s="13" t="s">
        <v>144</v>
      </c>
      <c r="I34" s="13" t="s">
        <v>144</v>
      </c>
    </row>
    <row r="35" spans="1:9" ht="16.2" thickBot="1" x14ac:dyDescent="0.35">
      <c r="A35" s="12" t="s">
        <v>146</v>
      </c>
      <c r="B35" s="13" t="s">
        <v>147</v>
      </c>
      <c r="C35" s="13" t="s">
        <v>148</v>
      </c>
      <c r="D35" s="13" t="s">
        <v>148</v>
      </c>
      <c r="E35" s="13" t="s">
        <v>149</v>
      </c>
      <c r="F35" s="13" t="s">
        <v>148</v>
      </c>
      <c r="G35" s="13" t="s">
        <v>148</v>
      </c>
      <c r="H35" s="13" t="s">
        <v>148</v>
      </c>
      <c r="I35" s="13" t="s">
        <v>148</v>
      </c>
    </row>
    <row r="36" spans="1:9" ht="16.2" thickBot="1" x14ac:dyDescent="0.35">
      <c r="A36" s="12" t="s">
        <v>150</v>
      </c>
      <c r="B36" s="13" t="s">
        <v>151</v>
      </c>
      <c r="C36" s="13" t="s">
        <v>152</v>
      </c>
      <c r="D36" s="13" t="s">
        <v>152</v>
      </c>
      <c r="E36" s="13" t="s">
        <v>152</v>
      </c>
      <c r="F36" s="13" t="s">
        <v>152</v>
      </c>
      <c r="G36" s="13" t="s">
        <v>152</v>
      </c>
      <c r="H36" s="13" t="s">
        <v>152</v>
      </c>
      <c r="I36" s="13" t="s">
        <v>152</v>
      </c>
    </row>
    <row r="37" spans="1:9" ht="16.2" thickBot="1" x14ac:dyDescent="0.35">
      <c r="A37" s="12" t="s">
        <v>153</v>
      </c>
      <c r="B37" s="13" t="s">
        <v>154</v>
      </c>
      <c r="C37" s="13" t="s">
        <v>155</v>
      </c>
      <c r="D37" s="13" t="s">
        <v>155</v>
      </c>
      <c r="E37" s="13" t="s">
        <v>155</v>
      </c>
      <c r="F37" s="13" t="s">
        <v>155</v>
      </c>
      <c r="G37" s="13" t="s">
        <v>155</v>
      </c>
      <c r="H37" s="13" t="s">
        <v>155</v>
      </c>
      <c r="I37" s="13" t="s">
        <v>155</v>
      </c>
    </row>
    <row r="38" spans="1:9" ht="18.600000000000001" thickBot="1" x14ac:dyDescent="0.35">
      <c r="A38" s="8"/>
    </row>
    <row r="39" spans="1:9" ht="16.2" thickBot="1" x14ac:dyDescent="0.35">
      <c r="A39" s="12" t="s">
        <v>156</v>
      </c>
      <c r="B39" s="12" t="s">
        <v>58</v>
      </c>
      <c r="C39" s="12" t="s">
        <v>59</v>
      </c>
      <c r="D39" s="12" t="s">
        <v>60</v>
      </c>
      <c r="E39" s="12" t="s">
        <v>61</v>
      </c>
      <c r="F39" s="12" t="s">
        <v>62</v>
      </c>
      <c r="G39" s="12" t="s">
        <v>63</v>
      </c>
      <c r="H39" s="12" t="s">
        <v>64</v>
      </c>
      <c r="I39" s="12" t="s">
        <v>65</v>
      </c>
    </row>
    <row r="40" spans="1:9" ht="16.2" thickBot="1" x14ac:dyDescent="0.35">
      <c r="A40" s="12" t="s">
        <v>82</v>
      </c>
      <c r="B40" s="13">
        <v>924.3</v>
      </c>
      <c r="C40" s="13">
        <v>29.5</v>
      </c>
      <c r="D40" s="13">
        <v>13</v>
      </c>
      <c r="E40" s="13">
        <v>21.5</v>
      </c>
      <c r="F40" s="13">
        <v>20</v>
      </c>
      <c r="G40" s="13">
        <v>16</v>
      </c>
      <c r="H40" s="13">
        <v>13</v>
      </c>
      <c r="I40" s="13">
        <v>23.5</v>
      </c>
    </row>
    <row r="41" spans="1:9" ht="16.2" thickBot="1" x14ac:dyDescent="0.35">
      <c r="A41" s="12" t="s">
        <v>90</v>
      </c>
      <c r="B41" s="13">
        <v>923.3</v>
      </c>
      <c r="C41" s="13">
        <v>23</v>
      </c>
      <c r="D41" s="13">
        <v>12</v>
      </c>
      <c r="E41" s="13">
        <v>20.5</v>
      </c>
      <c r="F41" s="13">
        <v>19</v>
      </c>
      <c r="G41" s="13">
        <v>12</v>
      </c>
      <c r="H41" s="13">
        <v>12</v>
      </c>
      <c r="I41" s="13">
        <v>22.5</v>
      </c>
    </row>
    <row r="42" spans="1:9" ht="16.2" thickBot="1" x14ac:dyDescent="0.35">
      <c r="A42" s="12" t="s">
        <v>97</v>
      </c>
      <c r="B42" s="13">
        <v>922.3</v>
      </c>
      <c r="C42" s="13">
        <v>22</v>
      </c>
      <c r="D42" s="13">
        <v>11</v>
      </c>
      <c r="E42" s="13">
        <v>19.5</v>
      </c>
      <c r="F42" s="13">
        <v>18</v>
      </c>
      <c r="G42" s="13">
        <v>11</v>
      </c>
      <c r="H42" s="13">
        <v>11</v>
      </c>
      <c r="I42" s="13">
        <v>21.5</v>
      </c>
    </row>
    <row r="43" spans="1:9" ht="16.2" thickBot="1" x14ac:dyDescent="0.35">
      <c r="A43" s="12" t="s">
        <v>104</v>
      </c>
      <c r="B43" s="13">
        <v>913.8</v>
      </c>
      <c r="C43" s="13">
        <v>21</v>
      </c>
      <c r="D43" s="13">
        <v>10</v>
      </c>
      <c r="E43" s="13">
        <v>18.5</v>
      </c>
      <c r="F43" s="13">
        <v>17</v>
      </c>
      <c r="G43" s="13">
        <v>10</v>
      </c>
      <c r="H43" s="13">
        <v>10</v>
      </c>
      <c r="I43" s="13">
        <v>20</v>
      </c>
    </row>
    <row r="44" spans="1:9" ht="16.2" thickBot="1" x14ac:dyDescent="0.35">
      <c r="A44" s="12" t="s">
        <v>111</v>
      </c>
      <c r="B44" s="13">
        <v>912.8</v>
      </c>
      <c r="C44" s="13">
        <v>20</v>
      </c>
      <c r="D44" s="13">
        <v>9</v>
      </c>
      <c r="E44" s="13">
        <v>17.5</v>
      </c>
      <c r="F44" s="13">
        <v>9</v>
      </c>
      <c r="G44" s="13">
        <v>9</v>
      </c>
      <c r="H44" s="13">
        <v>9</v>
      </c>
      <c r="I44" s="13">
        <v>19</v>
      </c>
    </row>
    <row r="45" spans="1:9" ht="16.2" thickBot="1" x14ac:dyDescent="0.35">
      <c r="A45" s="12" t="s">
        <v>117</v>
      </c>
      <c r="B45" s="13">
        <v>911.8</v>
      </c>
      <c r="C45" s="13">
        <v>17</v>
      </c>
      <c r="D45" s="13">
        <v>8</v>
      </c>
      <c r="E45" s="13">
        <v>16.5</v>
      </c>
      <c r="F45" s="13">
        <v>8</v>
      </c>
      <c r="G45" s="13">
        <v>8</v>
      </c>
      <c r="H45" s="13">
        <v>8</v>
      </c>
      <c r="I45" s="13">
        <v>13</v>
      </c>
    </row>
    <row r="46" spans="1:9" ht="16.2" thickBot="1" x14ac:dyDescent="0.35">
      <c r="A46" s="12" t="s">
        <v>123</v>
      </c>
      <c r="B46" s="13">
        <v>910.8</v>
      </c>
      <c r="C46" s="13">
        <v>10.5</v>
      </c>
      <c r="D46" s="13">
        <v>7</v>
      </c>
      <c r="E46" s="13">
        <v>15.5</v>
      </c>
      <c r="F46" s="13">
        <v>7</v>
      </c>
      <c r="G46" s="13">
        <v>7</v>
      </c>
      <c r="H46" s="13">
        <v>7</v>
      </c>
      <c r="I46" s="13">
        <v>7</v>
      </c>
    </row>
    <row r="47" spans="1:9" ht="16.2" thickBot="1" x14ac:dyDescent="0.35">
      <c r="A47" s="12" t="s">
        <v>128</v>
      </c>
      <c r="B47" s="13">
        <v>909.9</v>
      </c>
      <c r="C47" s="13">
        <v>9.5</v>
      </c>
      <c r="D47" s="13">
        <v>6</v>
      </c>
      <c r="E47" s="13">
        <v>14.5</v>
      </c>
      <c r="F47" s="13">
        <v>6</v>
      </c>
      <c r="G47" s="13">
        <v>6</v>
      </c>
      <c r="H47" s="13">
        <v>6</v>
      </c>
      <c r="I47" s="13">
        <v>6</v>
      </c>
    </row>
    <row r="48" spans="1:9" ht="16.2" thickBot="1" x14ac:dyDescent="0.35">
      <c r="A48" s="12" t="s">
        <v>133</v>
      </c>
      <c r="B48" s="13">
        <v>908.9</v>
      </c>
      <c r="C48" s="13">
        <v>8.5</v>
      </c>
      <c r="D48" s="13">
        <v>5</v>
      </c>
      <c r="E48" s="13">
        <v>13.5</v>
      </c>
      <c r="F48" s="13">
        <v>5</v>
      </c>
      <c r="G48" s="13">
        <v>5</v>
      </c>
      <c r="H48" s="13">
        <v>5</v>
      </c>
      <c r="I48" s="13">
        <v>5</v>
      </c>
    </row>
    <row r="49" spans="1:13" ht="16.2" thickBot="1" x14ac:dyDescent="0.35">
      <c r="A49" s="12" t="s">
        <v>138</v>
      </c>
      <c r="B49" s="13">
        <v>907.9</v>
      </c>
      <c r="C49" s="13">
        <v>4</v>
      </c>
      <c r="D49" s="13">
        <v>4</v>
      </c>
      <c r="E49" s="13">
        <v>12.5</v>
      </c>
      <c r="F49" s="13">
        <v>4</v>
      </c>
      <c r="G49" s="13">
        <v>4</v>
      </c>
      <c r="H49" s="13">
        <v>4</v>
      </c>
      <c r="I49" s="13">
        <v>4</v>
      </c>
    </row>
    <row r="50" spans="1:13" ht="16.2" thickBot="1" x14ac:dyDescent="0.35">
      <c r="A50" s="12" t="s">
        <v>142</v>
      </c>
      <c r="B50" s="13">
        <v>906.9</v>
      </c>
      <c r="C50" s="13">
        <v>3</v>
      </c>
      <c r="D50" s="13">
        <v>3</v>
      </c>
      <c r="E50" s="13">
        <v>11.5</v>
      </c>
      <c r="F50" s="13">
        <v>3</v>
      </c>
      <c r="G50" s="13">
        <v>3</v>
      </c>
      <c r="H50" s="13">
        <v>3</v>
      </c>
      <c r="I50" s="13">
        <v>3</v>
      </c>
    </row>
    <row r="51" spans="1:13" ht="16.2" thickBot="1" x14ac:dyDescent="0.35">
      <c r="A51" s="12" t="s">
        <v>146</v>
      </c>
      <c r="B51" s="13">
        <v>905.9</v>
      </c>
      <c r="C51" s="13">
        <v>2</v>
      </c>
      <c r="D51" s="13">
        <v>2</v>
      </c>
      <c r="E51" s="13">
        <v>10.5</v>
      </c>
      <c r="F51" s="13">
        <v>2</v>
      </c>
      <c r="G51" s="13">
        <v>2</v>
      </c>
      <c r="H51" s="13">
        <v>2</v>
      </c>
      <c r="I51" s="13">
        <v>2</v>
      </c>
    </row>
    <row r="52" spans="1:13" ht="16.2" thickBot="1" x14ac:dyDescent="0.35">
      <c r="A52" s="12" t="s">
        <v>150</v>
      </c>
      <c r="B52" s="13">
        <v>904.9</v>
      </c>
      <c r="C52" s="13">
        <v>1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</row>
    <row r="53" spans="1:13" ht="16.2" thickBot="1" x14ac:dyDescent="0.35">
      <c r="A53" s="12" t="s">
        <v>153</v>
      </c>
      <c r="B53" s="13">
        <v>903.9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</row>
    <row r="54" spans="1:13" ht="18.600000000000001" thickBot="1" x14ac:dyDescent="0.35">
      <c r="A54" s="8"/>
    </row>
    <row r="55" spans="1:13" ht="16.2" thickBot="1" x14ac:dyDescent="0.35">
      <c r="A55" s="12" t="s">
        <v>157</v>
      </c>
      <c r="B55" s="12" t="s">
        <v>58</v>
      </c>
      <c r="C55" s="12" t="s">
        <v>59</v>
      </c>
      <c r="D55" s="12" t="s">
        <v>60</v>
      </c>
      <c r="E55" s="12" t="s">
        <v>61</v>
      </c>
      <c r="F55" s="12" t="s">
        <v>62</v>
      </c>
      <c r="G55" s="12" t="s">
        <v>63</v>
      </c>
      <c r="H55" s="12" t="s">
        <v>64</v>
      </c>
      <c r="I55" s="12" t="s">
        <v>65</v>
      </c>
      <c r="J55" s="12" t="s">
        <v>158</v>
      </c>
      <c r="K55" s="12" t="s">
        <v>159</v>
      </c>
      <c r="L55" s="12" t="s">
        <v>160</v>
      </c>
      <c r="M55" s="12" t="s">
        <v>161</v>
      </c>
    </row>
    <row r="56" spans="1:13" ht="16.2" thickBot="1" x14ac:dyDescent="0.35">
      <c r="A56" s="12" t="s">
        <v>67</v>
      </c>
      <c r="B56" s="13">
        <v>905.9</v>
      </c>
      <c r="C56" s="13">
        <v>22</v>
      </c>
      <c r="D56" s="13">
        <v>13</v>
      </c>
      <c r="E56" s="13">
        <v>1</v>
      </c>
      <c r="F56" s="13">
        <v>20</v>
      </c>
      <c r="G56" s="13">
        <v>11</v>
      </c>
      <c r="H56" s="13">
        <v>13</v>
      </c>
      <c r="I56" s="13">
        <v>23.5</v>
      </c>
      <c r="J56" s="13">
        <v>1009.3</v>
      </c>
      <c r="K56" s="13">
        <v>1000</v>
      </c>
      <c r="L56" s="13">
        <v>-9.3000000000000007</v>
      </c>
      <c r="M56" s="13">
        <v>-0.93</v>
      </c>
    </row>
    <row r="57" spans="1:13" ht="16.2" thickBot="1" x14ac:dyDescent="0.35">
      <c r="A57" s="12" t="s">
        <v>68</v>
      </c>
      <c r="B57" s="13">
        <v>903.9</v>
      </c>
      <c r="C57" s="13">
        <v>21</v>
      </c>
      <c r="D57" s="13">
        <v>13</v>
      </c>
      <c r="E57" s="13">
        <v>1</v>
      </c>
      <c r="F57" s="13">
        <v>20</v>
      </c>
      <c r="G57" s="13">
        <v>16</v>
      </c>
      <c r="H57" s="13">
        <v>11</v>
      </c>
      <c r="I57" s="13">
        <v>0</v>
      </c>
      <c r="J57" s="13">
        <v>985.8</v>
      </c>
      <c r="K57" s="13">
        <v>1000</v>
      </c>
      <c r="L57" s="13">
        <v>14.2</v>
      </c>
      <c r="M57" s="13">
        <v>1.42</v>
      </c>
    </row>
    <row r="58" spans="1:13" ht="16.2" thickBot="1" x14ac:dyDescent="0.35">
      <c r="A58" s="12" t="s">
        <v>69</v>
      </c>
      <c r="B58" s="13">
        <v>924.3</v>
      </c>
      <c r="C58" s="13">
        <v>23</v>
      </c>
      <c r="D58" s="13">
        <v>13</v>
      </c>
      <c r="E58" s="13">
        <v>21.5</v>
      </c>
      <c r="F58" s="13">
        <v>5</v>
      </c>
      <c r="G58" s="13">
        <v>11</v>
      </c>
      <c r="H58" s="13">
        <v>11</v>
      </c>
      <c r="I58" s="13">
        <v>7</v>
      </c>
      <c r="J58" s="13">
        <v>1015.8</v>
      </c>
      <c r="K58" s="13">
        <v>1000</v>
      </c>
      <c r="L58" s="13">
        <v>-15.8</v>
      </c>
      <c r="M58" s="13">
        <v>-1.58</v>
      </c>
    </row>
    <row r="59" spans="1:13" ht="16.2" thickBot="1" x14ac:dyDescent="0.35">
      <c r="A59" s="12" t="s">
        <v>70</v>
      </c>
      <c r="B59" s="13">
        <v>923.3</v>
      </c>
      <c r="C59" s="13">
        <v>4</v>
      </c>
      <c r="D59" s="13">
        <v>13</v>
      </c>
      <c r="E59" s="13">
        <v>21.5</v>
      </c>
      <c r="F59" s="13">
        <v>20</v>
      </c>
      <c r="G59" s="13">
        <v>11</v>
      </c>
      <c r="H59" s="13">
        <v>12</v>
      </c>
      <c r="I59" s="13">
        <v>6</v>
      </c>
      <c r="J59" s="13">
        <v>1010.8</v>
      </c>
      <c r="K59" s="13">
        <v>1000</v>
      </c>
      <c r="L59" s="13">
        <v>-10.8</v>
      </c>
      <c r="M59" s="13">
        <v>-1.08</v>
      </c>
    </row>
    <row r="60" spans="1:13" ht="16.2" thickBot="1" x14ac:dyDescent="0.35">
      <c r="A60" s="12" t="s">
        <v>71</v>
      </c>
      <c r="B60" s="13">
        <v>922.3</v>
      </c>
      <c r="C60" s="13">
        <v>3</v>
      </c>
      <c r="D60" s="13">
        <v>3</v>
      </c>
      <c r="E60" s="13">
        <v>21.5</v>
      </c>
      <c r="F60" s="13">
        <v>5</v>
      </c>
      <c r="G60" s="13">
        <v>11</v>
      </c>
      <c r="H60" s="13">
        <v>11</v>
      </c>
      <c r="I60" s="13">
        <v>4</v>
      </c>
      <c r="J60" s="13">
        <v>980.8</v>
      </c>
      <c r="K60" s="13">
        <v>1000</v>
      </c>
      <c r="L60" s="13">
        <v>19.2</v>
      </c>
      <c r="M60" s="13">
        <v>1.92</v>
      </c>
    </row>
    <row r="61" spans="1:13" ht="16.2" thickBot="1" x14ac:dyDescent="0.35">
      <c r="A61" s="12" t="s">
        <v>72</v>
      </c>
      <c r="B61" s="13">
        <v>909.9</v>
      </c>
      <c r="C61" s="13">
        <v>0</v>
      </c>
      <c r="D61" s="13">
        <v>3</v>
      </c>
      <c r="E61" s="13">
        <v>21.5</v>
      </c>
      <c r="F61" s="13">
        <v>20</v>
      </c>
      <c r="G61" s="13">
        <v>11</v>
      </c>
      <c r="H61" s="13">
        <v>11</v>
      </c>
      <c r="I61" s="13">
        <v>19</v>
      </c>
      <c r="J61" s="13">
        <v>995.3</v>
      </c>
      <c r="K61" s="13">
        <v>1000</v>
      </c>
      <c r="L61" s="13">
        <v>4.7</v>
      </c>
      <c r="M61" s="13">
        <v>0.47</v>
      </c>
    </row>
    <row r="62" spans="1:13" ht="16.2" thickBot="1" x14ac:dyDescent="0.35">
      <c r="A62" s="12" t="s">
        <v>73</v>
      </c>
      <c r="B62" s="13">
        <v>910.8</v>
      </c>
      <c r="C62" s="13">
        <v>1</v>
      </c>
      <c r="D62" s="13">
        <v>3</v>
      </c>
      <c r="E62" s="13">
        <v>21.5</v>
      </c>
      <c r="F62" s="13">
        <v>20</v>
      </c>
      <c r="G62" s="13">
        <v>11</v>
      </c>
      <c r="H62" s="13">
        <v>11</v>
      </c>
      <c r="I62" s="13">
        <v>22.5</v>
      </c>
      <c r="J62" s="13">
        <v>1000.8</v>
      </c>
      <c r="K62" s="13">
        <v>1000</v>
      </c>
      <c r="L62" s="13">
        <v>-0.8</v>
      </c>
      <c r="M62" s="13">
        <v>-0.08</v>
      </c>
    </row>
    <row r="63" spans="1:13" ht="16.2" thickBot="1" x14ac:dyDescent="0.35">
      <c r="A63" s="12" t="s">
        <v>74</v>
      </c>
      <c r="B63" s="13">
        <v>911.8</v>
      </c>
      <c r="C63" s="13">
        <v>2</v>
      </c>
      <c r="D63" s="13">
        <v>3</v>
      </c>
      <c r="E63" s="13">
        <v>21.5</v>
      </c>
      <c r="F63" s="13">
        <v>20</v>
      </c>
      <c r="G63" s="13">
        <v>11</v>
      </c>
      <c r="H63" s="13">
        <v>11</v>
      </c>
      <c r="I63" s="13">
        <v>22.5</v>
      </c>
      <c r="J63" s="13">
        <v>1002.8</v>
      </c>
      <c r="K63" s="13">
        <v>1000</v>
      </c>
      <c r="L63" s="13">
        <v>-2.8</v>
      </c>
      <c r="M63" s="13">
        <v>-0.28000000000000003</v>
      </c>
    </row>
    <row r="64" spans="1:13" ht="16.2" thickBot="1" x14ac:dyDescent="0.35">
      <c r="A64" s="12" t="s">
        <v>75</v>
      </c>
      <c r="B64" s="13">
        <v>907.9</v>
      </c>
      <c r="C64" s="13">
        <v>9.5</v>
      </c>
      <c r="D64" s="13">
        <v>13</v>
      </c>
      <c r="E64" s="13">
        <v>21.5</v>
      </c>
      <c r="F64" s="13">
        <v>20</v>
      </c>
      <c r="G64" s="13">
        <v>11</v>
      </c>
      <c r="H64" s="13">
        <v>11</v>
      </c>
      <c r="I64" s="13">
        <v>6</v>
      </c>
      <c r="J64" s="13">
        <v>999.8</v>
      </c>
      <c r="K64" s="13">
        <v>1000</v>
      </c>
      <c r="L64" s="13">
        <v>0.2</v>
      </c>
      <c r="M64" s="13">
        <v>0.02</v>
      </c>
    </row>
    <row r="65" spans="1:13" ht="16.2" thickBot="1" x14ac:dyDescent="0.35">
      <c r="A65" s="12" t="s">
        <v>76</v>
      </c>
      <c r="B65" s="13">
        <v>906.9</v>
      </c>
      <c r="C65" s="13">
        <v>20</v>
      </c>
      <c r="D65" s="13">
        <v>13</v>
      </c>
      <c r="E65" s="13">
        <v>21.5</v>
      </c>
      <c r="F65" s="13">
        <v>5</v>
      </c>
      <c r="G65" s="13">
        <v>11</v>
      </c>
      <c r="H65" s="13">
        <v>11</v>
      </c>
      <c r="I65" s="13">
        <v>2</v>
      </c>
      <c r="J65" s="13">
        <v>990.3</v>
      </c>
      <c r="K65" s="13">
        <v>1000</v>
      </c>
      <c r="L65" s="13">
        <v>9.6999999999999993</v>
      </c>
      <c r="M65" s="13">
        <v>0.97</v>
      </c>
    </row>
    <row r="66" spans="1:13" ht="16.2" thickBot="1" x14ac:dyDescent="0.35">
      <c r="A66" s="12" t="s">
        <v>77</v>
      </c>
      <c r="B66" s="13">
        <v>908.9</v>
      </c>
      <c r="C66" s="13">
        <v>29.5</v>
      </c>
      <c r="D66" s="13">
        <v>13</v>
      </c>
      <c r="E66" s="13">
        <v>21.5</v>
      </c>
      <c r="F66" s="13">
        <v>5</v>
      </c>
      <c r="G66" s="13">
        <v>11</v>
      </c>
      <c r="H66" s="13">
        <v>11</v>
      </c>
      <c r="I66" s="13">
        <v>3</v>
      </c>
      <c r="J66" s="13">
        <v>1002.8</v>
      </c>
      <c r="K66" s="13">
        <v>1000</v>
      </c>
      <c r="L66" s="13">
        <v>-2.8</v>
      </c>
      <c r="M66" s="13">
        <v>-0.28000000000000003</v>
      </c>
    </row>
    <row r="67" spans="1:13" ht="16.2" thickBot="1" x14ac:dyDescent="0.35">
      <c r="A67" s="12" t="s">
        <v>78</v>
      </c>
      <c r="B67" s="13">
        <v>913.8</v>
      </c>
      <c r="C67" s="13">
        <v>8.5</v>
      </c>
      <c r="D67" s="13">
        <v>13</v>
      </c>
      <c r="E67" s="13">
        <v>21.5</v>
      </c>
      <c r="F67" s="13">
        <v>5</v>
      </c>
      <c r="G67" s="13">
        <v>11</v>
      </c>
      <c r="H67" s="13">
        <v>11</v>
      </c>
      <c r="I67" s="13">
        <v>13</v>
      </c>
      <c r="J67" s="13">
        <v>996.8</v>
      </c>
      <c r="K67" s="13">
        <v>1000</v>
      </c>
      <c r="L67" s="13">
        <v>3.2</v>
      </c>
      <c r="M67" s="13">
        <v>0.32</v>
      </c>
    </row>
    <row r="68" spans="1:13" ht="16.2" thickBot="1" x14ac:dyDescent="0.35">
      <c r="A68" s="12" t="s">
        <v>79</v>
      </c>
      <c r="B68" s="13">
        <v>912.8</v>
      </c>
      <c r="C68" s="13">
        <v>10.5</v>
      </c>
      <c r="D68" s="13">
        <v>13</v>
      </c>
      <c r="E68" s="13">
        <v>21.5</v>
      </c>
      <c r="F68" s="13">
        <v>5</v>
      </c>
      <c r="G68" s="13">
        <v>16</v>
      </c>
      <c r="H68" s="13">
        <v>11</v>
      </c>
      <c r="I68" s="13">
        <v>20</v>
      </c>
      <c r="J68" s="13">
        <v>1009.8</v>
      </c>
      <c r="K68" s="13">
        <v>1000</v>
      </c>
      <c r="L68" s="13">
        <v>-9.8000000000000007</v>
      </c>
      <c r="M68" s="13">
        <v>-0.98</v>
      </c>
    </row>
    <row r="69" spans="1:13" ht="16.2" thickBot="1" x14ac:dyDescent="0.35">
      <c r="A69" s="12" t="s">
        <v>80</v>
      </c>
      <c r="B69" s="13">
        <v>904.9</v>
      </c>
      <c r="C69" s="13">
        <v>17</v>
      </c>
      <c r="D69" s="13">
        <v>13</v>
      </c>
      <c r="E69" s="13">
        <v>21.5</v>
      </c>
      <c r="F69" s="13">
        <v>20</v>
      </c>
      <c r="G69" s="13">
        <v>11</v>
      </c>
      <c r="H69" s="13">
        <v>11</v>
      </c>
      <c r="I69" s="13">
        <v>1</v>
      </c>
      <c r="J69" s="13">
        <v>999.3</v>
      </c>
      <c r="K69" s="13">
        <v>1000</v>
      </c>
      <c r="L69" s="13">
        <v>0.7</v>
      </c>
      <c r="M69" s="13">
        <v>7.0000000000000007E-2</v>
      </c>
    </row>
    <row r="70" spans="1:13" ht="16.2" thickBot="1" x14ac:dyDescent="0.35"/>
    <row r="71" spans="1:13" ht="16.2" thickBot="1" x14ac:dyDescent="0.35">
      <c r="A71" s="14" t="s">
        <v>162</v>
      </c>
      <c r="B71" s="15">
        <v>1060.8</v>
      </c>
    </row>
    <row r="72" spans="1:13" ht="16.2" thickBot="1" x14ac:dyDescent="0.35">
      <c r="A72" s="14" t="s">
        <v>163</v>
      </c>
      <c r="B72" s="15">
        <v>903.9</v>
      </c>
    </row>
    <row r="73" spans="1:13" ht="16.2" thickBot="1" x14ac:dyDescent="0.35">
      <c r="A73" s="14" t="s">
        <v>164</v>
      </c>
      <c r="B73" s="15">
        <v>14000.2</v>
      </c>
    </row>
    <row r="74" spans="1:13" ht="16.2" thickBot="1" x14ac:dyDescent="0.35">
      <c r="A74" s="14" t="s">
        <v>165</v>
      </c>
      <c r="B74" s="15">
        <v>14000</v>
      </c>
    </row>
    <row r="75" spans="1:13" ht="16.2" thickBot="1" x14ac:dyDescent="0.35">
      <c r="A75" s="14" t="s">
        <v>166</v>
      </c>
      <c r="B75" s="15">
        <v>0.2</v>
      </c>
    </row>
    <row r="76" spans="1:13" ht="16.2" thickBot="1" x14ac:dyDescent="0.35">
      <c r="A76" s="14" t="s">
        <v>167</v>
      </c>
      <c r="B76" s="15"/>
    </row>
    <row r="77" spans="1:13" ht="16.2" thickBot="1" x14ac:dyDescent="0.35">
      <c r="A77" s="14" t="s">
        <v>168</v>
      </c>
      <c r="B77" s="15"/>
    </row>
    <row r="78" spans="1:13" ht="16.2" thickBot="1" x14ac:dyDescent="0.35">
      <c r="A78" s="14" t="s">
        <v>169</v>
      </c>
      <c r="B78" s="15">
        <v>0</v>
      </c>
    </row>
    <row r="80" spans="1:13" x14ac:dyDescent="0.3">
      <c r="A80" s="7" t="s">
        <v>170</v>
      </c>
    </row>
    <row r="82" spans="1:1" x14ac:dyDescent="0.3">
      <c r="A82" s="16" t="s">
        <v>171</v>
      </c>
    </row>
    <row r="83" spans="1:1" x14ac:dyDescent="0.3">
      <c r="A83" s="16" t="s">
        <v>172</v>
      </c>
    </row>
  </sheetData>
  <hyperlinks>
    <hyperlink ref="A80" r:id="rId1" display="https://miau.my-x.hu/myx-free/coco/test/946351120211119115506.html" xr:uid="{76C5E0B7-A58D-43DD-BE4D-9B66C50EEA1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0255-7543-4394-8912-8DDE9FBF348E}">
  <dimension ref="A1"/>
  <sheetViews>
    <sheetView workbookViewId="0">
      <selection activeCell="A2" sqref="A2"/>
    </sheetView>
  </sheetViews>
  <sheetFormatPr defaultRowHeight="15.6" x14ac:dyDescent="0.3"/>
  <cols>
    <col min="1" max="1" width="85.69921875" bestFit="1" customWidth="1"/>
  </cols>
  <sheetData>
    <row r="1" spans="1:1" x14ac:dyDescent="0.3">
      <c r="A1" s="7" t="s">
        <v>39</v>
      </c>
    </row>
  </sheetData>
  <hyperlinks>
    <hyperlink ref="A1" r:id="rId1" xr:uid="{76D6EF48-7D0D-40DA-955E-D6F05F4B19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Magyar Koronavírus Info</vt:lpstr>
      <vt:lpstr>modellek</vt:lpstr>
      <vt:lpstr>forras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2021-11-19T11:01:01Z</dcterms:modified>
</cp:coreProperties>
</file>